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https://uwnetid-my.sharepoint.com/personal/mpartida_uw_edu/Documents/DAP/DAP Metabolomics/"/>
    </mc:Choice>
  </mc:AlternateContent>
  <xr:revisionPtr revIDLastSave="944" documentId="8_{FC021BED-7092-4E8F-9F6D-E9622DAF3DC6}" xr6:coauthVersionLast="47" xr6:coauthVersionMax="47" xr10:uidLastSave="{1F3020BD-1443-6B40-B34A-96C835DA2E99}"/>
  <bookViews>
    <workbookView xWindow="11800" yWindow="500" windowWidth="17120" windowHeight="16000" activeTab="3" xr2:uid="{00000000-000D-0000-FFFF-FFFF00000000}"/>
  </bookViews>
  <sheets>
    <sheet name="Key" sheetId="10" r:id="rId1"/>
    <sheet name="Sample ID " sheetId="4" r:id="rId2"/>
    <sheet name="Data Reproducibility" sheetId="2" r:id="rId3"/>
    <sheet name="Relative Quant Data" sheetId="3" r:id="rId4"/>
    <sheet name="AbsoluteConcetrationsTemplate " sheetId="13" state="hidden" r:id="rId5"/>
    <sheet name="Absolute Quant Data" sheetId="17" r:id="rId6"/>
    <sheet name="Metabolite Information" sheetId="5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W39" i="13" l="1"/>
  <c r="AX39" i="13"/>
  <c r="AY39" i="13"/>
  <c r="AZ39" i="13"/>
  <c r="BA39" i="13"/>
  <c r="BB39" i="13"/>
  <c r="BC39" i="13"/>
  <c r="BD39" i="13"/>
  <c r="BE39" i="13"/>
  <c r="BF39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L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A39" i="13"/>
  <c r="DB39" i="13"/>
  <c r="DC39" i="13"/>
  <c r="DD39" i="13"/>
  <c r="DE39" i="13"/>
  <c r="DF39" i="13"/>
  <c r="DG39" i="13"/>
  <c r="DH39" i="13"/>
  <c r="DI39" i="13"/>
  <c r="DJ39" i="13"/>
  <c r="DK39" i="13"/>
  <c r="DL39" i="13"/>
  <c r="DM39" i="13"/>
  <c r="DN39" i="13"/>
  <c r="DO39" i="13"/>
  <c r="DP39" i="13"/>
  <c r="DQ39" i="13"/>
  <c r="DR39" i="13"/>
  <c r="DS39" i="13"/>
  <c r="DT39" i="13"/>
  <c r="DU39" i="13"/>
  <c r="DV39" i="13"/>
  <c r="DW39" i="13"/>
  <c r="DX39" i="13"/>
  <c r="DY39" i="13"/>
  <c r="DZ39" i="13"/>
  <c r="EA39" i="13"/>
  <c r="EB39" i="13"/>
  <c r="EC39" i="13"/>
  <c r="ED39" i="13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EU39" i="13"/>
  <c r="EV39" i="13"/>
  <c r="EW39" i="13"/>
  <c r="EX39" i="13"/>
  <c r="EY39" i="13"/>
  <c r="EZ39" i="13"/>
  <c r="FA39" i="13"/>
  <c r="FB39" i="13"/>
  <c r="FC39" i="13"/>
  <c r="FD39" i="13"/>
  <c r="FE39" i="13"/>
  <c r="FF39" i="13"/>
  <c r="FG39" i="13"/>
  <c r="FH39" i="13"/>
  <c r="FI39" i="13"/>
  <c r="FJ39" i="13"/>
  <c r="FK39" i="13"/>
  <c r="FL39" i="13"/>
  <c r="FM39" i="13"/>
  <c r="FN39" i="13"/>
  <c r="FO39" i="13"/>
  <c r="FP39" i="13"/>
  <c r="FQ39" i="13"/>
  <c r="FR39" i="13"/>
  <c r="FS39" i="13"/>
  <c r="FT39" i="13"/>
  <c r="FU39" i="13"/>
  <c r="FV39" i="13"/>
  <c r="FW39" i="13"/>
  <c r="FX39" i="13"/>
  <c r="FY39" i="13"/>
  <c r="FZ39" i="13"/>
  <c r="GA39" i="13"/>
  <c r="GB39" i="13"/>
  <c r="GC39" i="13"/>
  <c r="GD39" i="13"/>
  <c r="GE39" i="13"/>
  <c r="GF39" i="13"/>
  <c r="GG39" i="13"/>
  <c r="GH39" i="13"/>
  <c r="GI39" i="13"/>
  <c r="GJ39" i="13"/>
  <c r="GK39" i="13"/>
  <c r="GL39" i="13"/>
  <c r="GM39" i="13"/>
  <c r="GN39" i="13"/>
  <c r="GO39" i="13"/>
  <c r="GP39" i="13"/>
  <c r="GQ39" i="13"/>
  <c r="GR39" i="13"/>
  <c r="GS39" i="13"/>
  <c r="GT39" i="13"/>
  <c r="GU39" i="13"/>
  <c r="GV39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L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A35" i="13"/>
  <c r="DB35" i="13"/>
  <c r="DC35" i="13"/>
  <c r="DD35" i="13"/>
  <c r="DE35" i="13"/>
  <c r="DF35" i="13"/>
  <c r="DG35" i="13"/>
  <c r="DH35" i="13"/>
  <c r="DI35" i="13"/>
  <c r="DJ35" i="13"/>
  <c r="DK35" i="13"/>
  <c r="DL35" i="13"/>
  <c r="DM35" i="13"/>
  <c r="DN35" i="13"/>
  <c r="DO35" i="13"/>
  <c r="DP35" i="13"/>
  <c r="DQ35" i="13"/>
  <c r="DR35" i="13"/>
  <c r="DS35" i="13"/>
  <c r="DT35" i="13"/>
  <c r="DU35" i="13"/>
  <c r="DV35" i="13"/>
  <c r="DW35" i="13"/>
  <c r="DX35" i="13"/>
  <c r="DY35" i="13"/>
  <c r="DZ35" i="13"/>
  <c r="EA35" i="13"/>
  <c r="EB35" i="13"/>
  <c r="EC35" i="13"/>
  <c r="ED35" i="13"/>
  <c r="EE35" i="13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EU35" i="13"/>
  <c r="EV35" i="13"/>
  <c r="EW35" i="13"/>
  <c r="EX35" i="13"/>
  <c r="EY35" i="13"/>
  <c r="EZ35" i="13"/>
  <c r="FA35" i="13"/>
  <c r="FB35" i="13"/>
  <c r="FC35" i="13"/>
  <c r="FD35" i="13"/>
  <c r="FE35" i="13"/>
  <c r="FF35" i="13"/>
  <c r="FG35" i="13"/>
  <c r="FH35" i="13"/>
  <c r="FI35" i="13"/>
  <c r="FJ35" i="13"/>
  <c r="FK35" i="13"/>
  <c r="FL35" i="13"/>
  <c r="FM35" i="13"/>
  <c r="FN35" i="13"/>
  <c r="FO35" i="13"/>
  <c r="FP35" i="13"/>
  <c r="FQ35" i="13"/>
  <c r="FR35" i="13"/>
  <c r="FS35" i="13"/>
  <c r="FT35" i="13"/>
  <c r="FU35" i="13"/>
  <c r="FV35" i="13"/>
  <c r="FW35" i="13"/>
  <c r="FX35" i="13"/>
  <c r="FY35" i="13"/>
  <c r="FZ35" i="13"/>
  <c r="GA35" i="13"/>
  <c r="GB35" i="13"/>
  <c r="GC35" i="13"/>
  <c r="GD35" i="13"/>
  <c r="GE35" i="13"/>
  <c r="GF35" i="13"/>
  <c r="GG35" i="13"/>
  <c r="GH35" i="13"/>
  <c r="GI35" i="13"/>
  <c r="GJ35" i="13"/>
  <c r="GK35" i="13"/>
  <c r="GL35" i="13"/>
  <c r="GM35" i="13"/>
  <c r="GN35" i="13"/>
  <c r="GO35" i="13"/>
  <c r="GP35" i="13"/>
  <c r="GQ35" i="13"/>
  <c r="GR35" i="13"/>
  <c r="GS35" i="13"/>
  <c r="GT35" i="13"/>
  <c r="GU35" i="13"/>
  <c r="GV35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L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A31" i="13"/>
  <c r="DB31" i="13"/>
  <c r="DC31" i="13"/>
  <c r="DD31" i="13"/>
  <c r="DE31" i="13"/>
  <c r="DF31" i="13"/>
  <c r="DG31" i="13"/>
  <c r="DH31" i="13"/>
  <c r="DI31" i="13"/>
  <c r="DJ31" i="13"/>
  <c r="DK31" i="13"/>
  <c r="DL31" i="13"/>
  <c r="DM31" i="13"/>
  <c r="DN31" i="13"/>
  <c r="DO31" i="13"/>
  <c r="DP31" i="13"/>
  <c r="DQ31" i="13"/>
  <c r="DR31" i="13"/>
  <c r="DS31" i="13"/>
  <c r="DT31" i="13"/>
  <c r="DU31" i="13"/>
  <c r="DV31" i="13"/>
  <c r="DW31" i="13"/>
  <c r="DX31" i="13"/>
  <c r="DY31" i="13"/>
  <c r="DZ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EU31" i="13"/>
  <c r="EV31" i="13"/>
  <c r="EW31" i="13"/>
  <c r="EX31" i="13"/>
  <c r="EY31" i="13"/>
  <c r="EZ31" i="13"/>
  <c r="FA31" i="13"/>
  <c r="FB31" i="13"/>
  <c r="FC31" i="13"/>
  <c r="FD31" i="13"/>
  <c r="FE31" i="13"/>
  <c r="FF31" i="13"/>
  <c r="FG31" i="13"/>
  <c r="FH31" i="13"/>
  <c r="FI31" i="13"/>
  <c r="FJ31" i="13"/>
  <c r="FK31" i="13"/>
  <c r="FL31" i="13"/>
  <c r="FM31" i="13"/>
  <c r="FN31" i="13"/>
  <c r="FO31" i="13"/>
  <c r="FP31" i="13"/>
  <c r="FQ31" i="13"/>
  <c r="FR31" i="13"/>
  <c r="FS31" i="13"/>
  <c r="FT31" i="13"/>
  <c r="FU31" i="13"/>
  <c r="FV31" i="13"/>
  <c r="FW31" i="13"/>
  <c r="FX31" i="13"/>
  <c r="FY31" i="13"/>
  <c r="FZ31" i="13"/>
  <c r="GA31" i="13"/>
  <c r="GB31" i="13"/>
  <c r="GC31" i="13"/>
  <c r="GD31" i="13"/>
  <c r="GE31" i="13"/>
  <c r="GF31" i="13"/>
  <c r="GG31" i="13"/>
  <c r="GH31" i="13"/>
  <c r="GI31" i="13"/>
  <c r="GJ31" i="13"/>
  <c r="GK31" i="13"/>
  <c r="GL31" i="13"/>
  <c r="GM31" i="13"/>
  <c r="GN31" i="13"/>
  <c r="GO31" i="13"/>
  <c r="GP31" i="13"/>
  <c r="GQ31" i="13"/>
  <c r="GR31" i="13"/>
  <c r="GS31" i="13"/>
  <c r="GT31" i="13"/>
  <c r="GU31" i="13"/>
  <c r="GV31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L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A27" i="13"/>
  <c r="DB27" i="13"/>
  <c r="DC27" i="13"/>
  <c r="DD27" i="13"/>
  <c r="DE27" i="13"/>
  <c r="DF27" i="13"/>
  <c r="DG27" i="13"/>
  <c r="DH27" i="13"/>
  <c r="DI27" i="13"/>
  <c r="DJ27" i="13"/>
  <c r="DK27" i="13"/>
  <c r="DL27" i="13"/>
  <c r="DM27" i="13"/>
  <c r="DN27" i="13"/>
  <c r="DO27" i="13"/>
  <c r="DP27" i="13"/>
  <c r="DQ27" i="13"/>
  <c r="DR27" i="13"/>
  <c r="DS27" i="13"/>
  <c r="DT27" i="13"/>
  <c r="DU27" i="13"/>
  <c r="DV27" i="13"/>
  <c r="DW27" i="13"/>
  <c r="DX27" i="13"/>
  <c r="DY27" i="13"/>
  <c r="DZ27" i="13"/>
  <c r="EA27" i="13"/>
  <c r="EB27" i="13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EU27" i="13"/>
  <c r="EV27" i="13"/>
  <c r="EW27" i="13"/>
  <c r="EX27" i="13"/>
  <c r="EY27" i="13"/>
  <c r="EZ27" i="13"/>
  <c r="FA27" i="13"/>
  <c r="FB27" i="13"/>
  <c r="FC27" i="13"/>
  <c r="FD27" i="13"/>
  <c r="FE27" i="13"/>
  <c r="FF27" i="13"/>
  <c r="FG27" i="13"/>
  <c r="FH27" i="13"/>
  <c r="FI27" i="13"/>
  <c r="FJ27" i="13"/>
  <c r="FK27" i="13"/>
  <c r="FL27" i="13"/>
  <c r="FM27" i="13"/>
  <c r="FN27" i="13"/>
  <c r="FO27" i="13"/>
  <c r="FP27" i="13"/>
  <c r="FQ27" i="13"/>
  <c r="FR27" i="13"/>
  <c r="FS27" i="13"/>
  <c r="FT27" i="13"/>
  <c r="FU27" i="13"/>
  <c r="FV27" i="13"/>
  <c r="FW27" i="13"/>
  <c r="FX27" i="13"/>
  <c r="FY27" i="13"/>
  <c r="FZ27" i="13"/>
  <c r="GA27" i="13"/>
  <c r="GB27" i="13"/>
  <c r="GC27" i="13"/>
  <c r="GD27" i="13"/>
  <c r="GE27" i="13"/>
  <c r="GF27" i="13"/>
  <c r="GG27" i="13"/>
  <c r="GH27" i="13"/>
  <c r="GI27" i="13"/>
  <c r="GJ27" i="13"/>
  <c r="GK27" i="13"/>
  <c r="GL27" i="13"/>
  <c r="GM27" i="13"/>
  <c r="GN27" i="13"/>
  <c r="GO27" i="13"/>
  <c r="GP27" i="13"/>
  <c r="GQ27" i="13"/>
  <c r="GR27" i="13"/>
  <c r="GS27" i="13"/>
  <c r="GT27" i="13"/>
  <c r="GU27" i="13"/>
  <c r="GV27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S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L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A23" i="13"/>
  <c r="DB23" i="13"/>
  <c r="DC23" i="13"/>
  <c r="DD23" i="13"/>
  <c r="DE23" i="13"/>
  <c r="DF23" i="13"/>
  <c r="DG23" i="13"/>
  <c r="DH23" i="13"/>
  <c r="DI23" i="13"/>
  <c r="DJ23" i="13"/>
  <c r="DK23" i="13"/>
  <c r="DL23" i="13"/>
  <c r="DM23" i="13"/>
  <c r="DN23" i="13"/>
  <c r="DO23" i="13"/>
  <c r="DP23" i="13"/>
  <c r="DQ23" i="13"/>
  <c r="DR23" i="13"/>
  <c r="DS23" i="13"/>
  <c r="DT23" i="13"/>
  <c r="DU23" i="13"/>
  <c r="DV23" i="13"/>
  <c r="DW23" i="13"/>
  <c r="DX23" i="13"/>
  <c r="DY23" i="13"/>
  <c r="DZ23" i="13"/>
  <c r="EA23" i="13"/>
  <c r="EB23" i="13"/>
  <c r="EC23" i="13"/>
  <c r="ED23" i="13"/>
  <c r="EE23" i="13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EU23" i="13"/>
  <c r="EV23" i="13"/>
  <c r="EW23" i="13"/>
  <c r="EX23" i="13"/>
  <c r="EY23" i="13"/>
  <c r="EZ23" i="13"/>
  <c r="FA23" i="13"/>
  <c r="FB23" i="13"/>
  <c r="FC23" i="13"/>
  <c r="FD23" i="13"/>
  <c r="FE23" i="13"/>
  <c r="FF23" i="13"/>
  <c r="FG23" i="13"/>
  <c r="FH23" i="13"/>
  <c r="FI23" i="13"/>
  <c r="FJ23" i="13"/>
  <c r="FK23" i="13"/>
  <c r="FL23" i="13"/>
  <c r="FM23" i="13"/>
  <c r="FN23" i="13"/>
  <c r="FO23" i="13"/>
  <c r="FP23" i="13"/>
  <c r="FQ23" i="13"/>
  <c r="FR23" i="13"/>
  <c r="FS23" i="13"/>
  <c r="FT23" i="13"/>
  <c r="FU23" i="13"/>
  <c r="FV23" i="13"/>
  <c r="FW23" i="13"/>
  <c r="FX23" i="13"/>
  <c r="FY23" i="13"/>
  <c r="FZ23" i="13"/>
  <c r="GA23" i="13"/>
  <c r="GB23" i="13"/>
  <c r="GC23" i="13"/>
  <c r="GD23" i="13"/>
  <c r="GE23" i="13"/>
  <c r="GF23" i="13"/>
  <c r="GG23" i="13"/>
  <c r="GH23" i="13"/>
  <c r="GI23" i="13"/>
  <c r="GJ23" i="13"/>
  <c r="GK23" i="13"/>
  <c r="GL23" i="13"/>
  <c r="GM23" i="13"/>
  <c r="GN23" i="13"/>
  <c r="GO23" i="13"/>
  <c r="GP23" i="13"/>
  <c r="GQ23" i="13"/>
  <c r="GR23" i="13"/>
  <c r="GS23" i="13"/>
  <c r="GT23" i="13"/>
  <c r="GU23" i="13"/>
  <c r="GV23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L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A19" i="13"/>
  <c r="DB19" i="13"/>
  <c r="DC19" i="13"/>
  <c r="DD19" i="13"/>
  <c r="DE19" i="13"/>
  <c r="DF19" i="13"/>
  <c r="DG19" i="13"/>
  <c r="DH19" i="13"/>
  <c r="DI19" i="13"/>
  <c r="DJ19" i="13"/>
  <c r="DK19" i="13"/>
  <c r="DL19" i="13"/>
  <c r="DM19" i="13"/>
  <c r="DN19" i="13"/>
  <c r="DO19" i="13"/>
  <c r="DP19" i="13"/>
  <c r="DQ19" i="13"/>
  <c r="DR19" i="13"/>
  <c r="DS19" i="13"/>
  <c r="DT19" i="13"/>
  <c r="DU19" i="13"/>
  <c r="DV19" i="13"/>
  <c r="DW19" i="13"/>
  <c r="DX19" i="13"/>
  <c r="DY19" i="13"/>
  <c r="DZ19" i="13"/>
  <c r="EA19" i="13"/>
  <c r="EB19" i="13"/>
  <c r="EC19" i="13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EU19" i="13"/>
  <c r="EV19" i="13"/>
  <c r="EW19" i="13"/>
  <c r="EX19" i="13"/>
  <c r="EY19" i="13"/>
  <c r="EZ19" i="13"/>
  <c r="FA19" i="13"/>
  <c r="FB19" i="13"/>
  <c r="FC19" i="13"/>
  <c r="FD19" i="13"/>
  <c r="FE19" i="13"/>
  <c r="FF19" i="13"/>
  <c r="FG19" i="13"/>
  <c r="FH19" i="13"/>
  <c r="FI19" i="13"/>
  <c r="FJ19" i="13"/>
  <c r="FK19" i="13"/>
  <c r="FL19" i="13"/>
  <c r="FM19" i="13"/>
  <c r="FN19" i="13"/>
  <c r="FO19" i="13"/>
  <c r="FP19" i="13"/>
  <c r="FQ19" i="13"/>
  <c r="FR19" i="13"/>
  <c r="FS19" i="13"/>
  <c r="FT19" i="13"/>
  <c r="FU19" i="13"/>
  <c r="FV19" i="13"/>
  <c r="FW19" i="13"/>
  <c r="FX19" i="13"/>
  <c r="FY19" i="13"/>
  <c r="FZ19" i="13"/>
  <c r="GA19" i="13"/>
  <c r="GB19" i="13"/>
  <c r="GC19" i="13"/>
  <c r="GD19" i="13"/>
  <c r="GE19" i="13"/>
  <c r="GF19" i="13"/>
  <c r="GG19" i="13"/>
  <c r="GH19" i="13"/>
  <c r="GI19" i="13"/>
  <c r="GJ19" i="13"/>
  <c r="GK19" i="13"/>
  <c r="GL19" i="13"/>
  <c r="GM19" i="13"/>
  <c r="GN19" i="13"/>
  <c r="GO19" i="13"/>
  <c r="GP19" i="13"/>
  <c r="GQ19" i="13"/>
  <c r="GR19" i="13"/>
  <c r="GS19" i="13"/>
  <c r="GT19" i="13"/>
  <c r="GU19" i="13"/>
  <c r="GV19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L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EE15" i="13"/>
  <c r="EF15" i="13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EU15" i="13"/>
  <c r="EV15" i="13"/>
  <c r="EW15" i="13"/>
  <c r="EX15" i="13"/>
  <c r="EY15" i="13"/>
  <c r="EZ15" i="13"/>
  <c r="FA15" i="13"/>
  <c r="FB15" i="13"/>
  <c r="FC15" i="13"/>
  <c r="FD15" i="13"/>
  <c r="FE15" i="13"/>
  <c r="FF15" i="13"/>
  <c r="FG15" i="13"/>
  <c r="FH15" i="13"/>
  <c r="FI15" i="13"/>
  <c r="FJ15" i="13"/>
  <c r="FK15" i="13"/>
  <c r="FL15" i="13"/>
  <c r="FM15" i="13"/>
  <c r="FN15" i="13"/>
  <c r="FO15" i="13"/>
  <c r="FP15" i="13"/>
  <c r="FQ15" i="13"/>
  <c r="FR15" i="13"/>
  <c r="FS15" i="13"/>
  <c r="FT15" i="13"/>
  <c r="FU15" i="13"/>
  <c r="FV15" i="13"/>
  <c r="FW15" i="13"/>
  <c r="FX15" i="13"/>
  <c r="FY15" i="13"/>
  <c r="FZ15" i="13"/>
  <c r="GA15" i="13"/>
  <c r="GB15" i="13"/>
  <c r="GC15" i="13"/>
  <c r="GD15" i="13"/>
  <c r="GE15" i="13"/>
  <c r="GF15" i="13"/>
  <c r="GG15" i="13"/>
  <c r="GH15" i="13"/>
  <c r="GI15" i="13"/>
  <c r="GJ15" i="13"/>
  <c r="GK15" i="13"/>
  <c r="GL15" i="13"/>
  <c r="GM15" i="13"/>
  <c r="GN15" i="13"/>
  <c r="GO15" i="13"/>
  <c r="GP15" i="13"/>
  <c r="GQ15" i="13"/>
  <c r="GR15" i="13"/>
  <c r="GS15" i="13"/>
  <c r="GT15" i="13"/>
  <c r="GU15" i="13"/>
  <c r="GV15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L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A11" i="13"/>
  <c r="DB11" i="13"/>
  <c r="DC11" i="13"/>
  <c r="DD11" i="13"/>
  <c r="DE11" i="13"/>
  <c r="DF11" i="13"/>
  <c r="DG11" i="13"/>
  <c r="DH11" i="13"/>
  <c r="DI11" i="13"/>
  <c r="DJ11" i="13"/>
  <c r="DK11" i="13"/>
  <c r="DL11" i="13"/>
  <c r="DM11" i="13"/>
  <c r="DN11" i="13"/>
  <c r="DO11" i="13"/>
  <c r="DP11" i="13"/>
  <c r="DQ11" i="13"/>
  <c r="DR11" i="13"/>
  <c r="DS11" i="13"/>
  <c r="DT11" i="13"/>
  <c r="DU11" i="13"/>
  <c r="DV11" i="13"/>
  <c r="DW11" i="13"/>
  <c r="DX11" i="13"/>
  <c r="DY11" i="13"/>
  <c r="DZ11" i="13"/>
  <c r="EA11" i="13"/>
  <c r="EB11" i="13"/>
  <c r="EC11" i="13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EU11" i="13"/>
  <c r="EV11" i="13"/>
  <c r="EW11" i="13"/>
  <c r="EX11" i="13"/>
  <c r="EY11" i="13"/>
  <c r="EZ11" i="13"/>
  <c r="FA11" i="13"/>
  <c r="FB11" i="13"/>
  <c r="FC11" i="13"/>
  <c r="FD11" i="13"/>
  <c r="FE11" i="13"/>
  <c r="FF11" i="13"/>
  <c r="FG11" i="13"/>
  <c r="FH11" i="13"/>
  <c r="FI11" i="13"/>
  <c r="FJ11" i="13"/>
  <c r="FK11" i="13"/>
  <c r="FL11" i="13"/>
  <c r="FM11" i="13"/>
  <c r="FN11" i="13"/>
  <c r="FO11" i="13"/>
  <c r="FP11" i="13"/>
  <c r="FQ11" i="13"/>
  <c r="FR11" i="13"/>
  <c r="FS11" i="13"/>
  <c r="FT11" i="13"/>
  <c r="FU11" i="13"/>
  <c r="FV11" i="13"/>
  <c r="FW11" i="13"/>
  <c r="FX11" i="13"/>
  <c r="FY11" i="13"/>
  <c r="FZ11" i="13"/>
  <c r="GA11" i="13"/>
  <c r="GB11" i="13"/>
  <c r="GC11" i="13"/>
  <c r="GD11" i="13"/>
  <c r="GE11" i="13"/>
  <c r="GF11" i="13"/>
  <c r="GG11" i="13"/>
  <c r="GH11" i="13"/>
  <c r="GI11" i="13"/>
  <c r="GJ11" i="13"/>
  <c r="GK11" i="13"/>
  <c r="GL11" i="13"/>
  <c r="GM11" i="13"/>
  <c r="GN11" i="13"/>
  <c r="GO11" i="13"/>
  <c r="GP11" i="13"/>
  <c r="GQ11" i="13"/>
  <c r="GR11" i="13"/>
  <c r="GS11" i="13"/>
  <c r="GT11" i="13"/>
  <c r="GU11" i="13"/>
  <c r="GV11" i="13"/>
  <c r="AW7" i="13"/>
  <c r="AX7" i="13"/>
  <c r="AY7" i="13"/>
  <c r="AZ7" i="13"/>
  <c r="BA7" i="13"/>
  <c r="BB7" i="13"/>
  <c r="BC7" i="13"/>
  <c r="BD7" i="13"/>
  <c r="BE7" i="13"/>
  <c r="BF7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S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CF7" i="13"/>
  <c r="CG7" i="13"/>
  <c r="CH7" i="13"/>
  <c r="CI7" i="13"/>
  <c r="CJ7" i="13"/>
  <c r="CK7" i="13"/>
  <c r="CL7" i="13"/>
  <c r="CM7" i="13"/>
  <c r="CN7" i="13"/>
  <c r="CO7" i="13"/>
  <c r="CP7" i="13"/>
  <c r="CQ7" i="13"/>
  <c r="CR7" i="13"/>
  <c r="CS7" i="13"/>
  <c r="CT7" i="13"/>
  <c r="CU7" i="13"/>
  <c r="CV7" i="13"/>
  <c r="CW7" i="13"/>
  <c r="CX7" i="13"/>
  <c r="CY7" i="13"/>
  <c r="CZ7" i="13"/>
  <c r="DA7" i="13"/>
  <c r="DB7" i="13"/>
  <c r="DC7" i="13"/>
  <c r="DD7" i="13"/>
  <c r="DE7" i="13"/>
  <c r="DF7" i="13"/>
  <c r="DG7" i="13"/>
  <c r="DH7" i="13"/>
  <c r="DI7" i="13"/>
  <c r="DJ7" i="13"/>
  <c r="DK7" i="13"/>
  <c r="DL7" i="13"/>
  <c r="DM7" i="13"/>
  <c r="DN7" i="13"/>
  <c r="DO7" i="13"/>
  <c r="DP7" i="13"/>
  <c r="DQ7" i="13"/>
  <c r="DR7" i="13"/>
  <c r="DS7" i="13"/>
  <c r="DT7" i="13"/>
  <c r="DU7" i="13"/>
  <c r="DV7" i="13"/>
  <c r="DW7" i="13"/>
  <c r="DX7" i="13"/>
  <c r="DY7" i="13"/>
  <c r="DZ7" i="13"/>
  <c r="EA7" i="13"/>
  <c r="EB7" i="13"/>
  <c r="EC7" i="13"/>
  <c r="ED7" i="13"/>
  <c r="EE7" i="13"/>
  <c r="EF7" i="13"/>
  <c r="EG7" i="13"/>
  <c r="EH7" i="13"/>
  <c r="EI7" i="13"/>
  <c r="EJ7" i="13"/>
  <c r="EK7" i="13"/>
  <c r="EL7" i="13"/>
  <c r="EM7" i="13"/>
  <c r="EN7" i="13"/>
  <c r="EO7" i="13"/>
  <c r="EP7" i="13"/>
  <c r="EQ7" i="13"/>
  <c r="ER7" i="13"/>
  <c r="ES7" i="13"/>
  <c r="ET7" i="13"/>
  <c r="EU7" i="13"/>
  <c r="EV7" i="13"/>
  <c r="EW7" i="13"/>
  <c r="EX7" i="13"/>
  <c r="EY7" i="13"/>
  <c r="EZ7" i="13"/>
  <c r="FA7" i="13"/>
  <c r="FB7" i="13"/>
  <c r="FC7" i="13"/>
  <c r="FD7" i="13"/>
  <c r="FE7" i="13"/>
  <c r="FF7" i="13"/>
  <c r="FG7" i="13"/>
  <c r="FH7" i="13"/>
  <c r="FI7" i="13"/>
  <c r="FJ7" i="13"/>
  <c r="FK7" i="13"/>
  <c r="FL7" i="13"/>
  <c r="FM7" i="13"/>
  <c r="FN7" i="13"/>
  <c r="FO7" i="13"/>
  <c r="FP7" i="13"/>
  <c r="FQ7" i="13"/>
  <c r="FR7" i="13"/>
  <c r="FS7" i="13"/>
  <c r="FT7" i="13"/>
  <c r="FU7" i="13"/>
  <c r="FV7" i="13"/>
  <c r="FW7" i="13"/>
  <c r="FX7" i="13"/>
  <c r="FY7" i="13"/>
  <c r="FZ7" i="13"/>
  <c r="GA7" i="13"/>
  <c r="GB7" i="13"/>
  <c r="GC7" i="13"/>
  <c r="GD7" i="13"/>
  <c r="GE7" i="13"/>
  <c r="GF7" i="13"/>
  <c r="GG7" i="13"/>
  <c r="GH7" i="13"/>
  <c r="GI7" i="13"/>
  <c r="GJ7" i="13"/>
  <c r="GK7" i="13"/>
  <c r="GL7" i="13"/>
  <c r="GM7" i="13"/>
  <c r="GN7" i="13"/>
  <c r="GO7" i="13"/>
  <c r="GP7" i="13"/>
  <c r="GQ7" i="13"/>
  <c r="GR7" i="13"/>
  <c r="GS7" i="13"/>
  <c r="GT7" i="13"/>
  <c r="GU7" i="13"/>
  <c r="GV7" i="13"/>
  <c r="AW43" i="13"/>
  <c r="AX43" i="13"/>
  <c r="AY43" i="13"/>
  <c r="AZ43" i="13"/>
  <c r="BA43" i="13"/>
  <c r="BB43" i="13"/>
  <c r="BC43" i="13"/>
  <c r="BD43" i="13"/>
  <c r="BE43" i="13"/>
  <c r="BF43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CF43" i="13"/>
  <c r="CG43" i="13"/>
  <c r="CH43" i="13"/>
  <c r="CI43" i="13"/>
  <c r="CJ43" i="13"/>
  <c r="CK43" i="13"/>
  <c r="CL43" i="13"/>
  <c r="CM43" i="13"/>
  <c r="CN43" i="13"/>
  <c r="CO43" i="13"/>
  <c r="CP43" i="13"/>
  <c r="CQ43" i="13"/>
  <c r="CR43" i="13"/>
  <c r="CS43" i="13"/>
  <c r="CT43" i="13"/>
  <c r="CU43" i="13"/>
  <c r="CV43" i="13"/>
  <c r="CW43" i="13"/>
  <c r="CX43" i="13"/>
  <c r="CY43" i="13"/>
  <c r="CZ43" i="13"/>
  <c r="DA43" i="13"/>
  <c r="DB43" i="13"/>
  <c r="DC43" i="13"/>
  <c r="DD43" i="13"/>
  <c r="DE43" i="13"/>
  <c r="DF43" i="13"/>
  <c r="DG43" i="13"/>
  <c r="DH43" i="13"/>
  <c r="DI43" i="13"/>
  <c r="DJ43" i="13"/>
  <c r="DK43" i="13"/>
  <c r="DL43" i="13"/>
  <c r="DM43" i="13"/>
  <c r="DN43" i="13"/>
  <c r="DO43" i="13"/>
  <c r="DP43" i="13"/>
  <c r="DQ43" i="13"/>
  <c r="DR43" i="13"/>
  <c r="DS43" i="13"/>
  <c r="DT43" i="13"/>
  <c r="DU43" i="13"/>
  <c r="DV43" i="13"/>
  <c r="DW43" i="13"/>
  <c r="DX43" i="13"/>
  <c r="DY43" i="13"/>
  <c r="DZ43" i="13"/>
  <c r="EA43" i="13"/>
  <c r="EB43" i="13"/>
  <c r="EC43" i="13"/>
  <c r="ED43" i="13"/>
  <c r="EE43" i="13"/>
  <c r="EF43" i="13"/>
  <c r="EG43" i="13"/>
  <c r="EH43" i="13"/>
  <c r="EI43" i="13"/>
  <c r="EJ43" i="13"/>
  <c r="EK43" i="13"/>
  <c r="EL43" i="13"/>
  <c r="EM43" i="13"/>
  <c r="EN43" i="13"/>
  <c r="EO43" i="13"/>
  <c r="EP43" i="13"/>
  <c r="EQ43" i="13"/>
  <c r="ER43" i="13"/>
  <c r="ES43" i="13"/>
  <c r="ET43" i="13"/>
  <c r="EU43" i="13"/>
  <c r="EV43" i="13"/>
  <c r="EW43" i="13"/>
  <c r="EX43" i="13"/>
  <c r="EY43" i="13"/>
  <c r="EZ43" i="13"/>
  <c r="FA43" i="13"/>
  <c r="FB43" i="13"/>
  <c r="FC43" i="13"/>
  <c r="FD43" i="13"/>
  <c r="FE43" i="13"/>
  <c r="FF43" i="13"/>
  <c r="FG43" i="13"/>
  <c r="FH43" i="13"/>
  <c r="FI43" i="13"/>
  <c r="FJ43" i="13"/>
  <c r="FK43" i="13"/>
  <c r="FL43" i="13"/>
  <c r="FM43" i="13"/>
  <c r="FN43" i="13"/>
  <c r="FO43" i="13"/>
  <c r="FP43" i="13"/>
  <c r="FQ43" i="13"/>
  <c r="FR43" i="13"/>
  <c r="FS43" i="13"/>
  <c r="FT43" i="13"/>
  <c r="FU43" i="13"/>
  <c r="FV43" i="13"/>
  <c r="FW43" i="13"/>
  <c r="FX43" i="13"/>
  <c r="FY43" i="13"/>
  <c r="FZ43" i="13"/>
  <c r="GA43" i="13"/>
  <c r="GB43" i="13"/>
  <c r="GC43" i="13"/>
  <c r="GD43" i="13"/>
  <c r="GE43" i="13"/>
  <c r="GF43" i="13"/>
  <c r="GG43" i="13"/>
  <c r="GH43" i="13"/>
  <c r="GI43" i="13"/>
  <c r="GJ43" i="13"/>
  <c r="GK43" i="13"/>
  <c r="GL43" i="13"/>
  <c r="GM43" i="13"/>
  <c r="GN43" i="13"/>
  <c r="GO43" i="13"/>
  <c r="GP43" i="13"/>
  <c r="GQ43" i="13"/>
  <c r="GR43" i="13"/>
  <c r="GS43" i="13"/>
  <c r="GT43" i="13"/>
  <c r="GU43" i="13"/>
  <c r="GV43" i="13"/>
  <c r="AW47" i="13"/>
  <c r="AX47" i="13"/>
  <c r="AY47" i="13"/>
  <c r="AZ47" i="13"/>
  <c r="BA47" i="13"/>
  <c r="BB47" i="13"/>
  <c r="BC47" i="13"/>
  <c r="BD47" i="13"/>
  <c r="BE47" i="13"/>
  <c r="BF47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S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CF47" i="13"/>
  <c r="CG47" i="13"/>
  <c r="CH47" i="13"/>
  <c r="CI47" i="13"/>
  <c r="CJ47" i="13"/>
  <c r="CK47" i="13"/>
  <c r="CL47" i="13"/>
  <c r="CM47" i="13"/>
  <c r="CN47" i="13"/>
  <c r="CO47" i="13"/>
  <c r="CP47" i="13"/>
  <c r="CQ47" i="13"/>
  <c r="CR47" i="13"/>
  <c r="CS47" i="13"/>
  <c r="CT47" i="13"/>
  <c r="CU47" i="13"/>
  <c r="CV47" i="13"/>
  <c r="CW47" i="13"/>
  <c r="CX47" i="13"/>
  <c r="CY47" i="13"/>
  <c r="CZ47" i="13"/>
  <c r="DA47" i="13"/>
  <c r="DB47" i="13"/>
  <c r="DC47" i="13"/>
  <c r="DD47" i="13"/>
  <c r="DE47" i="13"/>
  <c r="DF47" i="13"/>
  <c r="DG47" i="13"/>
  <c r="DH47" i="13"/>
  <c r="DI47" i="13"/>
  <c r="DJ47" i="13"/>
  <c r="DK47" i="13"/>
  <c r="DL47" i="13"/>
  <c r="DM47" i="13"/>
  <c r="DN47" i="13"/>
  <c r="DO47" i="13"/>
  <c r="DP47" i="13"/>
  <c r="DQ47" i="13"/>
  <c r="DR47" i="13"/>
  <c r="DS47" i="13"/>
  <c r="DT47" i="13"/>
  <c r="DU47" i="13"/>
  <c r="DV47" i="13"/>
  <c r="DW47" i="13"/>
  <c r="DX47" i="13"/>
  <c r="DY47" i="13"/>
  <c r="DZ47" i="13"/>
  <c r="EA47" i="13"/>
  <c r="EB47" i="13"/>
  <c r="EC47" i="13"/>
  <c r="ED47" i="13"/>
  <c r="EE47" i="13"/>
  <c r="EF47" i="13"/>
  <c r="EG47" i="13"/>
  <c r="EH47" i="13"/>
  <c r="EI47" i="13"/>
  <c r="EJ47" i="13"/>
  <c r="EK47" i="13"/>
  <c r="EL47" i="13"/>
  <c r="EM47" i="13"/>
  <c r="EN47" i="13"/>
  <c r="EO47" i="13"/>
  <c r="EP47" i="13"/>
  <c r="EQ47" i="13"/>
  <c r="ER47" i="13"/>
  <c r="ES47" i="13"/>
  <c r="ET47" i="13"/>
  <c r="EU47" i="13"/>
  <c r="EV47" i="13"/>
  <c r="EW47" i="13"/>
  <c r="EX47" i="13"/>
  <c r="EY47" i="13"/>
  <c r="EZ47" i="13"/>
  <c r="FA47" i="13"/>
  <c r="FB47" i="13"/>
  <c r="FC47" i="13"/>
  <c r="FD47" i="13"/>
  <c r="FE47" i="13"/>
  <c r="FF47" i="13"/>
  <c r="FG47" i="13"/>
  <c r="FH47" i="13"/>
  <c r="FI47" i="13"/>
  <c r="FJ47" i="13"/>
  <c r="FK47" i="13"/>
  <c r="FL47" i="13"/>
  <c r="FM47" i="13"/>
  <c r="FN47" i="13"/>
  <c r="FO47" i="13"/>
  <c r="FP47" i="13"/>
  <c r="FQ47" i="13"/>
  <c r="FR47" i="13"/>
  <c r="FS47" i="13"/>
  <c r="FT47" i="13"/>
  <c r="FU47" i="13"/>
  <c r="FV47" i="13"/>
  <c r="FW47" i="13"/>
  <c r="FX47" i="13"/>
  <c r="FY47" i="13"/>
  <c r="FZ47" i="13"/>
  <c r="GA47" i="13"/>
  <c r="GB47" i="13"/>
  <c r="GC47" i="13"/>
  <c r="GD47" i="13"/>
  <c r="GE47" i="13"/>
  <c r="GF47" i="13"/>
  <c r="GG47" i="13"/>
  <c r="GH47" i="13"/>
  <c r="GI47" i="13"/>
  <c r="GJ47" i="13"/>
  <c r="GK47" i="13"/>
  <c r="GL47" i="13"/>
  <c r="GM47" i="13"/>
  <c r="GN47" i="13"/>
  <c r="GO47" i="13"/>
  <c r="GP47" i="13"/>
  <c r="GQ47" i="13"/>
  <c r="GR47" i="13"/>
  <c r="GS47" i="13"/>
  <c r="GT47" i="13"/>
  <c r="GU47" i="13"/>
  <c r="GV47" i="13"/>
  <c r="AW51" i="13"/>
  <c r="AX51" i="13"/>
  <c r="AY51" i="13"/>
  <c r="AZ51" i="13"/>
  <c r="BA51" i="13"/>
  <c r="BB51" i="13"/>
  <c r="BC51" i="13"/>
  <c r="BD51" i="13"/>
  <c r="BE51" i="13"/>
  <c r="BF51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CF51" i="13"/>
  <c r="CG51" i="13"/>
  <c r="CH51" i="13"/>
  <c r="CI51" i="13"/>
  <c r="CJ51" i="13"/>
  <c r="CK51" i="13"/>
  <c r="CL51" i="13"/>
  <c r="CM51" i="13"/>
  <c r="CN51" i="13"/>
  <c r="CO51" i="13"/>
  <c r="CP51" i="13"/>
  <c r="CQ51" i="13"/>
  <c r="CR51" i="13"/>
  <c r="CS51" i="13"/>
  <c r="CT51" i="13"/>
  <c r="CU51" i="13"/>
  <c r="CV51" i="13"/>
  <c r="CW51" i="13"/>
  <c r="CX51" i="13"/>
  <c r="CY51" i="13"/>
  <c r="CZ51" i="13"/>
  <c r="DA51" i="13"/>
  <c r="DB51" i="13"/>
  <c r="DC51" i="13"/>
  <c r="DD51" i="13"/>
  <c r="DE51" i="13"/>
  <c r="DF51" i="13"/>
  <c r="DG51" i="13"/>
  <c r="DH51" i="13"/>
  <c r="DI51" i="13"/>
  <c r="DJ51" i="13"/>
  <c r="DK51" i="13"/>
  <c r="DL51" i="13"/>
  <c r="DM51" i="13"/>
  <c r="DN51" i="13"/>
  <c r="DO51" i="13"/>
  <c r="DP51" i="13"/>
  <c r="DQ51" i="13"/>
  <c r="DR51" i="13"/>
  <c r="DS51" i="13"/>
  <c r="DT51" i="13"/>
  <c r="DU51" i="13"/>
  <c r="DV51" i="13"/>
  <c r="DW51" i="13"/>
  <c r="DX51" i="13"/>
  <c r="DY51" i="13"/>
  <c r="DZ51" i="13"/>
  <c r="EA51" i="13"/>
  <c r="EB51" i="13"/>
  <c r="EC51" i="13"/>
  <c r="ED51" i="13"/>
  <c r="EE51" i="13"/>
  <c r="EF51" i="13"/>
  <c r="EG51" i="13"/>
  <c r="EH51" i="13"/>
  <c r="EI51" i="13"/>
  <c r="EJ51" i="13"/>
  <c r="EK51" i="13"/>
  <c r="EL51" i="13"/>
  <c r="EM51" i="13"/>
  <c r="EN51" i="13"/>
  <c r="EO51" i="13"/>
  <c r="EP51" i="13"/>
  <c r="EQ51" i="13"/>
  <c r="ER51" i="13"/>
  <c r="ES51" i="13"/>
  <c r="ET51" i="13"/>
  <c r="EU51" i="13"/>
  <c r="EV51" i="13"/>
  <c r="EW51" i="13"/>
  <c r="EX51" i="13"/>
  <c r="EY51" i="13"/>
  <c r="EZ51" i="13"/>
  <c r="FA51" i="13"/>
  <c r="FB51" i="13"/>
  <c r="FC51" i="13"/>
  <c r="FD51" i="13"/>
  <c r="FE51" i="13"/>
  <c r="FF51" i="13"/>
  <c r="FG51" i="13"/>
  <c r="FH51" i="13"/>
  <c r="FI51" i="13"/>
  <c r="FJ51" i="13"/>
  <c r="FK51" i="13"/>
  <c r="FL51" i="13"/>
  <c r="FM51" i="13"/>
  <c r="FN51" i="13"/>
  <c r="FO51" i="13"/>
  <c r="FP51" i="13"/>
  <c r="FQ51" i="13"/>
  <c r="FR51" i="13"/>
  <c r="FS51" i="13"/>
  <c r="FT51" i="13"/>
  <c r="FU51" i="13"/>
  <c r="FV51" i="13"/>
  <c r="FW51" i="13"/>
  <c r="FX51" i="13"/>
  <c r="FY51" i="13"/>
  <c r="FZ51" i="13"/>
  <c r="GA51" i="13"/>
  <c r="GB51" i="13"/>
  <c r="GC51" i="13"/>
  <c r="GD51" i="13"/>
  <c r="GE51" i="13"/>
  <c r="GF51" i="13"/>
  <c r="GG51" i="13"/>
  <c r="GH51" i="13"/>
  <c r="GI51" i="13"/>
  <c r="GJ51" i="13"/>
  <c r="GK51" i="13"/>
  <c r="GL51" i="13"/>
  <c r="GM51" i="13"/>
  <c r="GN51" i="13"/>
  <c r="GO51" i="13"/>
  <c r="GP51" i="13"/>
  <c r="GQ51" i="13"/>
  <c r="GR51" i="13"/>
  <c r="GS51" i="13"/>
  <c r="GT51" i="13"/>
  <c r="GU51" i="13"/>
  <c r="GV51" i="13"/>
  <c r="AW55" i="13"/>
  <c r="AX55" i="13"/>
  <c r="AY55" i="13"/>
  <c r="AZ55" i="13"/>
  <c r="BA55" i="13"/>
  <c r="BB55" i="13"/>
  <c r="BC55" i="13"/>
  <c r="BD55" i="13"/>
  <c r="BE55" i="13"/>
  <c r="BF55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S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CF55" i="13"/>
  <c r="CG55" i="13"/>
  <c r="CH55" i="13"/>
  <c r="CI55" i="13"/>
  <c r="CJ55" i="13"/>
  <c r="CK55" i="13"/>
  <c r="CL55" i="13"/>
  <c r="CM55" i="13"/>
  <c r="CN55" i="13"/>
  <c r="CO55" i="13"/>
  <c r="CP55" i="13"/>
  <c r="CQ55" i="13"/>
  <c r="CR55" i="13"/>
  <c r="CS55" i="13"/>
  <c r="CT55" i="13"/>
  <c r="CU55" i="13"/>
  <c r="CV55" i="13"/>
  <c r="CW55" i="13"/>
  <c r="CX55" i="13"/>
  <c r="CY55" i="13"/>
  <c r="CZ55" i="13"/>
  <c r="DA55" i="13"/>
  <c r="DB55" i="13"/>
  <c r="DC55" i="13"/>
  <c r="DD55" i="13"/>
  <c r="DE55" i="13"/>
  <c r="DF55" i="13"/>
  <c r="DG55" i="13"/>
  <c r="DH55" i="13"/>
  <c r="DI55" i="13"/>
  <c r="DJ55" i="13"/>
  <c r="DK55" i="13"/>
  <c r="DL55" i="13"/>
  <c r="DM55" i="13"/>
  <c r="DN55" i="13"/>
  <c r="DO55" i="13"/>
  <c r="DP55" i="13"/>
  <c r="DQ55" i="13"/>
  <c r="DR55" i="13"/>
  <c r="DS55" i="13"/>
  <c r="DT55" i="13"/>
  <c r="DU55" i="13"/>
  <c r="DV55" i="13"/>
  <c r="DW55" i="13"/>
  <c r="DX55" i="13"/>
  <c r="DY55" i="13"/>
  <c r="DZ55" i="13"/>
  <c r="EA55" i="13"/>
  <c r="EB55" i="13"/>
  <c r="EC55" i="13"/>
  <c r="ED55" i="13"/>
  <c r="EE55" i="13"/>
  <c r="EF55" i="13"/>
  <c r="EG55" i="13"/>
  <c r="EH55" i="13"/>
  <c r="EI55" i="13"/>
  <c r="EJ55" i="13"/>
  <c r="EK55" i="13"/>
  <c r="EL55" i="13"/>
  <c r="EM55" i="13"/>
  <c r="EN55" i="13"/>
  <c r="EO55" i="13"/>
  <c r="EP55" i="13"/>
  <c r="EQ55" i="13"/>
  <c r="ER55" i="13"/>
  <c r="ES55" i="13"/>
  <c r="ET55" i="13"/>
  <c r="EU55" i="13"/>
  <c r="EV55" i="13"/>
  <c r="EW55" i="13"/>
  <c r="EX55" i="13"/>
  <c r="EY55" i="13"/>
  <c r="EZ55" i="13"/>
  <c r="FA55" i="13"/>
  <c r="FB55" i="13"/>
  <c r="FC55" i="13"/>
  <c r="FD55" i="13"/>
  <c r="FE55" i="13"/>
  <c r="FF55" i="13"/>
  <c r="FG55" i="13"/>
  <c r="FH55" i="13"/>
  <c r="FI55" i="13"/>
  <c r="FJ55" i="13"/>
  <c r="FK55" i="13"/>
  <c r="FL55" i="13"/>
  <c r="FM55" i="13"/>
  <c r="FN55" i="13"/>
  <c r="FO55" i="13"/>
  <c r="FP55" i="13"/>
  <c r="FQ55" i="13"/>
  <c r="FR55" i="13"/>
  <c r="FS55" i="13"/>
  <c r="FT55" i="13"/>
  <c r="FU55" i="13"/>
  <c r="FV55" i="13"/>
  <c r="FW55" i="13"/>
  <c r="FX55" i="13"/>
  <c r="FY55" i="13"/>
  <c r="FZ55" i="13"/>
  <c r="GA55" i="13"/>
  <c r="GB55" i="13"/>
  <c r="GC55" i="13"/>
  <c r="GD55" i="13"/>
  <c r="GE55" i="13"/>
  <c r="GF55" i="13"/>
  <c r="GG55" i="13"/>
  <c r="GH55" i="13"/>
  <c r="GI55" i="13"/>
  <c r="GJ55" i="13"/>
  <c r="GK55" i="13"/>
  <c r="GL55" i="13"/>
  <c r="GM55" i="13"/>
  <c r="GN55" i="13"/>
  <c r="GO55" i="13"/>
  <c r="GP55" i="13"/>
  <c r="GQ55" i="13"/>
  <c r="GR55" i="13"/>
  <c r="GS55" i="13"/>
  <c r="GT55" i="13"/>
  <c r="GU55" i="13"/>
  <c r="GV55" i="13"/>
  <c r="AW59" i="13"/>
  <c r="AX59" i="13"/>
  <c r="AY59" i="13"/>
  <c r="AZ59" i="13"/>
  <c r="BA59" i="13"/>
  <c r="BB59" i="13"/>
  <c r="BC59" i="13"/>
  <c r="BD59" i="13"/>
  <c r="BE59" i="13"/>
  <c r="BF59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CF59" i="13"/>
  <c r="CG59" i="13"/>
  <c r="CH59" i="13"/>
  <c r="CI59" i="13"/>
  <c r="CJ59" i="13"/>
  <c r="CK59" i="13"/>
  <c r="CL59" i="13"/>
  <c r="CM59" i="13"/>
  <c r="CN59" i="13"/>
  <c r="CO59" i="13"/>
  <c r="CP59" i="13"/>
  <c r="CQ59" i="13"/>
  <c r="CR59" i="13"/>
  <c r="CS59" i="13"/>
  <c r="CT59" i="13"/>
  <c r="CU59" i="13"/>
  <c r="CV59" i="13"/>
  <c r="CW59" i="13"/>
  <c r="CX59" i="13"/>
  <c r="CY59" i="13"/>
  <c r="CZ59" i="13"/>
  <c r="DA59" i="13"/>
  <c r="DB59" i="13"/>
  <c r="DC59" i="13"/>
  <c r="DD59" i="13"/>
  <c r="DE59" i="13"/>
  <c r="DF59" i="13"/>
  <c r="DG59" i="13"/>
  <c r="DH59" i="13"/>
  <c r="DI59" i="13"/>
  <c r="DJ59" i="13"/>
  <c r="DK59" i="13"/>
  <c r="DL59" i="13"/>
  <c r="DM59" i="13"/>
  <c r="DN59" i="13"/>
  <c r="DO59" i="13"/>
  <c r="DP59" i="13"/>
  <c r="DQ59" i="13"/>
  <c r="DR59" i="13"/>
  <c r="DS59" i="13"/>
  <c r="DT59" i="13"/>
  <c r="DU59" i="13"/>
  <c r="DV59" i="13"/>
  <c r="DW59" i="13"/>
  <c r="DX59" i="13"/>
  <c r="DY59" i="13"/>
  <c r="DZ59" i="13"/>
  <c r="EA59" i="13"/>
  <c r="EB59" i="13"/>
  <c r="EC59" i="13"/>
  <c r="ED59" i="13"/>
  <c r="EE59" i="13"/>
  <c r="EF59" i="13"/>
  <c r="EG59" i="13"/>
  <c r="EH59" i="13"/>
  <c r="EI59" i="13"/>
  <c r="EJ59" i="13"/>
  <c r="EK59" i="13"/>
  <c r="EL59" i="13"/>
  <c r="EM59" i="13"/>
  <c r="EN59" i="13"/>
  <c r="EO59" i="13"/>
  <c r="EP59" i="13"/>
  <c r="EQ59" i="13"/>
  <c r="ER59" i="13"/>
  <c r="ES59" i="13"/>
  <c r="ET59" i="13"/>
  <c r="EU59" i="13"/>
  <c r="EV59" i="13"/>
  <c r="EW59" i="13"/>
  <c r="EX59" i="13"/>
  <c r="EY59" i="13"/>
  <c r="EZ59" i="13"/>
  <c r="FA59" i="13"/>
  <c r="FB59" i="13"/>
  <c r="FC59" i="13"/>
  <c r="FD59" i="13"/>
  <c r="FE59" i="13"/>
  <c r="FF59" i="13"/>
  <c r="FG59" i="13"/>
  <c r="FH59" i="13"/>
  <c r="FI59" i="13"/>
  <c r="FJ59" i="13"/>
  <c r="FK59" i="13"/>
  <c r="FL59" i="13"/>
  <c r="FM59" i="13"/>
  <c r="FN59" i="13"/>
  <c r="FO59" i="13"/>
  <c r="FP59" i="13"/>
  <c r="FQ59" i="13"/>
  <c r="FR59" i="13"/>
  <c r="FS59" i="13"/>
  <c r="FT59" i="13"/>
  <c r="FU59" i="13"/>
  <c r="FV59" i="13"/>
  <c r="FW59" i="13"/>
  <c r="FX59" i="13"/>
  <c r="FY59" i="13"/>
  <c r="FZ59" i="13"/>
  <c r="GA59" i="13"/>
  <c r="GB59" i="13"/>
  <c r="GC59" i="13"/>
  <c r="GD59" i="13"/>
  <c r="GE59" i="13"/>
  <c r="GF59" i="13"/>
  <c r="GG59" i="13"/>
  <c r="GH59" i="13"/>
  <c r="GI59" i="13"/>
  <c r="GJ59" i="13"/>
  <c r="GK59" i="13"/>
  <c r="GL59" i="13"/>
  <c r="GM59" i="13"/>
  <c r="GN59" i="13"/>
  <c r="GO59" i="13"/>
  <c r="GP59" i="13"/>
  <c r="GQ59" i="13"/>
  <c r="GR59" i="13"/>
  <c r="GS59" i="13"/>
  <c r="GT59" i="13"/>
  <c r="GU59" i="13"/>
  <c r="GV59" i="13"/>
  <c r="AW63" i="13"/>
  <c r="AX63" i="13"/>
  <c r="AY63" i="13"/>
  <c r="AZ63" i="13"/>
  <c r="BA63" i="13"/>
  <c r="BB63" i="13"/>
  <c r="BC63" i="13"/>
  <c r="BD63" i="13"/>
  <c r="BE63" i="13"/>
  <c r="BF63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CF63" i="13"/>
  <c r="CG63" i="13"/>
  <c r="CH63" i="13"/>
  <c r="CI63" i="13"/>
  <c r="CJ63" i="13"/>
  <c r="CK63" i="13"/>
  <c r="CL63" i="13"/>
  <c r="CM63" i="13"/>
  <c r="CN63" i="13"/>
  <c r="CO63" i="13"/>
  <c r="CP63" i="13"/>
  <c r="CQ63" i="13"/>
  <c r="CR63" i="13"/>
  <c r="CS63" i="13"/>
  <c r="CT63" i="13"/>
  <c r="CU63" i="13"/>
  <c r="CV63" i="13"/>
  <c r="CW63" i="13"/>
  <c r="CX63" i="13"/>
  <c r="CY63" i="13"/>
  <c r="CZ63" i="13"/>
  <c r="DA63" i="13"/>
  <c r="DB63" i="13"/>
  <c r="DC63" i="13"/>
  <c r="DD63" i="13"/>
  <c r="DE63" i="13"/>
  <c r="DF63" i="13"/>
  <c r="DG63" i="13"/>
  <c r="DH63" i="13"/>
  <c r="DI63" i="13"/>
  <c r="DJ63" i="13"/>
  <c r="DK63" i="13"/>
  <c r="DL63" i="13"/>
  <c r="DM63" i="13"/>
  <c r="DN63" i="13"/>
  <c r="DO63" i="13"/>
  <c r="DP63" i="13"/>
  <c r="DQ63" i="13"/>
  <c r="DR63" i="13"/>
  <c r="DS63" i="13"/>
  <c r="DT63" i="13"/>
  <c r="DU63" i="13"/>
  <c r="DV63" i="13"/>
  <c r="DW63" i="13"/>
  <c r="DX63" i="13"/>
  <c r="DY63" i="13"/>
  <c r="DZ63" i="13"/>
  <c r="EA63" i="13"/>
  <c r="EB63" i="13"/>
  <c r="EC63" i="13"/>
  <c r="ED63" i="13"/>
  <c r="EE63" i="13"/>
  <c r="EF63" i="13"/>
  <c r="EG63" i="13"/>
  <c r="EH63" i="13"/>
  <c r="EI63" i="13"/>
  <c r="EJ63" i="13"/>
  <c r="EK63" i="13"/>
  <c r="EL63" i="13"/>
  <c r="EM63" i="13"/>
  <c r="EN63" i="13"/>
  <c r="EO63" i="13"/>
  <c r="EP63" i="13"/>
  <c r="EQ63" i="13"/>
  <c r="ER63" i="13"/>
  <c r="ES63" i="13"/>
  <c r="ET63" i="13"/>
  <c r="EU63" i="13"/>
  <c r="EV63" i="13"/>
  <c r="EW63" i="13"/>
  <c r="EX63" i="13"/>
  <c r="EY63" i="13"/>
  <c r="EZ63" i="13"/>
  <c r="FA63" i="13"/>
  <c r="FB63" i="13"/>
  <c r="FC63" i="13"/>
  <c r="FD63" i="13"/>
  <c r="FE63" i="13"/>
  <c r="FF63" i="13"/>
  <c r="FG63" i="13"/>
  <c r="FH63" i="13"/>
  <c r="FI63" i="13"/>
  <c r="FJ63" i="13"/>
  <c r="FK63" i="13"/>
  <c r="FL63" i="13"/>
  <c r="FM63" i="13"/>
  <c r="FN63" i="13"/>
  <c r="FO63" i="13"/>
  <c r="FP63" i="13"/>
  <c r="FQ63" i="13"/>
  <c r="FR63" i="13"/>
  <c r="FS63" i="13"/>
  <c r="FT63" i="13"/>
  <c r="FU63" i="13"/>
  <c r="FV63" i="13"/>
  <c r="FW63" i="13"/>
  <c r="FX63" i="13"/>
  <c r="FY63" i="13"/>
  <c r="FZ63" i="13"/>
  <c r="GA63" i="13"/>
  <c r="GB63" i="13"/>
  <c r="GC63" i="13"/>
  <c r="GD63" i="13"/>
  <c r="GE63" i="13"/>
  <c r="GF63" i="13"/>
  <c r="GG63" i="13"/>
  <c r="GH63" i="13"/>
  <c r="GI63" i="13"/>
  <c r="GJ63" i="13"/>
  <c r="GK63" i="13"/>
  <c r="GL63" i="13"/>
  <c r="GM63" i="13"/>
  <c r="GN63" i="13"/>
  <c r="GO63" i="13"/>
  <c r="GP63" i="13"/>
  <c r="GQ63" i="13"/>
  <c r="GR63" i="13"/>
  <c r="GS63" i="13"/>
  <c r="GT63" i="13"/>
  <c r="GU63" i="13"/>
  <c r="GV63" i="13"/>
  <c r="AW67" i="13"/>
  <c r="AX67" i="13"/>
  <c r="AY67" i="13"/>
  <c r="AZ67" i="13"/>
  <c r="BA67" i="13"/>
  <c r="BB67" i="13"/>
  <c r="BC67" i="13"/>
  <c r="BD67" i="13"/>
  <c r="BE67" i="13"/>
  <c r="BF67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CF67" i="13"/>
  <c r="CG67" i="13"/>
  <c r="CH67" i="13"/>
  <c r="CI67" i="13"/>
  <c r="CJ67" i="13"/>
  <c r="CK67" i="13"/>
  <c r="CL67" i="13"/>
  <c r="CM67" i="13"/>
  <c r="CN67" i="13"/>
  <c r="CO67" i="13"/>
  <c r="CP67" i="13"/>
  <c r="CQ67" i="13"/>
  <c r="CR67" i="13"/>
  <c r="CS67" i="13"/>
  <c r="CT67" i="13"/>
  <c r="CU67" i="13"/>
  <c r="CV67" i="13"/>
  <c r="CW67" i="13"/>
  <c r="CX67" i="13"/>
  <c r="CY67" i="13"/>
  <c r="CZ67" i="13"/>
  <c r="DA67" i="13"/>
  <c r="DB67" i="13"/>
  <c r="DC67" i="13"/>
  <c r="DD67" i="13"/>
  <c r="DE67" i="13"/>
  <c r="DF67" i="13"/>
  <c r="DG67" i="13"/>
  <c r="DH67" i="13"/>
  <c r="DI67" i="13"/>
  <c r="DJ67" i="13"/>
  <c r="DK67" i="13"/>
  <c r="DL67" i="13"/>
  <c r="DM67" i="13"/>
  <c r="DN67" i="13"/>
  <c r="DO67" i="13"/>
  <c r="DP67" i="13"/>
  <c r="DQ67" i="13"/>
  <c r="DR67" i="13"/>
  <c r="DS67" i="13"/>
  <c r="DT67" i="13"/>
  <c r="DU67" i="13"/>
  <c r="DV67" i="13"/>
  <c r="DW67" i="13"/>
  <c r="DX67" i="13"/>
  <c r="DY67" i="13"/>
  <c r="DZ67" i="13"/>
  <c r="EA67" i="13"/>
  <c r="EB67" i="13"/>
  <c r="EC67" i="13"/>
  <c r="ED67" i="13"/>
  <c r="EE67" i="13"/>
  <c r="EF67" i="13"/>
  <c r="EG67" i="13"/>
  <c r="EH67" i="13"/>
  <c r="EI67" i="13"/>
  <c r="EJ67" i="13"/>
  <c r="EK67" i="13"/>
  <c r="EL67" i="13"/>
  <c r="EM67" i="13"/>
  <c r="EN67" i="13"/>
  <c r="EO67" i="13"/>
  <c r="EP67" i="13"/>
  <c r="EQ67" i="13"/>
  <c r="ER67" i="13"/>
  <c r="ES67" i="13"/>
  <c r="ET67" i="13"/>
  <c r="EU67" i="13"/>
  <c r="EV67" i="13"/>
  <c r="EW67" i="13"/>
  <c r="EX67" i="13"/>
  <c r="EY67" i="13"/>
  <c r="EZ67" i="13"/>
  <c r="FA67" i="13"/>
  <c r="FB67" i="13"/>
  <c r="FC67" i="13"/>
  <c r="FD67" i="13"/>
  <c r="FE67" i="13"/>
  <c r="FF67" i="13"/>
  <c r="FG67" i="13"/>
  <c r="FH67" i="13"/>
  <c r="FI67" i="13"/>
  <c r="FJ67" i="13"/>
  <c r="FK67" i="13"/>
  <c r="FL67" i="13"/>
  <c r="FM67" i="13"/>
  <c r="FN67" i="13"/>
  <c r="FO67" i="13"/>
  <c r="FP67" i="13"/>
  <c r="FQ67" i="13"/>
  <c r="FR67" i="13"/>
  <c r="FS67" i="13"/>
  <c r="FT67" i="13"/>
  <c r="FU67" i="13"/>
  <c r="FV67" i="13"/>
  <c r="FW67" i="13"/>
  <c r="FX67" i="13"/>
  <c r="FY67" i="13"/>
  <c r="FZ67" i="13"/>
  <c r="GA67" i="13"/>
  <c r="GB67" i="13"/>
  <c r="GC67" i="13"/>
  <c r="GD67" i="13"/>
  <c r="GE67" i="13"/>
  <c r="GF67" i="13"/>
  <c r="GG67" i="13"/>
  <c r="GH67" i="13"/>
  <c r="GI67" i="13"/>
  <c r="GJ67" i="13"/>
  <c r="GK67" i="13"/>
  <c r="GL67" i="13"/>
  <c r="GM67" i="13"/>
  <c r="GN67" i="13"/>
  <c r="GO67" i="13"/>
  <c r="GP67" i="13"/>
  <c r="GQ67" i="13"/>
  <c r="GR67" i="13"/>
  <c r="GS67" i="13"/>
  <c r="GT67" i="13"/>
  <c r="GU67" i="13"/>
  <c r="GV67" i="13"/>
  <c r="AW71" i="13"/>
  <c r="AX71" i="13"/>
  <c r="AY71" i="13"/>
  <c r="AZ71" i="13"/>
  <c r="BA71" i="13"/>
  <c r="BB71" i="13"/>
  <c r="BC71" i="13"/>
  <c r="BD71" i="13"/>
  <c r="BE71" i="13"/>
  <c r="BF71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CF71" i="13"/>
  <c r="CG71" i="13"/>
  <c r="CH71" i="13"/>
  <c r="CI71" i="13"/>
  <c r="CJ71" i="13"/>
  <c r="CK71" i="13"/>
  <c r="CL71" i="13"/>
  <c r="CM71" i="13"/>
  <c r="CN71" i="13"/>
  <c r="CO71" i="13"/>
  <c r="CP71" i="13"/>
  <c r="CQ71" i="13"/>
  <c r="CR71" i="13"/>
  <c r="CS71" i="13"/>
  <c r="CT71" i="13"/>
  <c r="CU71" i="13"/>
  <c r="CV71" i="13"/>
  <c r="CW71" i="13"/>
  <c r="CX71" i="13"/>
  <c r="CY71" i="13"/>
  <c r="CZ71" i="13"/>
  <c r="DA71" i="13"/>
  <c r="DB71" i="13"/>
  <c r="DC71" i="13"/>
  <c r="DD71" i="13"/>
  <c r="DE71" i="13"/>
  <c r="DF71" i="13"/>
  <c r="DG71" i="13"/>
  <c r="DH71" i="13"/>
  <c r="DI71" i="13"/>
  <c r="DJ71" i="13"/>
  <c r="DK71" i="13"/>
  <c r="DL71" i="13"/>
  <c r="DM71" i="13"/>
  <c r="DN71" i="13"/>
  <c r="DO71" i="13"/>
  <c r="DP71" i="13"/>
  <c r="DQ71" i="13"/>
  <c r="DR71" i="13"/>
  <c r="DS71" i="13"/>
  <c r="DT71" i="13"/>
  <c r="DU71" i="13"/>
  <c r="DV71" i="13"/>
  <c r="DW71" i="13"/>
  <c r="DX71" i="13"/>
  <c r="DY71" i="13"/>
  <c r="DZ71" i="13"/>
  <c r="EA71" i="13"/>
  <c r="EB71" i="13"/>
  <c r="EC71" i="13"/>
  <c r="ED71" i="13"/>
  <c r="EE71" i="13"/>
  <c r="EF71" i="13"/>
  <c r="EG71" i="13"/>
  <c r="EH71" i="13"/>
  <c r="EI71" i="13"/>
  <c r="EJ71" i="13"/>
  <c r="EK71" i="13"/>
  <c r="EL71" i="13"/>
  <c r="EM71" i="13"/>
  <c r="EN71" i="13"/>
  <c r="EO71" i="13"/>
  <c r="EP71" i="13"/>
  <c r="EQ71" i="13"/>
  <c r="ER71" i="13"/>
  <c r="ES71" i="13"/>
  <c r="ET71" i="13"/>
  <c r="EU71" i="13"/>
  <c r="EV71" i="13"/>
  <c r="EW71" i="13"/>
  <c r="EX71" i="13"/>
  <c r="EY71" i="13"/>
  <c r="EZ71" i="13"/>
  <c r="FA71" i="13"/>
  <c r="FB71" i="13"/>
  <c r="FC71" i="13"/>
  <c r="FD71" i="13"/>
  <c r="FE71" i="13"/>
  <c r="FF71" i="13"/>
  <c r="FG71" i="13"/>
  <c r="FH71" i="13"/>
  <c r="FI71" i="13"/>
  <c r="FJ71" i="13"/>
  <c r="FK71" i="13"/>
  <c r="FL71" i="13"/>
  <c r="FM71" i="13"/>
  <c r="FN71" i="13"/>
  <c r="FO71" i="13"/>
  <c r="FP71" i="13"/>
  <c r="FQ71" i="13"/>
  <c r="FR71" i="13"/>
  <c r="FS71" i="13"/>
  <c r="FT71" i="13"/>
  <c r="FU71" i="13"/>
  <c r="FV71" i="13"/>
  <c r="FW71" i="13"/>
  <c r="FX71" i="13"/>
  <c r="FY71" i="13"/>
  <c r="FZ71" i="13"/>
  <c r="GA71" i="13"/>
  <c r="GB71" i="13"/>
  <c r="GC71" i="13"/>
  <c r="GD71" i="13"/>
  <c r="GE71" i="13"/>
  <c r="GF71" i="13"/>
  <c r="GG71" i="13"/>
  <c r="GH71" i="13"/>
  <c r="GI71" i="13"/>
  <c r="GJ71" i="13"/>
  <c r="GK71" i="13"/>
  <c r="GL71" i="13"/>
  <c r="GM71" i="13"/>
  <c r="GN71" i="13"/>
  <c r="GO71" i="13"/>
  <c r="GP71" i="13"/>
  <c r="GQ71" i="13"/>
  <c r="GR71" i="13"/>
  <c r="GS71" i="13"/>
  <c r="GT71" i="13"/>
  <c r="GU71" i="13"/>
  <c r="GV71" i="13"/>
  <c r="AW75" i="13"/>
  <c r="AX75" i="13"/>
  <c r="AY75" i="13"/>
  <c r="AZ75" i="13"/>
  <c r="BA75" i="13"/>
  <c r="BB75" i="13"/>
  <c r="BC75" i="13"/>
  <c r="BD75" i="13"/>
  <c r="BE75" i="13"/>
  <c r="BF75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CF75" i="13"/>
  <c r="CG75" i="13"/>
  <c r="CH75" i="13"/>
  <c r="CI75" i="13"/>
  <c r="CJ75" i="13"/>
  <c r="CK75" i="13"/>
  <c r="CL75" i="13"/>
  <c r="CM75" i="13"/>
  <c r="CN75" i="13"/>
  <c r="CO75" i="13"/>
  <c r="CP75" i="13"/>
  <c r="CQ75" i="13"/>
  <c r="CR75" i="13"/>
  <c r="CS75" i="13"/>
  <c r="CT75" i="13"/>
  <c r="CU75" i="13"/>
  <c r="CV75" i="13"/>
  <c r="CW75" i="13"/>
  <c r="CX75" i="13"/>
  <c r="CY75" i="13"/>
  <c r="CZ75" i="13"/>
  <c r="DA75" i="13"/>
  <c r="DB75" i="13"/>
  <c r="DC75" i="13"/>
  <c r="DD75" i="13"/>
  <c r="DE75" i="13"/>
  <c r="DF75" i="13"/>
  <c r="DG75" i="13"/>
  <c r="DH75" i="13"/>
  <c r="DI75" i="13"/>
  <c r="DJ75" i="13"/>
  <c r="DK75" i="13"/>
  <c r="DL75" i="13"/>
  <c r="DM75" i="13"/>
  <c r="DN75" i="13"/>
  <c r="DO75" i="13"/>
  <c r="DP75" i="13"/>
  <c r="DQ75" i="13"/>
  <c r="DR75" i="13"/>
  <c r="DS75" i="13"/>
  <c r="DT75" i="13"/>
  <c r="DU75" i="13"/>
  <c r="DV75" i="13"/>
  <c r="DW75" i="13"/>
  <c r="DX75" i="13"/>
  <c r="DY75" i="13"/>
  <c r="DZ75" i="13"/>
  <c r="EA75" i="13"/>
  <c r="EB75" i="13"/>
  <c r="EC75" i="13"/>
  <c r="ED75" i="13"/>
  <c r="EE75" i="13"/>
  <c r="EF75" i="13"/>
  <c r="EG75" i="13"/>
  <c r="EH75" i="13"/>
  <c r="EI75" i="13"/>
  <c r="EJ75" i="13"/>
  <c r="EK75" i="13"/>
  <c r="EL75" i="13"/>
  <c r="EM75" i="13"/>
  <c r="EN75" i="13"/>
  <c r="EO75" i="13"/>
  <c r="EP75" i="13"/>
  <c r="EQ75" i="13"/>
  <c r="ER75" i="13"/>
  <c r="ES75" i="13"/>
  <c r="ET75" i="13"/>
  <c r="EU75" i="13"/>
  <c r="EV75" i="13"/>
  <c r="EW75" i="13"/>
  <c r="EX75" i="13"/>
  <c r="EY75" i="13"/>
  <c r="EZ75" i="13"/>
  <c r="FA75" i="13"/>
  <c r="FB75" i="13"/>
  <c r="FC75" i="13"/>
  <c r="FD75" i="13"/>
  <c r="FE75" i="13"/>
  <c r="FF75" i="13"/>
  <c r="FG75" i="13"/>
  <c r="FH75" i="13"/>
  <c r="FI75" i="13"/>
  <c r="FJ75" i="13"/>
  <c r="FK75" i="13"/>
  <c r="FL75" i="13"/>
  <c r="FM75" i="13"/>
  <c r="FN75" i="13"/>
  <c r="FO75" i="13"/>
  <c r="FP75" i="13"/>
  <c r="FQ75" i="13"/>
  <c r="FR75" i="13"/>
  <c r="FS75" i="13"/>
  <c r="FT75" i="13"/>
  <c r="FU75" i="13"/>
  <c r="FV75" i="13"/>
  <c r="FW75" i="13"/>
  <c r="FX75" i="13"/>
  <c r="FY75" i="13"/>
  <c r="FZ75" i="13"/>
  <c r="GA75" i="13"/>
  <c r="GB75" i="13"/>
  <c r="GC75" i="13"/>
  <c r="GD75" i="13"/>
  <c r="GE75" i="13"/>
  <c r="GF75" i="13"/>
  <c r="GG75" i="13"/>
  <c r="GH75" i="13"/>
  <c r="GI75" i="13"/>
  <c r="GJ75" i="13"/>
  <c r="GK75" i="13"/>
  <c r="GL75" i="13"/>
  <c r="GM75" i="13"/>
  <c r="GN75" i="13"/>
  <c r="GO75" i="13"/>
  <c r="GP75" i="13"/>
  <c r="GQ75" i="13"/>
  <c r="GR75" i="13"/>
  <c r="GS75" i="13"/>
  <c r="GT75" i="13"/>
  <c r="GU75" i="13"/>
  <c r="GV75" i="13"/>
  <c r="AW79" i="13"/>
  <c r="AX79" i="13"/>
  <c r="AY79" i="13"/>
  <c r="AZ79" i="13"/>
  <c r="BA79" i="13"/>
  <c r="BB79" i="13"/>
  <c r="BC79" i="13"/>
  <c r="BD79" i="13"/>
  <c r="BE79" i="13"/>
  <c r="BF79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S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CF79" i="13"/>
  <c r="CG79" i="13"/>
  <c r="CH79" i="13"/>
  <c r="CI79" i="13"/>
  <c r="CJ79" i="13"/>
  <c r="CK79" i="13"/>
  <c r="CL79" i="13"/>
  <c r="CM79" i="13"/>
  <c r="CN79" i="13"/>
  <c r="CO79" i="13"/>
  <c r="CP79" i="13"/>
  <c r="CQ79" i="13"/>
  <c r="CR79" i="13"/>
  <c r="CS79" i="13"/>
  <c r="CT79" i="13"/>
  <c r="CU79" i="13"/>
  <c r="CV79" i="13"/>
  <c r="CW79" i="13"/>
  <c r="CX79" i="13"/>
  <c r="CY79" i="13"/>
  <c r="CZ79" i="13"/>
  <c r="DA79" i="13"/>
  <c r="DB79" i="13"/>
  <c r="DC79" i="13"/>
  <c r="DD79" i="13"/>
  <c r="DE79" i="13"/>
  <c r="DF79" i="13"/>
  <c r="DG79" i="13"/>
  <c r="DH79" i="13"/>
  <c r="DI79" i="13"/>
  <c r="DJ79" i="13"/>
  <c r="DK79" i="13"/>
  <c r="DL79" i="13"/>
  <c r="DM79" i="13"/>
  <c r="DN79" i="13"/>
  <c r="DO79" i="13"/>
  <c r="DP79" i="13"/>
  <c r="DQ79" i="13"/>
  <c r="DR79" i="13"/>
  <c r="DS79" i="13"/>
  <c r="DT79" i="13"/>
  <c r="DU79" i="13"/>
  <c r="DV79" i="13"/>
  <c r="DW79" i="13"/>
  <c r="DX79" i="13"/>
  <c r="DY79" i="13"/>
  <c r="DZ79" i="13"/>
  <c r="EA79" i="13"/>
  <c r="EB79" i="13"/>
  <c r="EC79" i="13"/>
  <c r="ED79" i="13"/>
  <c r="EE79" i="13"/>
  <c r="EF79" i="13"/>
  <c r="EG79" i="13"/>
  <c r="EH79" i="13"/>
  <c r="EI79" i="13"/>
  <c r="EJ79" i="13"/>
  <c r="EK79" i="13"/>
  <c r="EL79" i="13"/>
  <c r="EM79" i="13"/>
  <c r="EN79" i="13"/>
  <c r="EO79" i="13"/>
  <c r="EP79" i="13"/>
  <c r="EQ79" i="13"/>
  <c r="ER79" i="13"/>
  <c r="ES79" i="13"/>
  <c r="ET79" i="13"/>
  <c r="EU79" i="13"/>
  <c r="EV79" i="13"/>
  <c r="EW79" i="13"/>
  <c r="EX79" i="13"/>
  <c r="EY79" i="13"/>
  <c r="EZ79" i="13"/>
  <c r="FA79" i="13"/>
  <c r="FB79" i="13"/>
  <c r="FC79" i="13"/>
  <c r="FD79" i="13"/>
  <c r="FE79" i="13"/>
  <c r="FF79" i="13"/>
  <c r="FG79" i="13"/>
  <c r="FH79" i="13"/>
  <c r="FI79" i="13"/>
  <c r="FJ79" i="13"/>
  <c r="FK79" i="13"/>
  <c r="FL79" i="13"/>
  <c r="FM79" i="13"/>
  <c r="FN79" i="13"/>
  <c r="FO79" i="13"/>
  <c r="FP79" i="13"/>
  <c r="FQ79" i="13"/>
  <c r="FR79" i="13"/>
  <c r="FS79" i="13"/>
  <c r="FT79" i="13"/>
  <c r="FU79" i="13"/>
  <c r="FV79" i="13"/>
  <c r="FW79" i="13"/>
  <c r="FX79" i="13"/>
  <c r="FY79" i="13"/>
  <c r="FZ79" i="13"/>
  <c r="GA79" i="13"/>
  <c r="GB79" i="13"/>
  <c r="GC79" i="13"/>
  <c r="GD79" i="13"/>
  <c r="GE79" i="13"/>
  <c r="GF79" i="13"/>
  <c r="GG79" i="13"/>
  <c r="GH79" i="13"/>
  <c r="GI79" i="13"/>
  <c r="GJ79" i="13"/>
  <c r="GK79" i="13"/>
  <c r="GL79" i="13"/>
  <c r="GM79" i="13"/>
  <c r="GN79" i="13"/>
  <c r="GO79" i="13"/>
  <c r="GP79" i="13"/>
  <c r="GQ79" i="13"/>
  <c r="GR79" i="13"/>
  <c r="GS79" i="13"/>
  <c r="GT79" i="13"/>
  <c r="GU79" i="13"/>
  <c r="GV79" i="13"/>
  <c r="AW83" i="13"/>
  <c r="AX83" i="13"/>
  <c r="AY83" i="13"/>
  <c r="AZ83" i="13"/>
  <c r="BA83" i="13"/>
  <c r="BB83" i="13"/>
  <c r="BC83" i="13"/>
  <c r="BD83" i="13"/>
  <c r="BE83" i="13"/>
  <c r="BF83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CF83" i="13"/>
  <c r="CG83" i="13"/>
  <c r="CH83" i="13"/>
  <c r="CI83" i="13"/>
  <c r="CJ83" i="13"/>
  <c r="CK83" i="13"/>
  <c r="CL83" i="13"/>
  <c r="CM83" i="13"/>
  <c r="CN83" i="13"/>
  <c r="CO83" i="13"/>
  <c r="CP83" i="13"/>
  <c r="CQ83" i="13"/>
  <c r="CR83" i="13"/>
  <c r="CS83" i="13"/>
  <c r="CT83" i="13"/>
  <c r="CU83" i="13"/>
  <c r="CV83" i="13"/>
  <c r="CW83" i="13"/>
  <c r="CX83" i="13"/>
  <c r="CY83" i="13"/>
  <c r="CZ83" i="13"/>
  <c r="DA83" i="13"/>
  <c r="DB83" i="13"/>
  <c r="DC83" i="13"/>
  <c r="DD83" i="13"/>
  <c r="DE83" i="13"/>
  <c r="DF83" i="13"/>
  <c r="DG83" i="13"/>
  <c r="DH83" i="13"/>
  <c r="DI83" i="13"/>
  <c r="DJ83" i="13"/>
  <c r="DK83" i="13"/>
  <c r="DL83" i="13"/>
  <c r="DM83" i="13"/>
  <c r="DN83" i="13"/>
  <c r="DO83" i="13"/>
  <c r="DP83" i="13"/>
  <c r="DQ83" i="13"/>
  <c r="DR83" i="13"/>
  <c r="DS83" i="13"/>
  <c r="DT83" i="13"/>
  <c r="DU83" i="13"/>
  <c r="DV83" i="13"/>
  <c r="DW83" i="13"/>
  <c r="DX83" i="13"/>
  <c r="DY83" i="13"/>
  <c r="DZ83" i="13"/>
  <c r="EA83" i="13"/>
  <c r="EB83" i="13"/>
  <c r="EC83" i="13"/>
  <c r="ED83" i="13"/>
  <c r="EE83" i="13"/>
  <c r="EF83" i="13"/>
  <c r="EG83" i="13"/>
  <c r="EH83" i="13"/>
  <c r="EI83" i="13"/>
  <c r="EJ83" i="13"/>
  <c r="EK83" i="13"/>
  <c r="EL83" i="13"/>
  <c r="EM83" i="13"/>
  <c r="EN83" i="13"/>
  <c r="EO83" i="13"/>
  <c r="EP83" i="13"/>
  <c r="EQ83" i="13"/>
  <c r="ER83" i="13"/>
  <c r="ES83" i="13"/>
  <c r="ET83" i="13"/>
  <c r="EU83" i="13"/>
  <c r="EV83" i="13"/>
  <c r="EW83" i="13"/>
  <c r="EX83" i="13"/>
  <c r="EY83" i="13"/>
  <c r="EZ83" i="13"/>
  <c r="FA83" i="13"/>
  <c r="FB83" i="13"/>
  <c r="FC83" i="13"/>
  <c r="FD83" i="13"/>
  <c r="FE83" i="13"/>
  <c r="FF83" i="13"/>
  <c r="FG83" i="13"/>
  <c r="FH83" i="13"/>
  <c r="FI83" i="13"/>
  <c r="FJ83" i="13"/>
  <c r="FK83" i="13"/>
  <c r="FL83" i="13"/>
  <c r="FM83" i="13"/>
  <c r="FN83" i="13"/>
  <c r="FO83" i="13"/>
  <c r="FP83" i="13"/>
  <c r="FQ83" i="13"/>
  <c r="FR83" i="13"/>
  <c r="FS83" i="13"/>
  <c r="FT83" i="13"/>
  <c r="FU83" i="13"/>
  <c r="FV83" i="13"/>
  <c r="FW83" i="13"/>
  <c r="FX83" i="13"/>
  <c r="FY83" i="13"/>
  <c r="FZ83" i="13"/>
  <c r="GA83" i="13"/>
  <c r="GB83" i="13"/>
  <c r="GC83" i="13"/>
  <c r="GD83" i="13"/>
  <c r="GE83" i="13"/>
  <c r="GF83" i="13"/>
  <c r="GG83" i="13"/>
  <c r="GH83" i="13"/>
  <c r="GI83" i="13"/>
  <c r="GJ83" i="13"/>
  <c r="GK83" i="13"/>
  <c r="GL83" i="13"/>
  <c r="GM83" i="13"/>
  <c r="GN83" i="13"/>
  <c r="GO83" i="13"/>
  <c r="GP83" i="13"/>
  <c r="GQ83" i="13"/>
  <c r="GR83" i="13"/>
  <c r="GS83" i="13"/>
  <c r="GT83" i="13"/>
  <c r="GU83" i="13"/>
  <c r="GV83" i="13"/>
  <c r="AW87" i="13"/>
  <c r="AX87" i="13"/>
  <c r="AY87" i="13"/>
  <c r="AZ87" i="13"/>
  <c r="BA87" i="13"/>
  <c r="BB87" i="13"/>
  <c r="BC87" i="13"/>
  <c r="BD87" i="13"/>
  <c r="BE87" i="13"/>
  <c r="BF87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CO87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EE87" i="13"/>
  <c r="EF87" i="13"/>
  <c r="EG87" i="13"/>
  <c r="EH87" i="13"/>
  <c r="EI87" i="13"/>
  <c r="EJ87" i="13"/>
  <c r="EK87" i="13"/>
  <c r="EL87" i="13"/>
  <c r="EM87" i="13"/>
  <c r="EN87" i="13"/>
  <c r="EO87" i="13"/>
  <c r="EP87" i="13"/>
  <c r="EQ87" i="13"/>
  <c r="ER87" i="13"/>
  <c r="ES87" i="13"/>
  <c r="ET87" i="13"/>
  <c r="EU87" i="13"/>
  <c r="EV87" i="13"/>
  <c r="EW87" i="13"/>
  <c r="EX87" i="13"/>
  <c r="EY87" i="13"/>
  <c r="EZ87" i="13"/>
  <c r="FA87" i="13"/>
  <c r="FB87" i="13"/>
  <c r="FC87" i="13"/>
  <c r="FD87" i="13"/>
  <c r="FE87" i="13"/>
  <c r="FF87" i="13"/>
  <c r="FG87" i="13"/>
  <c r="FH87" i="13"/>
  <c r="FI87" i="13"/>
  <c r="FJ87" i="13"/>
  <c r="FK87" i="13"/>
  <c r="FL87" i="13"/>
  <c r="FM87" i="13"/>
  <c r="FN87" i="13"/>
  <c r="FO87" i="13"/>
  <c r="FP87" i="13"/>
  <c r="FQ87" i="13"/>
  <c r="FR87" i="13"/>
  <c r="FS87" i="13"/>
  <c r="FT87" i="13"/>
  <c r="FU87" i="13"/>
  <c r="FV87" i="13"/>
  <c r="FW87" i="13"/>
  <c r="FX87" i="13"/>
  <c r="FY87" i="13"/>
  <c r="FZ87" i="13"/>
  <c r="GA87" i="13"/>
  <c r="GB87" i="13"/>
  <c r="GC87" i="13"/>
  <c r="GD87" i="13"/>
  <c r="GE87" i="13"/>
  <c r="GF87" i="13"/>
  <c r="GG87" i="13"/>
  <c r="GH87" i="13"/>
  <c r="GI87" i="13"/>
  <c r="GJ87" i="13"/>
  <c r="GK87" i="13"/>
  <c r="GL87" i="13"/>
  <c r="GM87" i="13"/>
  <c r="GN87" i="13"/>
  <c r="GO87" i="13"/>
  <c r="GP87" i="13"/>
  <c r="GQ87" i="13"/>
  <c r="GR87" i="13"/>
  <c r="GS87" i="13"/>
  <c r="GT87" i="13"/>
  <c r="GU87" i="13"/>
  <c r="GV87" i="13"/>
  <c r="AW91" i="13"/>
  <c r="AX91" i="13"/>
  <c r="AY91" i="13"/>
  <c r="AZ91" i="13"/>
  <c r="BA91" i="13"/>
  <c r="BB91" i="13"/>
  <c r="BC91" i="13"/>
  <c r="BD91" i="13"/>
  <c r="BE91" i="13"/>
  <c r="BF91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CF91" i="13"/>
  <c r="CG91" i="13"/>
  <c r="CH91" i="13"/>
  <c r="CI91" i="13"/>
  <c r="CJ91" i="13"/>
  <c r="CK91" i="13"/>
  <c r="CL91" i="13"/>
  <c r="CM91" i="13"/>
  <c r="CN91" i="13"/>
  <c r="CO91" i="13"/>
  <c r="CP91" i="13"/>
  <c r="CQ91" i="13"/>
  <c r="CR91" i="13"/>
  <c r="CS91" i="13"/>
  <c r="CT91" i="13"/>
  <c r="CU91" i="13"/>
  <c r="CV91" i="13"/>
  <c r="CW91" i="13"/>
  <c r="CX91" i="13"/>
  <c r="CY91" i="13"/>
  <c r="CZ91" i="13"/>
  <c r="DA91" i="13"/>
  <c r="DB91" i="13"/>
  <c r="DC91" i="13"/>
  <c r="DD91" i="13"/>
  <c r="DE91" i="13"/>
  <c r="DF91" i="13"/>
  <c r="DG91" i="13"/>
  <c r="DH91" i="13"/>
  <c r="DI91" i="13"/>
  <c r="DJ91" i="13"/>
  <c r="DK91" i="13"/>
  <c r="DL91" i="13"/>
  <c r="DM91" i="13"/>
  <c r="DN91" i="13"/>
  <c r="DO91" i="13"/>
  <c r="DP91" i="13"/>
  <c r="DQ91" i="13"/>
  <c r="DR91" i="13"/>
  <c r="DS91" i="13"/>
  <c r="DT91" i="13"/>
  <c r="DU91" i="13"/>
  <c r="DV91" i="13"/>
  <c r="DW91" i="13"/>
  <c r="DX91" i="13"/>
  <c r="DY91" i="13"/>
  <c r="DZ91" i="13"/>
  <c r="EA91" i="13"/>
  <c r="EB91" i="13"/>
  <c r="EC91" i="13"/>
  <c r="ED91" i="13"/>
  <c r="EE91" i="13"/>
  <c r="EF91" i="13"/>
  <c r="EG91" i="13"/>
  <c r="EH91" i="13"/>
  <c r="EI91" i="13"/>
  <c r="EJ91" i="13"/>
  <c r="EK91" i="13"/>
  <c r="EL91" i="13"/>
  <c r="EM91" i="13"/>
  <c r="EN91" i="13"/>
  <c r="EO91" i="13"/>
  <c r="EP91" i="13"/>
  <c r="EQ91" i="13"/>
  <c r="ER91" i="13"/>
  <c r="ES91" i="13"/>
  <c r="ET91" i="13"/>
  <c r="EU91" i="13"/>
  <c r="EV91" i="13"/>
  <c r="EW91" i="13"/>
  <c r="EX91" i="13"/>
  <c r="EY91" i="13"/>
  <c r="EZ91" i="13"/>
  <c r="FA91" i="13"/>
  <c r="FB91" i="13"/>
  <c r="FC91" i="13"/>
  <c r="FD91" i="13"/>
  <c r="FE91" i="13"/>
  <c r="FF91" i="13"/>
  <c r="FG91" i="13"/>
  <c r="FH91" i="13"/>
  <c r="FI91" i="13"/>
  <c r="FJ91" i="13"/>
  <c r="FK91" i="13"/>
  <c r="FL91" i="13"/>
  <c r="FM91" i="13"/>
  <c r="FN91" i="13"/>
  <c r="FO91" i="13"/>
  <c r="FP91" i="13"/>
  <c r="FQ91" i="13"/>
  <c r="FR91" i="13"/>
  <c r="FS91" i="13"/>
  <c r="FT91" i="13"/>
  <c r="FU91" i="13"/>
  <c r="FV91" i="13"/>
  <c r="FW91" i="13"/>
  <c r="FX91" i="13"/>
  <c r="FY91" i="13"/>
  <c r="FZ91" i="13"/>
  <c r="GA91" i="13"/>
  <c r="GB91" i="13"/>
  <c r="GC91" i="13"/>
  <c r="GD91" i="13"/>
  <c r="GE91" i="13"/>
  <c r="GF91" i="13"/>
  <c r="GG91" i="13"/>
  <c r="GH91" i="13"/>
  <c r="GI91" i="13"/>
  <c r="GJ91" i="13"/>
  <c r="GK91" i="13"/>
  <c r="GL91" i="13"/>
  <c r="GM91" i="13"/>
  <c r="GN91" i="13"/>
  <c r="GO91" i="13"/>
  <c r="GP91" i="13"/>
  <c r="GQ91" i="13"/>
  <c r="GR91" i="13"/>
  <c r="GS91" i="13"/>
  <c r="GT91" i="13"/>
  <c r="GU91" i="13"/>
  <c r="GV91" i="13"/>
  <c r="AW99" i="13"/>
  <c r="AX99" i="13"/>
  <c r="AY99" i="13"/>
  <c r="AZ99" i="13"/>
  <c r="BA99" i="13"/>
  <c r="BB99" i="13"/>
  <c r="BC99" i="13"/>
  <c r="BD99" i="13"/>
  <c r="BE99" i="13"/>
  <c r="BF99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CF99" i="13"/>
  <c r="CG99" i="13"/>
  <c r="CH99" i="13"/>
  <c r="CI99" i="13"/>
  <c r="CJ99" i="13"/>
  <c r="CK99" i="13"/>
  <c r="CL99" i="13"/>
  <c r="CM99" i="13"/>
  <c r="CN99" i="13"/>
  <c r="CO99" i="13"/>
  <c r="CP99" i="13"/>
  <c r="CQ99" i="13"/>
  <c r="CR99" i="13"/>
  <c r="CS99" i="13"/>
  <c r="CT99" i="13"/>
  <c r="CU99" i="13"/>
  <c r="CV99" i="13"/>
  <c r="CW99" i="13"/>
  <c r="CX99" i="13"/>
  <c r="CY99" i="13"/>
  <c r="CZ99" i="13"/>
  <c r="DA99" i="13"/>
  <c r="DB99" i="13"/>
  <c r="DC99" i="13"/>
  <c r="DD99" i="13"/>
  <c r="DE99" i="13"/>
  <c r="DF99" i="13"/>
  <c r="DG99" i="13"/>
  <c r="DH99" i="13"/>
  <c r="DI99" i="13"/>
  <c r="DJ99" i="13"/>
  <c r="DK99" i="13"/>
  <c r="DL99" i="13"/>
  <c r="DM99" i="13"/>
  <c r="DN99" i="13"/>
  <c r="DO99" i="13"/>
  <c r="DP99" i="13"/>
  <c r="DQ99" i="13"/>
  <c r="DR99" i="13"/>
  <c r="DS99" i="13"/>
  <c r="DT99" i="13"/>
  <c r="DU99" i="13"/>
  <c r="DV99" i="13"/>
  <c r="DW99" i="13"/>
  <c r="DX99" i="13"/>
  <c r="DY99" i="13"/>
  <c r="DZ99" i="13"/>
  <c r="EA99" i="13"/>
  <c r="EB99" i="13"/>
  <c r="EC99" i="13"/>
  <c r="ED99" i="13"/>
  <c r="EE99" i="13"/>
  <c r="EF99" i="13"/>
  <c r="EG99" i="13"/>
  <c r="EH99" i="13"/>
  <c r="EI99" i="13"/>
  <c r="EJ99" i="13"/>
  <c r="EK99" i="13"/>
  <c r="EL99" i="13"/>
  <c r="EM99" i="13"/>
  <c r="EN99" i="13"/>
  <c r="EO99" i="13"/>
  <c r="EP99" i="13"/>
  <c r="EQ99" i="13"/>
  <c r="ER99" i="13"/>
  <c r="ES99" i="13"/>
  <c r="ET99" i="13"/>
  <c r="EU99" i="13"/>
  <c r="EV99" i="13"/>
  <c r="EW99" i="13"/>
  <c r="EX99" i="13"/>
  <c r="EY99" i="13"/>
  <c r="EZ99" i="13"/>
  <c r="FA99" i="13"/>
  <c r="FB99" i="13"/>
  <c r="FC99" i="13"/>
  <c r="FD99" i="13"/>
  <c r="FE99" i="13"/>
  <c r="FF99" i="13"/>
  <c r="FG99" i="13"/>
  <c r="FH99" i="13"/>
  <c r="FI99" i="13"/>
  <c r="FJ99" i="13"/>
  <c r="FK99" i="13"/>
  <c r="FL99" i="13"/>
  <c r="FM99" i="13"/>
  <c r="FN99" i="13"/>
  <c r="FO99" i="13"/>
  <c r="FP99" i="13"/>
  <c r="FQ99" i="13"/>
  <c r="FR99" i="13"/>
  <c r="FS99" i="13"/>
  <c r="FT99" i="13"/>
  <c r="FU99" i="13"/>
  <c r="FV99" i="13"/>
  <c r="FW99" i="13"/>
  <c r="FX99" i="13"/>
  <c r="FY99" i="13"/>
  <c r="FZ99" i="13"/>
  <c r="GA99" i="13"/>
  <c r="GB99" i="13"/>
  <c r="GC99" i="13"/>
  <c r="GD99" i="13"/>
  <c r="GE99" i="13"/>
  <c r="GF99" i="13"/>
  <c r="GG99" i="13"/>
  <c r="GH99" i="13"/>
  <c r="GI99" i="13"/>
  <c r="GJ99" i="13"/>
  <c r="GK99" i="13"/>
  <c r="GL99" i="13"/>
  <c r="GM99" i="13"/>
  <c r="GN99" i="13"/>
  <c r="GO99" i="13"/>
  <c r="GP99" i="13"/>
  <c r="GQ99" i="13"/>
  <c r="GR99" i="13"/>
  <c r="GS99" i="13"/>
  <c r="GT99" i="13"/>
  <c r="GU99" i="13"/>
  <c r="GV99" i="13"/>
  <c r="AW103" i="13"/>
  <c r="AX103" i="13"/>
  <c r="AY103" i="13"/>
  <c r="AZ103" i="13"/>
  <c r="BA103" i="13"/>
  <c r="BB103" i="13"/>
  <c r="BC103" i="13"/>
  <c r="BD103" i="13"/>
  <c r="BE103" i="13"/>
  <c r="BF103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CF103" i="13"/>
  <c r="CG103" i="13"/>
  <c r="CH103" i="13"/>
  <c r="CI103" i="13"/>
  <c r="CJ103" i="13"/>
  <c r="CK103" i="13"/>
  <c r="CL103" i="13"/>
  <c r="CM103" i="13"/>
  <c r="CN103" i="13"/>
  <c r="CO103" i="13"/>
  <c r="CP103" i="13"/>
  <c r="CQ103" i="13"/>
  <c r="CR103" i="13"/>
  <c r="CS103" i="13"/>
  <c r="CT103" i="13"/>
  <c r="CU103" i="13"/>
  <c r="CV103" i="13"/>
  <c r="CW103" i="13"/>
  <c r="CX103" i="13"/>
  <c r="CY103" i="13"/>
  <c r="CZ103" i="13"/>
  <c r="DA103" i="13"/>
  <c r="DB103" i="13"/>
  <c r="DC103" i="13"/>
  <c r="DD103" i="13"/>
  <c r="DE103" i="13"/>
  <c r="DF103" i="13"/>
  <c r="DG103" i="13"/>
  <c r="DH103" i="13"/>
  <c r="DI103" i="13"/>
  <c r="DJ103" i="13"/>
  <c r="DK103" i="13"/>
  <c r="DL103" i="13"/>
  <c r="DM103" i="13"/>
  <c r="DN103" i="13"/>
  <c r="DO103" i="13"/>
  <c r="DP103" i="13"/>
  <c r="DQ103" i="13"/>
  <c r="DR103" i="13"/>
  <c r="DS103" i="13"/>
  <c r="DT103" i="13"/>
  <c r="DU103" i="13"/>
  <c r="DV103" i="13"/>
  <c r="DW103" i="13"/>
  <c r="DX103" i="13"/>
  <c r="DY103" i="13"/>
  <c r="DZ103" i="13"/>
  <c r="EA103" i="13"/>
  <c r="EB103" i="13"/>
  <c r="EC103" i="13"/>
  <c r="ED103" i="13"/>
  <c r="EE103" i="13"/>
  <c r="EF103" i="13"/>
  <c r="EG103" i="13"/>
  <c r="EH103" i="13"/>
  <c r="EI103" i="13"/>
  <c r="EJ103" i="13"/>
  <c r="EK103" i="13"/>
  <c r="EL103" i="13"/>
  <c r="EM103" i="13"/>
  <c r="EN103" i="13"/>
  <c r="EO103" i="13"/>
  <c r="EP103" i="13"/>
  <c r="EQ103" i="13"/>
  <c r="ER103" i="13"/>
  <c r="ES103" i="13"/>
  <c r="ET103" i="13"/>
  <c r="EU103" i="13"/>
  <c r="EV103" i="13"/>
  <c r="EW103" i="13"/>
  <c r="EX103" i="13"/>
  <c r="EY103" i="13"/>
  <c r="EZ103" i="13"/>
  <c r="FA103" i="13"/>
  <c r="FB103" i="13"/>
  <c r="FC103" i="13"/>
  <c r="FD103" i="13"/>
  <c r="FE103" i="13"/>
  <c r="FF103" i="13"/>
  <c r="FG103" i="13"/>
  <c r="FH103" i="13"/>
  <c r="FI103" i="13"/>
  <c r="FJ103" i="13"/>
  <c r="FK103" i="13"/>
  <c r="FL103" i="13"/>
  <c r="FM103" i="13"/>
  <c r="FN103" i="13"/>
  <c r="FO103" i="13"/>
  <c r="FP103" i="13"/>
  <c r="FQ103" i="13"/>
  <c r="FR103" i="13"/>
  <c r="FS103" i="13"/>
  <c r="FT103" i="13"/>
  <c r="FU103" i="13"/>
  <c r="FV103" i="13"/>
  <c r="FW103" i="13"/>
  <c r="FX103" i="13"/>
  <c r="FY103" i="13"/>
  <c r="FZ103" i="13"/>
  <c r="GA103" i="13"/>
  <c r="GB103" i="13"/>
  <c r="GC103" i="13"/>
  <c r="GD103" i="13"/>
  <c r="GE103" i="13"/>
  <c r="GF103" i="13"/>
  <c r="GG103" i="13"/>
  <c r="GH103" i="13"/>
  <c r="GI103" i="13"/>
  <c r="GJ103" i="13"/>
  <c r="GK103" i="13"/>
  <c r="GL103" i="13"/>
  <c r="GM103" i="13"/>
  <c r="GN103" i="13"/>
  <c r="GO103" i="13"/>
  <c r="GP103" i="13"/>
  <c r="GQ103" i="13"/>
  <c r="GR103" i="13"/>
  <c r="GS103" i="13"/>
  <c r="GT103" i="13"/>
  <c r="GU103" i="13"/>
  <c r="GV103" i="13"/>
  <c r="AW107" i="13"/>
  <c r="AX107" i="13"/>
  <c r="AY107" i="13"/>
  <c r="AZ107" i="13"/>
  <c r="BA107" i="13"/>
  <c r="BB107" i="13"/>
  <c r="BC107" i="13"/>
  <c r="BD107" i="13"/>
  <c r="BE107" i="13"/>
  <c r="BF107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CF107" i="13"/>
  <c r="CG107" i="13"/>
  <c r="CH107" i="13"/>
  <c r="CI107" i="13"/>
  <c r="CJ107" i="13"/>
  <c r="CK107" i="13"/>
  <c r="CL107" i="13"/>
  <c r="CM107" i="13"/>
  <c r="CN107" i="13"/>
  <c r="CO107" i="13"/>
  <c r="CP107" i="13"/>
  <c r="CQ107" i="13"/>
  <c r="CR107" i="13"/>
  <c r="CS107" i="13"/>
  <c r="CT107" i="13"/>
  <c r="CU107" i="13"/>
  <c r="CV107" i="13"/>
  <c r="CW107" i="13"/>
  <c r="CX107" i="13"/>
  <c r="CY107" i="13"/>
  <c r="CZ107" i="13"/>
  <c r="DA107" i="13"/>
  <c r="DB107" i="13"/>
  <c r="DC107" i="13"/>
  <c r="DD107" i="13"/>
  <c r="DE107" i="13"/>
  <c r="DF107" i="13"/>
  <c r="DG107" i="13"/>
  <c r="DH107" i="13"/>
  <c r="DI107" i="13"/>
  <c r="DJ107" i="13"/>
  <c r="DK107" i="13"/>
  <c r="DL107" i="13"/>
  <c r="DM107" i="13"/>
  <c r="DN107" i="13"/>
  <c r="DO107" i="13"/>
  <c r="DP107" i="13"/>
  <c r="DQ107" i="13"/>
  <c r="DR107" i="13"/>
  <c r="DS107" i="13"/>
  <c r="DT107" i="13"/>
  <c r="DU107" i="13"/>
  <c r="DV107" i="13"/>
  <c r="DW107" i="13"/>
  <c r="DX107" i="13"/>
  <c r="DY107" i="13"/>
  <c r="DZ107" i="13"/>
  <c r="EA107" i="13"/>
  <c r="EB107" i="13"/>
  <c r="EC107" i="13"/>
  <c r="ED107" i="13"/>
  <c r="EE107" i="13"/>
  <c r="EF107" i="13"/>
  <c r="EG107" i="13"/>
  <c r="EH107" i="13"/>
  <c r="EI107" i="13"/>
  <c r="EJ107" i="13"/>
  <c r="EK107" i="13"/>
  <c r="EL107" i="13"/>
  <c r="EM107" i="13"/>
  <c r="EN107" i="13"/>
  <c r="EO107" i="13"/>
  <c r="EP107" i="13"/>
  <c r="EQ107" i="13"/>
  <c r="ER107" i="13"/>
  <c r="ES107" i="13"/>
  <c r="ET107" i="13"/>
  <c r="EU107" i="13"/>
  <c r="EV107" i="13"/>
  <c r="EW107" i="13"/>
  <c r="EX107" i="13"/>
  <c r="EY107" i="13"/>
  <c r="EZ107" i="13"/>
  <c r="FA107" i="13"/>
  <c r="FB107" i="13"/>
  <c r="FC107" i="13"/>
  <c r="FD107" i="13"/>
  <c r="FE107" i="13"/>
  <c r="FF107" i="13"/>
  <c r="FG107" i="13"/>
  <c r="FH107" i="13"/>
  <c r="FI107" i="13"/>
  <c r="FJ107" i="13"/>
  <c r="FK107" i="13"/>
  <c r="FL107" i="13"/>
  <c r="FM107" i="13"/>
  <c r="FN107" i="13"/>
  <c r="FO107" i="13"/>
  <c r="FP107" i="13"/>
  <c r="FQ107" i="13"/>
  <c r="FR107" i="13"/>
  <c r="FS107" i="13"/>
  <c r="FT107" i="13"/>
  <c r="FU107" i="13"/>
  <c r="FV107" i="13"/>
  <c r="FW107" i="13"/>
  <c r="FX107" i="13"/>
  <c r="FY107" i="13"/>
  <c r="FZ107" i="13"/>
  <c r="GA107" i="13"/>
  <c r="GB107" i="13"/>
  <c r="GC107" i="13"/>
  <c r="GD107" i="13"/>
  <c r="GE107" i="13"/>
  <c r="GF107" i="13"/>
  <c r="GG107" i="13"/>
  <c r="GH107" i="13"/>
  <c r="GI107" i="13"/>
  <c r="GJ107" i="13"/>
  <c r="GK107" i="13"/>
  <c r="GL107" i="13"/>
  <c r="GM107" i="13"/>
  <c r="GN107" i="13"/>
  <c r="GO107" i="13"/>
  <c r="GP107" i="13"/>
  <c r="GQ107" i="13"/>
  <c r="GR107" i="13"/>
  <c r="GS107" i="13"/>
  <c r="GT107" i="13"/>
  <c r="GU107" i="13"/>
  <c r="GV107" i="13"/>
  <c r="AW111" i="13"/>
  <c r="AX111" i="13"/>
  <c r="AY111" i="13"/>
  <c r="AZ111" i="13"/>
  <c r="BA111" i="13"/>
  <c r="BB111" i="13"/>
  <c r="BC111" i="13"/>
  <c r="BD111" i="13"/>
  <c r="BE111" i="13"/>
  <c r="BF111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CF111" i="13"/>
  <c r="CG111" i="13"/>
  <c r="CH111" i="13"/>
  <c r="CI111" i="13"/>
  <c r="CJ111" i="13"/>
  <c r="CK111" i="13"/>
  <c r="CL111" i="13"/>
  <c r="CM111" i="13"/>
  <c r="CN111" i="13"/>
  <c r="CO111" i="13"/>
  <c r="CP111" i="13"/>
  <c r="CQ111" i="13"/>
  <c r="CR111" i="13"/>
  <c r="CS111" i="13"/>
  <c r="CT111" i="13"/>
  <c r="CU111" i="13"/>
  <c r="CV111" i="13"/>
  <c r="CW111" i="13"/>
  <c r="CX111" i="13"/>
  <c r="CY111" i="13"/>
  <c r="CZ111" i="13"/>
  <c r="DA111" i="13"/>
  <c r="DB111" i="13"/>
  <c r="DC111" i="13"/>
  <c r="DD111" i="13"/>
  <c r="DE111" i="13"/>
  <c r="DF111" i="13"/>
  <c r="DG111" i="13"/>
  <c r="DH111" i="13"/>
  <c r="DI111" i="13"/>
  <c r="DJ111" i="13"/>
  <c r="DK111" i="13"/>
  <c r="DL111" i="13"/>
  <c r="DM111" i="13"/>
  <c r="DN111" i="13"/>
  <c r="DO111" i="13"/>
  <c r="DP111" i="13"/>
  <c r="DQ111" i="13"/>
  <c r="DR111" i="13"/>
  <c r="DS111" i="13"/>
  <c r="DT111" i="13"/>
  <c r="DU111" i="13"/>
  <c r="DV111" i="13"/>
  <c r="DW111" i="13"/>
  <c r="DX111" i="13"/>
  <c r="DY111" i="13"/>
  <c r="DZ111" i="13"/>
  <c r="EA111" i="13"/>
  <c r="EB111" i="13"/>
  <c r="EC111" i="13"/>
  <c r="ED111" i="13"/>
  <c r="EE111" i="13"/>
  <c r="EF111" i="13"/>
  <c r="EG111" i="13"/>
  <c r="EH111" i="13"/>
  <c r="EI111" i="13"/>
  <c r="EJ111" i="13"/>
  <c r="EK111" i="13"/>
  <c r="EL111" i="13"/>
  <c r="EM111" i="13"/>
  <c r="EN111" i="13"/>
  <c r="EO111" i="13"/>
  <c r="EP111" i="13"/>
  <c r="EQ111" i="13"/>
  <c r="ER111" i="13"/>
  <c r="ES111" i="13"/>
  <c r="ET111" i="13"/>
  <c r="EU111" i="13"/>
  <c r="EV111" i="13"/>
  <c r="EW111" i="13"/>
  <c r="EX111" i="13"/>
  <c r="EY111" i="13"/>
  <c r="EZ111" i="13"/>
  <c r="FA111" i="13"/>
  <c r="FB111" i="13"/>
  <c r="FC111" i="13"/>
  <c r="FD111" i="13"/>
  <c r="FE111" i="13"/>
  <c r="FF111" i="13"/>
  <c r="FG111" i="13"/>
  <c r="FH111" i="13"/>
  <c r="FI111" i="13"/>
  <c r="FJ111" i="13"/>
  <c r="FK111" i="13"/>
  <c r="FL111" i="13"/>
  <c r="FM111" i="13"/>
  <c r="FN111" i="13"/>
  <c r="FO111" i="13"/>
  <c r="FP111" i="13"/>
  <c r="FQ111" i="13"/>
  <c r="FR111" i="13"/>
  <c r="FS111" i="13"/>
  <c r="FT111" i="13"/>
  <c r="FU111" i="13"/>
  <c r="FV111" i="13"/>
  <c r="FW111" i="13"/>
  <c r="FX111" i="13"/>
  <c r="FY111" i="13"/>
  <c r="FZ111" i="13"/>
  <c r="GA111" i="13"/>
  <c r="GB111" i="13"/>
  <c r="GC111" i="13"/>
  <c r="GD111" i="13"/>
  <c r="GE111" i="13"/>
  <c r="GF111" i="13"/>
  <c r="GG111" i="13"/>
  <c r="GH111" i="13"/>
  <c r="GI111" i="13"/>
  <c r="GJ111" i="13"/>
  <c r="GK111" i="13"/>
  <c r="GL111" i="13"/>
  <c r="GM111" i="13"/>
  <c r="GN111" i="13"/>
  <c r="GO111" i="13"/>
  <c r="GP111" i="13"/>
  <c r="GQ111" i="13"/>
  <c r="GR111" i="13"/>
  <c r="GS111" i="13"/>
  <c r="GT111" i="13"/>
  <c r="GU111" i="13"/>
  <c r="GV111" i="13"/>
  <c r="AW115" i="13"/>
  <c r="AX115" i="13"/>
  <c r="AY115" i="13"/>
  <c r="AZ115" i="13"/>
  <c r="BA115" i="13"/>
  <c r="BB115" i="13"/>
  <c r="BC115" i="13"/>
  <c r="BD115" i="13"/>
  <c r="BE115" i="13"/>
  <c r="BF115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CF115" i="13"/>
  <c r="CG115" i="13"/>
  <c r="CH115" i="13"/>
  <c r="CI115" i="13"/>
  <c r="CJ115" i="13"/>
  <c r="CK115" i="13"/>
  <c r="CL115" i="13"/>
  <c r="CM115" i="13"/>
  <c r="CN115" i="13"/>
  <c r="CO115" i="13"/>
  <c r="CP115" i="13"/>
  <c r="CQ115" i="13"/>
  <c r="CR115" i="13"/>
  <c r="CS115" i="13"/>
  <c r="CT115" i="13"/>
  <c r="CU115" i="13"/>
  <c r="CV115" i="13"/>
  <c r="CW115" i="13"/>
  <c r="CX115" i="13"/>
  <c r="CY115" i="13"/>
  <c r="CZ115" i="13"/>
  <c r="DA115" i="13"/>
  <c r="DB115" i="13"/>
  <c r="DC115" i="13"/>
  <c r="DD115" i="13"/>
  <c r="DE115" i="13"/>
  <c r="DF115" i="13"/>
  <c r="DG115" i="13"/>
  <c r="DH115" i="13"/>
  <c r="DI115" i="13"/>
  <c r="DJ115" i="13"/>
  <c r="DK115" i="13"/>
  <c r="DL115" i="13"/>
  <c r="DM115" i="13"/>
  <c r="DN115" i="13"/>
  <c r="DO115" i="13"/>
  <c r="DP115" i="13"/>
  <c r="DQ115" i="13"/>
  <c r="DR115" i="13"/>
  <c r="DS115" i="13"/>
  <c r="DT115" i="13"/>
  <c r="DU115" i="13"/>
  <c r="DV115" i="13"/>
  <c r="DW115" i="13"/>
  <c r="DX115" i="13"/>
  <c r="DY115" i="13"/>
  <c r="DZ115" i="13"/>
  <c r="EA115" i="13"/>
  <c r="EB115" i="13"/>
  <c r="EC115" i="13"/>
  <c r="ED115" i="13"/>
  <c r="EE115" i="13"/>
  <c r="EF115" i="13"/>
  <c r="EG115" i="13"/>
  <c r="EH115" i="13"/>
  <c r="EI115" i="13"/>
  <c r="EJ115" i="13"/>
  <c r="EK115" i="13"/>
  <c r="EL115" i="13"/>
  <c r="EM115" i="13"/>
  <c r="EN115" i="13"/>
  <c r="EO115" i="13"/>
  <c r="EP115" i="13"/>
  <c r="EQ115" i="13"/>
  <c r="ER115" i="13"/>
  <c r="ES115" i="13"/>
  <c r="ET115" i="13"/>
  <c r="EU115" i="13"/>
  <c r="EV115" i="13"/>
  <c r="EW115" i="13"/>
  <c r="EX115" i="13"/>
  <c r="EY115" i="13"/>
  <c r="EZ115" i="13"/>
  <c r="FA115" i="13"/>
  <c r="FB115" i="13"/>
  <c r="FC115" i="13"/>
  <c r="FD115" i="13"/>
  <c r="FE115" i="13"/>
  <c r="FF115" i="13"/>
  <c r="FG115" i="13"/>
  <c r="FH115" i="13"/>
  <c r="FI115" i="13"/>
  <c r="FJ115" i="13"/>
  <c r="FK115" i="13"/>
  <c r="FL115" i="13"/>
  <c r="FM115" i="13"/>
  <c r="FN115" i="13"/>
  <c r="FO115" i="13"/>
  <c r="FP115" i="13"/>
  <c r="FQ115" i="13"/>
  <c r="FR115" i="13"/>
  <c r="FS115" i="13"/>
  <c r="FT115" i="13"/>
  <c r="FU115" i="13"/>
  <c r="FV115" i="13"/>
  <c r="FW115" i="13"/>
  <c r="FX115" i="13"/>
  <c r="FY115" i="13"/>
  <c r="FZ115" i="13"/>
  <c r="GA115" i="13"/>
  <c r="GB115" i="13"/>
  <c r="GC115" i="13"/>
  <c r="GD115" i="13"/>
  <c r="GE115" i="13"/>
  <c r="GF115" i="13"/>
  <c r="GG115" i="13"/>
  <c r="GH115" i="13"/>
  <c r="GI115" i="13"/>
  <c r="GJ115" i="13"/>
  <c r="GK115" i="13"/>
  <c r="GL115" i="13"/>
  <c r="GM115" i="13"/>
  <c r="GN115" i="13"/>
  <c r="GO115" i="13"/>
  <c r="GP115" i="13"/>
  <c r="GQ115" i="13"/>
  <c r="GR115" i="13"/>
  <c r="GS115" i="13"/>
  <c r="GT115" i="13"/>
  <c r="GU115" i="13"/>
  <c r="GV115" i="13"/>
  <c r="AW119" i="13"/>
  <c r="AX119" i="13"/>
  <c r="AY119" i="13"/>
  <c r="AZ119" i="13"/>
  <c r="BA119" i="13"/>
  <c r="BB119" i="13"/>
  <c r="BC119" i="13"/>
  <c r="BD119" i="13"/>
  <c r="BE119" i="13"/>
  <c r="BF119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S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CF119" i="13"/>
  <c r="CG119" i="13"/>
  <c r="CH119" i="13"/>
  <c r="CI119" i="13"/>
  <c r="CJ119" i="13"/>
  <c r="CK119" i="13"/>
  <c r="CL119" i="13"/>
  <c r="CM119" i="13"/>
  <c r="CN119" i="13"/>
  <c r="CO119" i="13"/>
  <c r="CP119" i="13"/>
  <c r="CQ119" i="13"/>
  <c r="CR119" i="13"/>
  <c r="CS119" i="13"/>
  <c r="CT119" i="13"/>
  <c r="CU119" i="13"/>
  <c r="CV119" i="13"/>
  <c r="CW119" i="13"/>
  <c r="CX119" i="13"/>
  <c r="CY119" i="13"/>
  <c r="CZ119" i="13"/>
  <c r="DA119" i="13"/>
  <c r="DB119" i="13"/>
  <c r="DC119" i="13"/>
  <c r="DD119" i="13"/>
  <c r="DE119" i="13"/>
  <c r="DF119" i="13"/>
  <c r="DG119" i="13"/>
  <c r="DH119" i="13"/>
  <c r="DI119" i="13"/>
  <c r="DJ119" i="13"/>
  <c r="DK119" i="13"/>
  <c r="DL119" i="13"/>
  <c r="DM119" i="13"/>
  <c r="DN119" i="13"/>
  <c r="DO119" i="13"/>
  <c r="DP119" i="13"/>
  <c r="DQ119" i="13"/>
  <c r="DR119" i="13"/>
  <c r="DS119" i="13"/>
  <c r="DT119" i="13"/>
  <c r="DU119" i="13"/>
  <c r="DV119" i="13"/>
  <c r="DW119" i="13"/>
  <c r="DX119" i="13"/>
  <c r="DY119" i="13"/>
  <c r="DZ119" i="13"/>
  <c r="EA119" i="13"/>
  <c r="EB119" i="13"/>
  <c r="EC119" i="13"/>
  <c r="ED119" i="13"/>
  <c r="EE119" i="13"/>
  <c r="EF119" i="13"/>
  <c r="EG119" i="13"/>
  <c r="EH119" i="13"/>
  <c r="EI119" i="13"/>
  <c r="EJ119" i="13"/>
  <c r="EK119" i="13"/>
  <c r="EL119" i="13"/>
  <c r="EM119" i="13"/>
  <c r="EN119" i="13"/>
  <c r="EO119" i="13"/>
  <c r="EP119" i="13"/>
  <c r="EQ119" i="13"/>
  <c r="ER119" i="13"/>
  <c r="ES119" i="13"/>
  <c r="ET119" i="13"/>
  <c r="EU119" i="13"/>
  <c r="EV119" i="13"/>
  <c r="EW119" i="13"/>
  <c r="EX119" i="13"/>
  <c r="EY119" i="13"/>
  <c r="EZ119" i="13"/>
  <c r="FA119" i="13"/>
  <c r="FB119" i="13"/>
  <c r="FC119" i="13"/>
  <c r="FD119" i="13"/>
  <c r="FE119" i="13"/>
  <c r="FF119" i="13"/>
  <c r="FG119" i="13"/>
  <c r="FH119" i="13"/>
  <c r="FI119" i="13"/>
  <c r="FJ119" i="13"/>
  <c r="FK119" i="13"/>
  <c r="FL119" i="13"/>
  <c r="FM119" i="13"/>
  <c r="FN119" i="13"/>
  <c r="FO119" i="13"/>
  <c r="FP119" i="13"/>
  <c r="FQ119" i="13"/>
  <c r="FR119" i="13"/>
  <c r="FS119" i="13"/>
  <c r="FT119" i="13"/>
  <c r="FU119" i="13"/>
  <c r="FV119" i="13"/>
  <c r="FW119" i="13"/>
  <c r="FX119" i="13"/>
  <c r="FY119" i="13"/>
  <c r="FZ119" i="13"/>
  <c r="GA119" i="13"/>
  <c r="GB119" i="13"/>
  <c r="GC119" i="13"/>
  <c r="GD119" i="13"/>
  <c r="GE119" i="13"/>
  <c r="GF119" i="13"/>
  <c r="GG119" i="13"/>
  <c r="GH119" i="13"/>
  <c r="GI119" i="13"/>
  <c r="GJ119" i="13"/>
  <c r="GK119" i="13"/>
  <c r="GL119" i="13"/>
  <c r="GM119" i="13"/>
  <c r="GN119" i="13"/>
  <c r="GO119" i="13"/>
  <c r="GP119" i="13"/>
  <c r="GQ119" i="13"/>
  <c r="GR119" i="13"/>
  <c r="GS119" i="13"/>
  <c r="GT119" i="13"/>
  <c r="GU119" i="13"/>
  <c r="GV119" i="13"/>
  <c r="AW123" i="13"/>
  <c r="AX123" i="13"/>
  <c r="AY123" i="13"/>
  <c r="AZ123" i="13"/>
  <c r="BA123" i="13"/>
  <c r="BB123" i="13"/>
  <c r="BC123" i="13"/>
  <c r="BD123" i="13"/>
  <c r="BE123" i="13"/>
  <c r="BF123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BT123" i="13"/>
  <c r="BU123" i="13"/>
  <c r="BV123" i="13"/>
  <c r="BW123" i="13"/>
  <c r="BX123" i="13"/>
  <c r="BY123" i="13"/>
  <c r="BZ123" i="13"/>
  <c r="CA123" i="13"/>
  <c r="CB123" i="13"/>
  <c r="CC123" i="13"/>
  <c r="CD123" i="13"/>
  <c r="CE123" i="13"/>
  <c r="CF123" i="13"/>
  <c r="CG123" i="13"/>
  <c r="CH123" i="13"/>
  <c r="CI123" i="13"/>
  <c r="CJ123" i="13"/>
  <c r="CK123" i="13"/>
  <c r="CL123" i="13"/>
  <c r="CM123" i="13"/>
  <c r="CN123" i="13"/>
  <c r="CO123" i="13"/>
  <c r="CP123" i="13"/>
  <c r="CQ123" i="13"/>
  <c r="CR123" i="13"/>
  <c r="CS123" i="13"/>
  <c r="CT123" i="13"/>
  <c r="CU123" i="13"/>
  <c r="CV123" i="13"/>
  <c r="CW123" i="13"/>
  <c r="CX123" i="13"/>
  <c r="CY123" i="13"/>
  <c r="CZ123" i="13"/>
  <c r="DA123" i="13"/>
  <c r="DB123" i="13"/>
  <c r="DC123" i="13"/>
  <c r="DD123" i="13"/>
  <c r="DE123" i="13"/>
  <c r="DF123" i="13"/>
  <c r="DG123" i="13"/>
  <c r="DH123" i="13"/>
  <c r="DI123" i="13"/>
  <c r="DJ123" i="13"/>
  <c r="DK123" i="13"/>
  <c r="DL123" i="13"/>
  <c r="DM123" i="13"/>
  <c r="DN123" i="13"/>
  <c r="DO123" i="13"/>
  <c r="DP123" i="13"/>
  <c r="DQ123" i="13"/>
  <c r="DR123" i="13"/>
  <c r="DS123" i="13"/>
  <c r="DT123" i="13"/>
  <c r="DU123" i="13"/>
  <c r="DV123" i="13"/>
  <c r="DW123" i="13"/>
  <c r="DX123" i="13"/>
  <c r="DY123" i="13"/>
  <c r="DZ123" i="13"/>
  <c r="EA123" i="13"/>
  <c r="EB123" i="13"/>
  <c r="EC123" i="13"/>
  <c r="ED123" i="13"/>
  <c r="EE123" i="13"/>
  <c r="EF123" i="13"/>
  <c r="EG123" i="13"/>
  <c r="EH123" i="13"/>
  <c r="EI123" i="13"/>
  <c r="EJ123" i="13"/>
  <c r="EK123" i="13"/>
  <c r="EL123" i="13"/>
  <c r="EM123" i="13"/>
  <c r="EN123" i="13"/>
  <c r="EO123" i="13"/>
  <c r="EP123" i="13"/>
  <c r="EQ123" i="13"/>
  <c r="ER123" i="13"/>
  <c r="ES123" i="13"/>
  <c r="ET123" i="13"/>
  <c r="EU123" i="13"/>
  <c r="EV123" i="13"/>
  <c r="EW123" i="13"/>
  <c r="EX123" i="13"/>
  <c r="EY123" i="13"/>
  <c r="EZ123" i="13"/>
  <c r="FA123" i="13"/>
  <c r="FB123" i="13"/>
  <c r="FC123" i="13"/>
  <c r="FD123" i="13"/>
  <c r="FE123" i="13"/>
  <c r="FF123" i="13"/>
  <c r="FG123" i="13"/>
  <c r="FH123" i="13"/>
  <c r="FI123" i="13"/>
  <c r="FJ123" i="13"/>
  <c r="FK123" i="13"/>
  <c r="FL123" i="13"/>
  <c r="FM123" i="13"/>
  <c r="FN123" i="13"/>
  <c r="FO123" i="13"/>
  <c r="FP123" i="13"/>
  <c r="FQ123" i="13"/>
  <c r="FR123" i="13"/>
  <c r="FS123" i="13"/>
  <c r="FT123" i="13"/>
  <c r="FU123" i="13"/>
  <c r="FV123" i="13"/>
  <c r="FW123" i="13"/>
  <c r="FX123" i="13"/>
  <c r="FY123" i="13"/>
  <c r="FZ123" i="13"/>
  <c r="GA123" i="13"/>
  <c r="GB123" i="13"/>
  <c r="GC123" i="13"/>
  <c r="GD123" i="13"/>
  <c r="GE123" i="13"/>
  <c r="GF123" i="13"/>
  <c r="GG123" i="13"/>
  <c r="GH123" i="13"/>
  <c r="GI123" i="13"/>
  <c r="GJ123" i="13"/>
  <c r="GK123" i="13"/>
  <c r="GL123" i="13"/>
  <c r="GM123" i="13"/>
  <c r="GN123" i="13"/>
  <c r="GO123" i="13"/>
  <c r="GP123" i="13"/>
  <c r="GQ123" i="13"/>
  <c r="GR123" i="13"/>
  <c r="GS123" i="13"/>
  <c r="GT123" i="13"/>
  <c r="GU123" i="13"/>
  <c r="GV123" i="13"/>
  <c r="AC83" i="13" l="1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C79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C75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C71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C67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B63" i="13"/>
  <c r="AC63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B59" i="13"/>
  <c r="AC59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C55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B51" i="13"/>
  <c r="AC51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C47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C43" i="13"/>
  <c r="AD43" i="13"/>
  <c r="AE43" i="13"/>
  <c r="AF43" i="13"/>
  <c r="AG43" i="13"/>
  <c r="AH43" i="13"/>
  <c r="AI43" i="13"/>
  <c r="AJ43" i="13"/>
  <c r="AK43" i="13"/>
  <c r="AL43" i="13"/>
  <c r="AM43" i="13"/>
  <c r="AN43" i="13"/>
  <c r="AO43" i="13"/>
  <c r="AP43" i="13"/>
  <c r="AQ43" i="13"/>
  <c r="AR43" i="13"/>
  <c r="AS43" i="13"/>
  <c r="AT43" i="13"/>
  <c r="AB39" i="13"/>
  <c r="AC39" i="13"/>
  <c r="AD39" i="13"/>
  <c r="AE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T39" i="13"/>
  <c r="AB35" i="13"/>
  <c r="AC35" i="13"/>
  <c r="AD35" i="13"/>
  <c r="AE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T35" i="13"/>
  <c r="AB31" i="13"/>
  <c r="AC31" i="13"/>
  <c r="AD31" i="13"/>
  <c r="AE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T31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T27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T23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T19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AB87" i="13"/>
  <c r="AC87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AB91" i="13"/>
  <c r="AC91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AB99" i="13"/>
  <c r="AC99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AB103" i="13"/>
  <c r="AC103" i="13"/>
  <c r="AD103" i="13"/>
  <c r="AE103" i="13"/>
  <c r="AF103" i="13"/>
  <c r="AG103" i="13"/>
  <c r="AH103" i="13"/>
  <c r="AI103" i="13"/>
  <c r="AJ103" i="13"/>
  <c r="AK103" i="13"/>
  <c r="AL103" i="13"/>
  <c r="AM103" i="13"/>
  <c r="AN103" i="13"/>
  <c r="AO103" i="13"/>
  <c r="AP103" i="13"/>
  <c r="AQ103" i="13"/>
  <c r="AR103" i="13"/>
  <c r="AS103" i="13"/>
  <c r="AT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AB107" i="13"/>
  <c r="AC107" i="13"/>
  <c r="AD107" i="13"/>
  <c r="AE107" i="13"/>
  <c r="AF107" i="13"/>
  <c r="AG107" i="13"/>
  <c r="AH107" i="13"/>
  <c r="AI107" i="13"/>
  <c r="AJ107" i="13"/>
  <c r="AK107" i="13"/>
  <c r="AL107" i="13"/>
  <c r="AM107" i="13"/>
  <c r="AN107" i="13"/>
  <c r="AO107" i="13"/>
  <c r="AP107" i="13"/>
  <c r="AQ107" i="13"/>
  <c r="AR107" i="13"/>
  <c r="AS107" i="13"/>
  <c r="AT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AB111" i="13"/>
  <c r="AC111" i="13"/>
  <c r="AD111" i="13"/>
  <c r="AE111" i="13"/>
  <c r="AF111" i="13"/>
  <c r="AG111" i="13"/>
  <c r="AH111" i="13"/>
  <c r="AI111" i="13"/>
  <c r="AJ111" i="13"/>
  <c r="AK111" i="13"/>
  <c r="AL111" i="13"/>
  <c r="AM111" i="13"/>
  <c r="AN111" i="13"/>
  <c r="AO111" i="13"/>
  <c r="AP111" i="13"/>
  <c r="AQ111" i="13"/>
  <c r="AR111" i="13"/>
  <c r="AS111" i="13"/>
  <c r="AT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AB115" i="13"/>
  <c r="AC115" i="13"/>
  <c r="AD115" i="13"/>
  <c r="AE115" i="13"/>
  <c r="AF115" i="13"/>
  <c r="AG115" i="13"/>
  <c r="AH115" i="13"/>
  <c r="AI115" i="13"/>
  <c r="AJ115" i="13"/>
  <c r="AK115" i="13"/>
  <c r="AL115" i="13"/>
  <c r="AM115" i="13"/>
  <c r="AN115" i="13"/>
  <c r="AO115" i="13"/>
  <c r="AP115" i="13"/>
  <c r="AQ115" i="13"/>
  <c r="AR115" i="13"/>
  <c r="AS115" i="13"/>
  <c r="AT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AC119" i="13"/>
  <c r="AD119" i="13"/>
  <c r="AE119" i="13"/>
  <c r="AF119" i="13"/>
  <c r="AG119" i="13"/>
  <c r="AH119" i="13"/>
  <c r="AI119" i="13"/>
  <c r="AJ119" i="13"/>
  <c r="AK119" i="13"/>
  <c r="AL119" i="13"/>
  <c r="AM119" i="13"/>
  <c r="AN119" i="13"/>
  <c r="AO119" i="13"/>
  <c r="AP119" i="13"/>
  <c r="AQ119" i="13"/>
  <c r="AR119" i="13"/>
  <c r="AS119" i="13"/>
  <c r="AT119" i="13"/>
  <c r="E119" i="13" l="1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AB123" i="13"/>
  <c r="AC123" i="13"/>
  <c r="AD123" i="13"/>
  <c r="AE123" i="13"/>
  <c r="AF123" i="13"/>
  <c r="AG123" i="13"/>
  <c r="AH123" i="13"/>
  <c r="AI123" i="13"/>
  <c r="AJ123" i="13"/>
  <c r="AK123" i="13"/>
  <c r="AL123" i="13"/>
  <c r="AM123" i="13"/>
  <c r="AN123" i="13"/>
  <c r="AO123" i="13"/>
  <c r="AP123" i="13"/>
  <c r="AQ123" i="13"/>
  <c r="AR123" i="13"/>
  <c r="AS123" i="13"/>
  <c r="AT123" i="13"/>
  <c r="Y121" i="13"/>
  <c r="Y122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AB119" i="13" l="1"/>
  <c r="E115" i="13"/>
  <c r="F115" i="13"/>
  <c r="G115" i="13"/>
  <c r="E111" i="13"/>
  <c r="F111" i="13"/>
  <c r="G111" i="13"/>
  <c r="AV91" i="13"/>
  <c r="AA91" i="13"/>
  <c r="Y91" i="13" s="1"/>
  <c r="AB83" i="13" l="1"/>
  <c r="AB79" i="13"/>
  <c r="AB75" i="13"/>
  <c r="AB71" i="13"/>
  <c r="AB67" i="13"/>
  <c r="AB55" i="13"/>
  <c r="AB47" i="13"/>
  <c r="AB43" i="13"/>
  <c r="AB11" i="13"/>
  <c r="E83" i="13"/>
  <c r="F83" i="13"/>
  <c r="G83" i="13"/>
  <c r="E79" i="13"/>
  <c r="F79" i="13"/>
  <c r="G79" i="13"/>
  <c r="E75" i="13"/>
  <c r="F75" i="13"/>
  <c r="G75" i="13"/>
  <c r="E71" i="13"/>
  <c r="F71" i="13"/>
  <c r="G71" i="13"/>
  <c r="E67" i="13"/>
  <c r="F67" i="13"/>
  <c r="G67" i="13"/>
  <c r="E63" i="13"/>
  <c r="F63" i="13"/>
  <c r="G63" i="13"/>
  <c r="E59" i="13"/>
  <c r="F59" i="13"/>
  <c r="G59" i="13"/>
  <c r="E55" i="13"/>
  <c r="F55" i="13"/>
  <c r="G55" i="13"/>
  <c r="E51" i="13"/>
  <c r="F51" i="13"/>
  <c r="G51" i="13"/>
  <c r="E47" i="13"/>
  <c r="F47" i="13"/>
  <c r="G47" i="13"/>
  <c r="E43" i="13"/>
  <c r="F43" i="13"/>
  <c r="G43" i="13"/>
  <c r="E39" i="13"/>
  <c r="F39" i="13"/>
  <c r="G39" i="13"/>
  <c r="E35" i="13"/>
  <c r="F35" i="13"/>
  <c r="G35" i="13"/>
  <c r="E31" i="13"/>
  <c r="F31" i="13"/>
  <c r="G31" i="13"/>
  <c r="E27" i="13"/>
  <c r="F27" i="13"/>
  <c r="G27" i="13"/>
  <c r="E23" i="13"/>
  <c r="F23" i="13"/>
  <c r="G23" i="13"/>
  <c r="E19" i="13"/>
  <c r="F19" i="13"/>
  <c r="G19" i="13"/>
  <c r="E11" i="13"/>
  <c r="F11" i="13"/>
  <c r="G11" i="13"/>
  <c r="E7" i="13"/>
  <c r="F7" i="13"/>
  <c r="G7" i="13"/>
  <c r="AV7" i="13"/>
  <c r="AV11" i="13"/>
  <c r="AV15" i="13"/>
  <c r="AV19" i="13"/>
  <c r="AV23" i="13"/>
  <c r="AV27" i="13"/>
  <c r="AV31" i="13"/>
  <c r="AV35" i="13"/>
  <c r="AV39" i="13"/>
  <c r="AV43" i="13"/>
  <c r="AV47" i="13"/>
  <c r="AV51" i="13"/>
  <c r="AV55" i="13"/>
  <c r="AV59" i="13"/>
  <c r="AV63" i="13"/>
  <c r="AV67" i="13"/>
  <c r="AV71" i="13"/>
  <c r="AV75" i="13"/>
  <c r="AV79" i="13"/>
  <c r="AV99" i="13" l="1"/>
  <c r="AV87" i="13"/>
  <c r="AA87" i="13"/>
  <c r="AV83" i="13"/>
  <c r="AA83" i="13"/>
  <c r="AA79" i="13"/>
  <c r="AA75" i="13"/>
  <c r="AA71" i="13"/>
  <c r="AA67" i="13"/>
  <c r="AA63" i="13"/>
  <c r="AA59" i="13"/>
  <c r="AA55" i="13"/>
  <c r="AA51" i="13"/>
  <c r="AA47" i="13"/>
  <c r="AA43" i="13"/>
  <c r="AA39" i="13"/>
  <c r="AA35" i="13"/>
  <c r="AA31" i="13"/>
  <c r="AA27" i="13"/>
  <c r="AA23" i="13"/>
  <c r="AA19" i="13"/>
  <c r="AA15" i="13"/>
  <c r="AA11" i="13"/>
  <c r="AA7" i="13"/>
  <c r="AA99" i="13"/>
  <c r="AV103" i="13"/>
  <c r="AA103" i="13"/>
  <c r="AV107" i="13"/>
  <c r="AA107" i="13"/>
  <c r="AV111" i="13"/>
  <c r="AA111" i="13"/>
  <c r="AV115" i="13"/>
  <c r="AA115" i="13"/>
  <c r="AV119" i="13"/>
  <c r="AA119" i="13"/>
  <c r="AV123" i="13"/>
  <c r="AA123" i="13"/>
  <c r="D123" i="13" l="1"/>
  <c r="D119" i="13"/>
  <c r="D115" i="13"/>
  <c r="N4" i="17" l="1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" i="17"/>
  <c r="B122" i="13"/>
  <c r="B121" i="13"/>
  <c r="Y118" i="13"/>
  <c r="B118" i="13"/>
  <c r="Y117" i="13"/>
  <c r="B117" i="13"/>
  <c r="Y114" i="13"/>
  <c r="B114" i="13"/>
  <c r="Y113" i="13"/>
  <c r="B113" i="13"/>
  <c r="D111" i="13"/>
  <c r="Y110" i="13"/>
  <c r="B110" i="13"/>
  <c r="Y109" i="13"/>
  <c r="B109" i="13"/>
  <c r="D107" i="13"/>
  <c r="Y106" i="13"/>
  <c r="B106" i="13"/>
  <c r="Y105" i="13"/>
  <c r="B105" i="13"/>
  <c r="D103" i="13"/>
  <c r="Y102" i="13"/>
  <c r="B102" i="13"/>
  <c r="Y101" i="13"/>
  <c r="B101" i="13"/>
  <c r="D99" i="13"/>
  <c r="Y98" i="13"/>
  <c r="B98" i="13"/>
  <c r="Y97" i="13"/>
  <c r="B97" i="13"/>
  <c r="D95" i="13"/>
  <c r="Y94" i="13"/>
  <c r="B94" i="13"/>
  <c r="Y93" i="13"/>
  <c r="B93" i="13"/>
  <c r="D91" i="13"/>
  <c r="Y90" i="13"/>
  <c r="B90" i="13"/>
  <c r="Y89" i="13"/>
  <c r="B89" i="13"/>
  <c r="D87" i="13"/>
  <c r="Y86" i="13"/>
  <c r="B86" i="13"/>
  <c r="Y85" i="13"/>
  <c r="B85" i="13"/>
  <c r="D83" i="13"/>
  <c r="Y82" i="13"/>
  <c r="B82" i="13"/>
  <c r="Y81" i="13"/>
  <c r="B81" i="13"/>
  <c r="D79" i="13"/>
  <c r="Y78" i="13"/>
  <c r="B78" i="13"/>
  <c r="Y77" i="13"/>
  <c r="B77" i="13"/>
  <c r="D75" i="13"/>
  <c r="Y74" i="13"/>
  <c r="B74" i="13"/>
  <c r="Y73" i="13"/>
  <c r="B73" i="13"/>
  <c r="D71" i="13"/>
  <c r="Y70" i="13"/>
  <c r="B70" i="13"/>
  <c r="Y69" i="13"/>
  <c r="B69" i="13"/>
  <c r="D67" i="13"/>
  <c r="Y66" i="13"/>
  <c r="B66" i="13"/>
  <c r="Y65" i="13"/>
  <c r="B65" i="13"/>
  <c r="D63" i="13"/>
  <c r="Y62" i="13"/>
  <c r="B62" i="13"/>
  <c r="Y61" i="13"/>
  <c r="B61" i="13"/>
  <c r="D59" i="13"/>
  <c r="Y58" i="13"/>
  <c r="B58" i="13"/>
  <c r="Y57" i="13"/>
  <c r="B57" i="13"/>
  <c r="D55" i="13"/>
  <c r="Y54" i="13"/>
  <c r="B54" i="13"/>
  <c r="Y53" i="13"/>
  <c r="B53" i="13"/>
  <c r="D51" i="13"/>
  <c r="Y50" i="13"/>
  <c r="B50" i="13"/>
  <c r="Y49" i="13"/>
  <c r="B49" i="13"/>
  <c r="D47" i="13"/>
  <c r="Y46" i="13"/>
  <c r="B46" i="13"/>
  <c r="Y45" i="13"/>
  <c r="B45" i="13"/>
  <c r="D43" i="13"/>
  <c r="Y42" i="13"/>
  <c r="B42" i="13"/>
  <c r="Y41" i="13"/>
  <c r="B41" i="13"/>
  <c r="D39" i="13"/>
  <c r="B39" i="13" s="1"/>
  <c r="Y38" i="13"/>
  <c r="B38" i="13"/>
  <c r="Y37" i="13"/>
  <c r="B37" i="13"/>
  <c r="D35" i="13"/>
  <c r="Y34" i="13"/>
  <c r="B34" i="13"/>
  <c r="Y33" i="13"/>
  <c r="B33" i="13"/>
  <c r="D31" i="13"/>
  <c r="Y30" i="13"/>
  <c r="B30" i="13"/>
  <c r="Y29" i="13"/>
  <c r="B29" i="13"/>
  <c r="D27" i="13"/>
  <c r="Y26" i="13"/>
  <c r="B26" i="13"/>
  <c r="Y25" i="13"/>
  <c r="B25" i="13"/>
  <c r="D23" i="13"/>
  <c r="Y22" i="13"/>
  <c r="B22" i="13"/>
  <c r="Y21" i="13"/>
  <c r="B21" i="13"/>
  <c r="D19" i="13"/>
  <c r="Y18" i="13"/>
  <c r="B18" i="13"/>
  <c r="Y17" i="13"/>
  <c r="B17" i="13"/>
  <c r="D15" i="13"/>
  <c r="Y14" i="13"/>
  <c r="B14" i="13"/>
  <c r="Y13" i="13"/>
  <c r="B13" i="13"/>
  <c r="D11" i="13"/>
  <c r="Y10" i="13"/>
  <c r="B10" i="13"/>
  <c r="Y9" i="13"/>
  <c r="B9" i="13"/>
  <c r="D7" i="13"/>
  <c r="Y6" i="13"/>
  <c r="B6" i="13"/>
  <c r="Y5" i="13"/>
  <c r="B5" i="13"/>
  <c r="B27" i="13" l="1"/>
  <c r="Y123" i="13"/>
  <c r="B123" i="13"/>
  <c r="B55" i="13"/>
  <c r="B59" i="13"/>
  <c r="B95" i="13"/>
  <c r="Y55" i="13"/>
  <c r="Y27" i="13"/>
  <c r="Y115" i="13"/>
  <c r="B115" i="13"/>
  <c r="Y79" i="13"/>
  <c r="B79" i="13"/>
  <c r="B75" i="13"/>
  <c r="Y67" i="13"/>
  <c r="Y43" i="13"/>
  <c r="B43" i="13"/>
  <c r="Y23" i="13"/>
  <c r="B15" i="13"/>
  <c r="B67" i="13"/>
  <c r="B91" i="13"/>
  <c r="Y103" i="13"/>
  <c r="B103" i="13"/>
  <c r="B111" i="13"/>
  <c r="Y15" i="13"/>
  <c r="Y7" i="13"/>
  <c r="B23" i="13"/>
  <c r="Y87" i="13"/>
  <c r="B19" i="13"/>
  <c r="B47" i="13"/>
  <c r="B11" i="13"/>
  <c r="B31" i="13"/>
  <c r="Y39" i="13"/>
  <c r="Y59" i="13"/>
  <c r="Y75" i="13"/>
  <c r="Y111" i="13"/>
  <c r="Y51" i="13"/>
  <c r="Y71" i="13"/>
  <c r="Y19" i="13"/>
  <c r="Y35" i="13"/>
  <c r="B51" i="13"/>
  <c r="B71" i="13"/>
  <c r="B87" i="13"/>
  <c r="B107" i="13"/>
  <c r="B7" i="13"/>
  <c r="B35" i="13"/>
  <c r="Y47" i="13"/>
  <c r="Y63" i="13"/>
  <c r="Y83" i="13"/>
  <c r="Y99" i="13"/>
  <c r="Y119" i="13"/>
  <c r="Y107" i="13"/>
  <c r="Y11" i="13"/>
  <c r="Y31" i="13"/>
  <c r="B63" i="13"/>
  <c r="B83" i="13"/>
  <c r="B99" i="13"/>
  <c r="B119" i="13"/>
  <c r="C4" i="13" l="1"/>
  <c r="Z4" i="13"/>
  <c r="AU364" i="2" l="1"/>
  <c r="AU365" i="2"/>
  <c r="AU366" i="2"/>
  <c r="X364" i="2"/>
  <c r="X365" i="2"/>
  <c r="AU395" i="2" l="1"/>
  <c r="X395" i="2"/>
  <c r="AU394" i="2"/>
  <c r="X394" i="2"/>
  <c r="AU393" i="2"/>
  <c r="X393" i="2"/>
  <c r="AU392" i="2"/>
  <c r="X392" i="2"/>
  <c r="AU391" i="2"/>
  <c r="X391" i="2"/>
  <c r="AU390" i="2"/>
  <c r="X390" i="2"/>
  <c r="AU389" i="2"/>
  <c r="X389" i="2"/>
  <c r="AU388" i="2"/>
  <c r="X388" i="2"/>
  <c r="AU387" i="2"/>
  <c r="X387" i="2"/>
  <c r="AU386" i="2"/>
  <c r="X386" i="2"/>
  <c r="AU385" i="2"/>
  <c r="X385" i="2"/>
  <c r="AU384" i="2"/>
  <c r="X384" i="2"/>
  <c r="AU383" i="2"/>
  <c r="X383" i="2"/>
  <c r="AU382" i="2"/>
  <c r="X382" i="2"/>
  <c r="AU381" i="2"/>
  <c r="X381" i="2"/>
  <c r="AU380" i="2"/>
  <c r="X380" i="2"/>
  <c r="AU379" i="2"/>
  <c r="X379" i="2"/>
  <c r="AU378" i="2"/>
  <c r="X378" i="2"/>
  <c r="AU377" i="2"/>
  <c r="X377" i="2"/>
  <c r="AU376" i="2"/>
  <c r="X376" i="2"/>
  <c r="AU375" i="2"/>
  <c r="X375" i="2"/>
  <c r="AU374" i="2"/>
  <c r="X374" i="2"/>
  <c r="AU373" i="2"/>
  <c r="X373" i="2"/>
  <c r="AU372" i="2"/>
  <c r="X372" i="2"/>
  <c r="AU371" i="2"/>
  <c r="X371" i="2"/>
  <c r="AU370" i="2"/>
  <c r="X370" i="2"/>
  <c r="AU369" i="2"/>
  <c r="X369" i="2"/>
  <c r="AU368" i="2"/>
  <c r="X368" i="2"/>
  <c r="AU367" i="2"/>
  <c r="X367" i="2"/>
  <c r="X366" i="2"/>
  <c r="X3" i="2" l="1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AU158" i="2" l="1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X363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AU3" i="2"/>
</calcChain>
</file>

<file path=xl/sharedStrings.xml><?xml version="1.0" encoding="utf-8"?>
<sst xmlns="http://schemas.openxmlformats.org/spreadsheetml/2006/main" count="46182" uniqueCount="2164">
  <si>
    <t>N/A</t>
  </si>
  <si>
    <t>QC(I)#1</t>
  </si>
  <si>
    <t>QC(I)#2</t>
  </si>
  <si>
    <t>QC(S)#1</t>
  </si>
  <si>
    <t>QC(S)#2</t>
  </si>
  <si>
    <t>QC(S)#3</t>
  </si>
  <si>
    <t>CV</t>
  </si>
  <si>
    <t>AVRG CV</t>
  </si>
  <si>
    <t>COMPOUND</t>
  </si>
  <si>
    <t>Median CV</t>
  </si>
  <si>
    <t xml:space="preserve">Sample QC (Pooled Study Samples) Reproducibility </t>
  </si>
  <si>
    <t>Current MS Compounds</t>
  </si>
  <si>
    <t>HMDB ID</t>
  </si>
  <si>
    <t>KEGG ID</t>
  </si>
  <si>
    <t>CAS</t>
  </si>
  <si>
    <t>Pathways</t>
  </si>
  <si>
    <t>HMDB00906</t>
  </si>
  <si>
    <t>C00565</t>
  </si>
  <si>
    <t>C3H9N</t>
  </si>
  <si>
    <t>75-50-3</t>
  </si>
  <si>
    <t>Methane metabolism; Microbial metabolism; Carbon metabolism</t>
  </si>
  <si>
    <t>HMDB00149</t>
  </si>
  <si>
    <t>C00189</t>
  </si>
  <si>
    <t>C2H7NO</t>
  </si>
  <si>
    <t>141-43-5</t>
  </si>
  <si>
    <t>Glycerophospholipid metabolism; Retrograde endocannabinoid signaling</t>
  </si>
  <si>
    <t>HMDB02134</t>
  </si>
  <si>
    <t>C01888</t>
  </si>
  <si>
    <t>C3H7NO</t>
  </si>
  <si>
    <t>298-08-8</t>
  </si>
  <si>
    <t>Glycine, serine, threonine metabolism</t>
  </si>
  <si>
    <t>HMDB01522</t>
  </si>
  <si>
    <t>C02294</t>
  </si>
  <si>
    <t>C2H7N3</t>
  </si>
  <si>
    <t>471-29-4</t>
  </si>
  <si>
    <t>NA</t>
  </si>
  <si>
    <t>HMDB00123</t>
  </si>
  <si>
    <t>C00037</t>
  </si>
  <si>
    <t>C2H5NO2</t>
  </si>
  <si>
    <t>56-40-6</t>
  </si>
  <si>
    <t>Primary bile acid biosynthesis; Purine metabolism; Glycine, serine, threonine metabolism</t>
  </si>
  <si>
    <t>HMDB00925</t>
  </si>
  <si>
    <t>C01104</t>
  </si>
  <si>
    <t>C3H9NO</t>
  </si>
  <si>
    <t>1184-78-7</t>
  </si>
  <si>
    <t>Methane metabolism; Microbial metabolism; Two-component system</t>
  </si>
  <si>
    <t>HMDB01414</t>
  </si>
  <si>
    <t>C00134</t>
  </si>
  <si>
    <t>C4H12N2</t>
  </si>
  <si>
    <t>110-60-1</t>
  </si>
  <si>
    <t>Arginine, proline metabolism; D-Arginine, D-ornithine metabolism; Glutathione metabolism</t>
  </si>
  <si>
    <t>HMDB00056</t>
  </si>
  <si>
    <t>C00099</t>
  </si>
  <si>
    <t>C3H7NO2</t>
  </si>
  <si>
    <t>107-95-9</t>
  </si>
  <si>
    <t>Pyrimidine metabolism; beta-Alanine metabolism; Propanoate metabolism; Pantothenate, CoA biosynthesis</t>
  </si>
  <si>
    <t>HMDB00161</t>
  </si>
  <si>
    <t>C00041</t>
  </si>
  <si>
    <t>56-41-7</t>
  </si>
  <si>
    <t>Alanine, aspartate, glutamate metabolism; Cysteine, methionine metabolism; Taurine, hypotaurine metabolism</t>
  </si>
  <si>
    <t xml:space="preserve">HMDB00271 </t>
  </si>
  <si>
    <t>C00213</t>
  </si>
  <si>
    <t>107-97-1</t>
  </si>
  <si>
    <t xml:space="preserve">Glycine, serine, threonine metabolism; Arginine, proline metabolism </t>
  </si>
  <si>
    <t>HMDB01252</t>
  </si>
  <si>
    <t>C00576</t>
  </si>
  <si>
    <t>C5H12NO</t>
  </si>
  <si>
    <t>7418-61-3</t>
  </si>
  <si>
    <t>HMDB02322</t>
  </si>
  <si>
    <t>C01672</t>
  </si>
  <si>
    <t>C5H14N2</t>
  </si>
  <si>
    <t>462-94-2</t>
  </si>
  <si>
    <t>Lysine degradation; Glutathione metabolism; Topane, piperidine, pyridine alkaloid biosynthesis</t>
  </si>
  <si>
    <t>HMDB03911</t>
  </si>
  <si>
    <t>C03284</t>
  </si>
  <si>
    <t>C4H9NO2</t>
  </si>
  <si>
    <t>144-90-1</t>
  </si>
  <si>
    <t>Branched chain amino acid degradation</t>
  </si>
  <si>
    <t>HMDB00097</t>
  </si>
  <si>
    <t>C00114</t>
  </si>
  <si>
    <t>C5H14NO</t>
  </si>
  <si>
    <t>62-49-7</t>
  </si>
  <si>
    <t>Glycine, serine, threonine metabolism; Glycerophospholipid metabolism; ABC transporters</t>
  </si>
  <si>
    <t>HMDB00092</t>
  </si>
  <si>
    <t>C01026</t>
  </si>
  <si>
    <t>1118-68-9</t>
  </si>
  <si>
    <t>HMDB00452</t>
  </si>
  <si>
    <t>C02356</t>
  </si>
  <si>
    <t>1492-24-6</t>
  </si>
  <si>
    <t>Cysteine, methionine metabolism</t>
  </si>
  <si>
    <t>HMDB01906</t>
  </si>
  <si>
    <t>C03665</t>
  </si>
  <si>
    <t>62-57-7</t>
  </si>
  <si>
    <t>HMDB00187</t>
  </si>
  <si>
    <t>C00065</t>
  </si>
  <si>
    <t>C3H7NO3</t>
  </si>
  <si>
    <t>56-45-1</t>
  </si>
  <si>
    <t>Glycine, serine, threonine metabolism; Monobactam biosynthesis; Cysteine, methionine metabolism</t>
  </si>
  <si>
    <t>HMDB00965</t>
  </si>
  <si>
    <t>C00519</t>
  </si>
  <si>
    <t>C2H7NO2S</t>
  </si>
  <si>
    <t>300-84-5</t>
  </si>
  <si>
    <t>Taurine, hypotaurine metabolism</t>
  </si>
  <si>
    <t>HMDB00630</t>
  </si>
  <si>
    <t>C00380</t>
  </si>
  <si>
    <t>C4H5N3O</t>
  </si>
  <si>
    <t>71-30-7</t>
  </si>
  <si>
    <t>Pyrimidine metabolism</t>
  </si>
  <si>
    <t>HMDB00870</t>
  </si>
  <si>
    <t>C00388</t>
  </si>
  <si>
    <t>C5H9N3</t>
  </si>
  <si>
    <t>51-45-6</t>
  </si>
  <si>
    <t>Histidine metabolism; Biosynthesis of alkaloids derived from histidine, purine; Biosynthesis of secondary metabolites</t>
  </si>
  <si>
    <t>HMDB00562</t>
  </si>
  <si>
    <t>C00791</t>
  </si>
  <si>
    <t>C4H7N3O</t>
  </si>
  <si>
    <t>60-27-5</t>
  </si>
  <si>
    <t>Arginine, proline metabolism</t>
  </si>
  <si>
    <t>HMDB00076</t>
  </si>
  <si>
    <t>C00429</t>
  </si>
  <si>
    <t>C4H6N2O2</t>
  </si>
  <si>
    <t>504-07-4</t>
  </si>
  <si>
    <t>Pyrimidine metabolism; beta-Alanine metabolism; Pantothenate, CoA biosynthesis</t>
  </si>
  <si>
    <t>HMDB00162</t>
  </si>
  <si>
    <t>C00148</t>
  </si>
  <si>
    <t>C5H9NO2</t>
  </si>
  <si>
    <t>147-85-3</t>
  </si>
  <si>
    <t>Arginine, proline metabolism; Carbapenem biosynthesis; Prodigiosin biosynthesis</t>
  </si>
  <si>
    <t>HMDB03355</t>
  </si>
  <si>
    <t>C00431</t>
  </si>
  <si>
    <t>C5H11NO2</t>
  </si>
  <si>
    <t>660-88-8</t>
  </si>
  <si>
    <t>Lysine degradation; Arginine, proline metabolism; Microbial metabolism</t>
  </si>
  <si>
    <t>HMDB00043</t>
  </si>
  <si>
    <t>C00719</t>
  </si>
  <si>
    <t>107-43-7</t>
  </si>
  <si>
    <t>Glycine, serine, threonine metabolism; ABC transporters</t>
  </si>
  <si>
    <t>HMDB00883</t>
  </si>
  <si>
    <t>C00183</t>
  </si>
  <si>
    <t>72-18-4</t>
  </si>
  <si>
    <t>Branched chain amino acid Degradation, Biosynthesis; Penicillin, cephalosporin biosynthesis</t>
  </si>
  <si>
    <t>HMDB00738</t>
  </si>
  <si>
    <t>C00463</t>
  </si>
  <si>
    <t>C8H7N</t>
  </si>
  <si>
    <t>120-72-9</t>
  </si>
  <si>
    <t>Tryptophan metabolism; Phenylalanine, tyrosine, tryptophan biosynthesis; Benzoxazinoid biosynthesis</t>
  </si>
  <si>
    <t>HMDB00167</t>
  </si>
  <si>
    <t>C00188</t>
  </si>
  <si>
    <t>C4H9NO3</t>
  </si>
  <si>
    <t>72-19-5</t>
  </si>
  <si>
    <t>Glycine, serine, threonine metabolism; Monobactam biosynthesis; Branched chain amino acid biosynthesis</t>
  </si>
  <si>
    <t>HMDB00574</t>
  </si>
  <si>
    <t>C00097</t>
  </si>
  <si>
    <t>C3H7NO2S</t>
  </si>
  <si>
    <t>52-90-4</t>
  </si>
  <si>
    <t>Glycine, serine, threonine metabolism; Cysteine, methionine metabolism; Penicillin, cephalosporin biosynthesis</t>
  </si>
  <si>
    <t>HMDB01406</t>
  </si>
  <si>
    <t>C00153</t>
  </si>
  <si>
    <t>C6H6N2O</t>
  </si>
  <si>
    <t>98-92-0</t>
  </si>
  <si>
    <t>Nicotinate, nicotinamide metabolism; Longevity regulating pathway - worm; Vitamin digestion, absorption</t>
  </si>
  <si>
    <t>HMDB00251</t>
  </si>
  <si>
    <t>C00245</t>
  </si>
  <si>
    <t>C2H7NO3S</t>
  </si>
  <si>
    <t>107-35-7</t>
  </si>
  <si>
    <t>Primary bile acid biosynthesis; Taurine, hypotaurine metabolism; Sulfur metabolism</t>
  </si>
  <si>
    <t>HMDB00898</t>
  </si>
  <si>
    <t>C05127</t>
  </si>
  <si>
    <t>C6H11N3</t>
  </si>
  <si>
    <t>501-75-7</t>
  </si>
  <si>
    <t>Histidine metabolism</t>
  </si>
  <si>
    <t>HMDB02024</t>
  </si>
  <si>
    <t>C02835</t>
  </si>
  <si>
    <t>C5H6N2O2</t>
  </si>
  <si>
    <t>645-65-8</t>
  </si>
  <si>
    <t>HMDB00079</t>
  </si>
  <si>
    <t>C00906</t>
  </si>
  <si>
    <t>C5H8N2O2</t>
  </si>
  <si>
    <t>696-04-8</t>
  </si>
  <si>
    <t>Mitochondrial neurogastrointestinal encephalopathy; Pyrimidine metabolism</t>
  </si>
  <si>
    <t>HMDB00267</t>
  </si>
  <si>
    <t>C01879</t>
  </si>
  <si>
    <t>C5H7NO3</t>
  </si>
  <si>
    <t>98-79-3</t>
  </si>
  <si>
    <t>Glutathione metabolism</t>
  </si>
  <si>
    <t>HMDB00070</t>
  </si>
  <si>
    <t>C00408</t>
  </si>
  <si>
    <t>C6H11NO2</t>
  </si>
  <si>
    <t>535-75-1</t>
  </si>
  <si>
    <t>Lysine degradation; Topane, piperidine, pyridine alkaloid biosynthesis; Biosynthesis of plant secondary metabolites</t>
  </si>
  <si>
    <t>HMDB01432</t>
  </si>
  <si>
    <t>C00179</t>
  </si>
  <si>
    <t>C5H14N4</t>
  </si>
  <si>
    <t>306-60-5</t>
  </si>
  <si>
    <t>HMDB02064</t>
  </si>
  <si>
    <t>C02714</t>
  </si>
  <si>
    <t>C6H14N2O</t>
  </si>
  <si>
    <t>18233-70-0</t>
  </si>
  <si>
    <t>HMDB00064</t>
  </si>
  <si>
    <t>C00300</t>
  </si>
  <si>
    <t>C4H9N3O2</t>
  </si>
  <si>
    <t>57-00-1</t>
  </si>
  <si>
    <t>HMDB00725</t>
  </si>
  <si>
    <t>C01157</t>
  </si>
  <si>
    <t>C5H9NO3</t>
  </si>
  <si>
    <t>51-35-4</t>
  </si>
  <si>
    <t>Arginine, proline metabolism; ABC transporters</t>
  </si>
  <si>
    <t>HMDB01149</t>
  </si>
  <si>
    <t>C00430</t>
  </si>
  <si>
    <t>106-60-5</t>
  </si>
  <si>
    <t>Glycine, serine, threonine metabolism; Porphyrin, Chlorophyll metabolism; Biosynthesis of plant secondary metabolites</t>
  </si>
  <si>
    <t>HMDB00687</t>
  </si>
  <si>
    <t>C00123</t>
  </si>
  <si>
    <t>C6H13NO2</t>
  </si>
  <si>
    <t>61-90-5</t>
  </si>
  <si>
    <t>Branched chain amino acid degradataion; Branched chain amino acid biosynthesis</t>
  </si>
  <si>
    <t>HMDB00172/HMDB00557</t>
  </si>
  <si>
    <t>C00407/C21096</t>
  </si>
  <si>
    <t>73-32-5/1509-34-8</t>
  </si>
  <si>
    <t>Branched chain amino acid Degradation, Biosynthesis; Cyanoamino acid metabolism</t>
  </si>
  <si>
    <t>HMDB0000214</t>
  </si>
  <si>
    <t>C01602</t>
  </si>
  <si>
    <t>C5H12N2O2</t>
  </si>
  <si>
    <t>348-66-3</t>
  </si>
  <si>
    <t>Lysinuric protein intolerance; Arginine, proline metabolism; Glycine, serine metabolism; Spermidine, spermine biosynthesis; Urea cycle; Prolidase Deficiency</t>
  </si>
  <si>
    <t>HMDB00168</t>
  </si>
  <si>
    <t>C00152</t>
  </si>
  <si>
    <t>C4H8N2O3</t>
  </si>
  <si>
    <t>70-47-3</t>
  </si>
  <si>
    <t>Alanine, aspartate, glutamate metabolism; Cyanamino acid metabolism; Aminoacyl-tRNA biosynthesis</t>
  </si>
  <si>
    <t>HMDB00191</t>
  </si>
  <si>
    <t>C00049</t>
  </si>
  <si>
    <t>C4H7NO4</t>
  </si>
  <si>
    <t>56-84-8</t>
  </si>
  <si>
    <t>Arginine biosynthesis; Alanine, aspartate, glutamate metabolism; Glycine, serine, threonine metabolism</t>
  </si>
  <si>
    <t>HMDB00742</t>
  </si>
  <si>
    <t>C00155</t>
  </si>
  <si>
    <t>C4H9NO2S</t>
  </si>
  <si>
    <t>Cysteine, methionine metabolism; Sulfur metabolism; Biosynthesis of secondary metabolites</t>
  </si>
  <si>
    <t>HMDB02108</t>
  </si>
  <si>
    <t>C22040</t>
  </si>
  <si>
    <t>C4H9NO2Se</t>
  </si>
  <si>
    <t>ABC Transporters</t>
  </si>
  <si>
    <t>HMDB00699</t>
  </si>
  <si>
    <t>C02918</t>
  </si>
  <si>
    <t>C7H9N2O</t>
  </si>
  <si>
    <t>3106-60-3</t>
  </si>
  <si>
    <t>Nicotinate, nicotinamide metabolism; Bile secretion</t>
  </si>
  <si>
    <t>HMDB00306</t>
  </si>
  <si>
    <t>C00483</t>
  </si>
  <si>
    <t>C8H11NO</t>
  </si>
  <si>
    <t>51-67-2</t>
  </si>
  <si>
    <t>Tyrosine metabolism; Methane metabolism; Isoquinoline alkaloid biosynthesis</t>
  </si>
  <si>
    <t>HMDB01392</t>
  </si>
  <si>
    <t>C00568</t>
  </si>
  <si>
    <t>C7H7NO2</t>
  </si>
  <si>
    <t>150-13-0</t>
  </si>
  <si>
    <t>Aminobenzoate degradation; Folate biosynthesis; Biosynthesis of phenylpropanoids; Microbial metabolism</t>
  </si>
  <si>
    <t>HMDB00875</t>
  </si>
  <si>
    <t>C01004</t>
  </si>
  <si>
    <t>535-83-1</t>
  </si>
  <si>
    <t>Nicotinate, nicotinamide metabolism</t>
  </si>
  <si>
    <t>HMDB02820</t>
  </si>
  <si>
    <t>C05828</t>
  </si>
  <si>
    <t>C6H8N2O2</t>
  </si>
  <si>
    <t>2625-49-2</t>
  </si>
  <si>
    <t>HMDB02271</t>
  </si>
  <si>
    <t>C20522</t>
  </si>
  <si>
    <t>1074-59-5</t>
  </si>
  <si>
    <t>HMDB01257</t>
  </si>
  <si>
    <t>C00315</t>
  </si>
  <si>
    <t>C7H19N3</t>
  </si>
  <si>
    <t>124-20-9</t>
  </si>
  <si>
    <t>Arginine, proline metabolism; beta-Alanine metabolism; Glutathione metabolism</t>
  </si>
  <si>
    <t>HMDB03464</t>
  </si>
  <si>
    <t>C01035</t>
  </si>
  <si>
    <t>C5H11N3O2</t>
  </si>
  <si>
    <t>463-00-3</t>
  </si>
  <si>
    <t>HMDB00895</t>
  </si>
  <si>
    <t>C01996</t>
  </si>
  <si>
    <t>C7H16NO2</t>
  </si>
  <si>
    <t>51-84-3</t>
  </si>
  <si>
    <t>Glycerophospholipid metabolism; cAMP signaling pathway; Neuroactive ligand-receptor interaction</t>
  </si>
  <si>
    <t>HMDB00641</t>
  </si>
  <si>
    <t>C00064</t>
  </si>
  <si>
    <t>C5H10N2O3</t>
  </si>
  <si>
    <t>56-85-9</t>
  </si>
  <si>
    <t>Arginine biosynthesis; Purine metabolism; Pyrimidine metabolism</t>
  </si>
  <si>
    <t>HMDB00182</t>
  </si>
  <si>
    <t>C00047</t>
  </si>
  <si>
    <t>C6H14N2O2</t>
  </si>
  <si>
    <t>56-87-1</t>
  </si>
  <si>
    <t>Lysine biosynthesis; Lysine degradation; Biotin metabolism</t>
  </si>
  <si>
    <t>HMDB01161</t>
  </si>
  <si>
    <t>C01181</t>
  </si>
  <si>
    <t>407-64-7</t>
  </si>
  <si>
    <t>Lysine degradation; ABC Transporters</t>
  </si>
  <si>
    <t>HMDB0000148</t>
  </si>
  <si>
    <t>C00025</t>
  </si>
  <si>
    <t>6893-26-1</t>
  </si>
  <si>
    <t>Arginine biosynthesis; Alanine, aspartate, glutamate metabolism; Arginine, proline metabolism</t>
  </si>
  <si>
    <t>HMDB00696</t>
  </si>
  <si>
    <t>C00073</t>
  </si>
  <si>
    <t>C5H11NO2S</t>
  </si>
  <si>
    <t>63-68-3</t>
  </si>
  <si>
    <t>Cysteine, methionine metabolism; Glucosinolate biosynthesis; Aminoacyl-tRNA biosynthesis</t>
  </si>
  <si>
    <t>HMDB00132</t>
  </si>
  <si>
    <t>C00242</t>
  </si>
  <si>
    <t>C5H5N5O</t>
  </si>
  <si>
    <t>73-40-5</t>
  </si>
  <si>
    <t>Purine metabolism</t>
  </si>
  <si>
    <t>HMDB00177</t>
  </si>
  <si>
    <t>C00135</t>
  </si>
  <si>
    <t>C6H9N3O2</t>
  </si>
  <si>
    <t>71-00-1</t>
  </si>
  <si>
    <t>Histidine metabolism; Staurosporine biosynthesis; beta-Alanine metabolism</t>
  </si>
  <si>
    <t>HMDB00259</t>
  </si>
  <si>
    <t>C00780</t>
  </si>
  <si>
    <t>C10H12N2O</t>
  </si>
  <si>
    <t>50-67-9</t>
  </si>
  <si>
    <t>Tryptophan metabolism; Biosynthesis of alkaloids derived from shikimate pathway; cAMP signaling pathway</t>
  </si>
  <si>
    <t>HMDB00303</t>
  </si>
  <si>
    <t>C00398</t>
  </si>
  <si>
    <t>C10H12N2</t>
  </si>
  <si>
    <t>61-54-1</t>
  </si>
  <si>
    <t>Tryptophan metabolism; Indole alkaloid biosynthesis; Biosynthesis of plant secondary metabolites</t>
  </si>
  <si>
    <t>HMDB00062</t>
  </si>
  <si>
    <t>C00487</t>
  </si>
  <si>
    <t>C7H16NO3</t>
  </si>
  <si>
    <t>541-15-1</t>
  </si>
  <si>
    <t>HMDB00159</t>
  </si>
  <si>
    <t>C00079</t>
  </si>
  <si>
    <t>C9H11NO2</t>
  </si>
  <si>
    <t>63-91-2</t>
  </si>
  <si>
    <t>Phenylalanine metabolism; Phenylalanine, tyrosine, tryptophan biosynthesis; Cyanoamino acid metabolism</t>
  </si>
  <si>
    <t>HMDB02005</t>
  </si>
  <si>
    <t>C02989</t>
  </si>
  <si>
    <t>C5H11NO3S</t>
  </si>
  <si>
    <t>3226-65-1</t>
  </si>
  <si>
    <t>HMDB00897</t>
  </si>
  <si>
    <t>C02242</t>
  </si>
  <si>
    <t>C6H7N5O</t>
  </si>
  <si>
    <t>578-76-7</t>
  </si>
  <si>
    <t>HMDB00819</t>
  </si>
  <si>
    <t>C05589</t>
  </si>
  <si>
    <t>C9H13NO3</t>
  </si>
  <si>
    <t>97-31-4</t>
  </si>
  <si>
    <t>Tyrosine metabolism</t>
  </si>
  <si>
    <t>HMDB03584</t>
  </si>
  <si>
    <t>C01959</t>
  </si>
  <si>
    <t>C3H9N3O3S</t>
  </si>
  <si>
    <t>543-18-0</t>
  </si>
  <si>
    <t>HMDB01431</t>
  </si>
  <si>
    <t>C00534</t>
  </si>
  <si>
    <t>85-87-0</t>
  </si>
  <si>
    <t>Vitamin B6 metabolism; Microbial metabolism; Vitamin digestion, absorption</t>
  </si>
  <si>
    <t>HMDB00001</t>
  </si>
  <si>
    <t>C01152</t>
  </si>
  <si>
    <t>C7H11N3O2</t>
  </si>
  <si>
    <t>332-80-9</t>
  </si>
  <si>
    <t>HMDB00216</t>
  </si>
  <si>
    <t>C00547</t>
  </si>
  <si>
    <t>C8H11NO3</t>
  </si>
  <si>
    <t>51-41-2</t>
  </si>
  <si>
    <t>Tyrosine metabolism; Two-component system; Quorum sensing</t>
  </si>
  <si>
    <t>HMDB00721</t>
  </si>
  <si>
    <t>C7H12N2O3</t>
  </si>
  <si>
    <t>704-15-4</t>
  </si>
  <si>
    <t>HMDB00517</t>
  </si>
  <si>
    <t>C00062</t>
  </si>
  <si>
    <t>C6H14N4O2</t>
  </si>
  <si>
    <t>74-79-3</t>
  </si>
  <si>
    <t>Arginine biosynthesis; Monobactam biosynthesis; Arginine, proline metabolism</t>
  </si>
  <si>
    <t>HMDB03357</t>
  </si>
  <si>
    <t>C00437</t>
  </si>
  <si>
    <t>C7H14N2O3</t>
  </si>
  <si>
    <t>6205-08-9</t>
  </si>
  <si>
    <t>Arginine biosynthesis; Biosynthesis of secondary metabolites; 2-Oxocarboxylic acid metabolism; Biosynthesis of amino acids</t>
  </si>
  <si>
    <t>HMDB01046</t>
  </si>
  <si>
    <t>486-56-6</t>
  </si>
  <si>
    <t>Nicotine action pathway; Nicotine metabolism pathway</t>
  </si>
  <si>
    <t>HMDB0000078</t>
  </si>
  <si>
    <t>C01419</t>
  </si>
  <si>
    <t>C5H10N2O3S</t>
  </si>
  <si>
    <t>19246-18-5</t>
  </si>
  <si>
    <t>HMDB00150</t>
  </si>
  <si>
    <t>C00198</t>
  </si>
  <si>
    <t>C6H10O6</t>
  </si>
  <si>
    <t>90-80-2</t>
  </si>
  <si>
    <t>Pentose phosphate pathway; Biosynthesis of secondary metabolites; Microbial metabolism; Carbon metabolism</t>
  </si>
  <si>
    <t>HMDB0001514</t>
  </si>
  <si>
    <t>C00329</t>
  </si>
  <si>
    <t>C6H13NO5</t>
  </si>
  <si>
    <t>3416-24-8</t>
  </si>
  <si>
    <t>Amino sugar, nucleotide sugar metabolism; Phosphotransferase system</t>
  </si>
  <si>
    <t>HMDB02825</t>
  </si>
  <si>
    <t>C07480</t>
  </si>
  <si>
    <t>C7H8N4O2</t>
  </si>
  <si>
    <t>83-67-0</t>
  </si>
  <si>
    <t>Caffeine metabolism; Biosynthesis of plant secondary metabolites; Biosynthesis of alkaloids derived from histidine, purine</t>
  </si>
  <si>
    <t>HMDB01860</t>
  </si>
  <si>
    <t>C13747</t>
  </si>
  <si>
    <t>611-59-6</t>
  </si>
  <si>
    <t>Caffeine metabolism; Biosynthesis of plant secondary metabolites; Biosynthesis of secondary metabolites; Microbial metabolism</t>
  </si>
  <si>
    <t>HMDB00158</t>
  </si>
  <si>
    <t>C00082</t>
  </si>
  <si>
    <t>C9H11NO3</t>
  </si>
  <si>
    <t>60-18-4</t>
  </si>
  <si>
    <t>Ubiquinone, other terpenoid-quinone biosynthesis; Monobactam biosynthesis; Tyrosine metabolism</t>
  </si>
  <si>
    <t>HMDB00068</t>
  </si>
  <si>
    <t>C00788</t>
  </si>
  <si>
    <t>51-43-4</t>
  </si>
  <si>
    <t>HMDB04113</t>
  </si>
  <si>
    <t>C05689</t>
  </si>
  <si>
    <t>26046-90-2</t>
  </si>
  <si>
    <t>Selenocompound metabolism</t>
  </si>
  <si>
    <t>HMDB01565</t>
  </si>
  <si>
    <t>C00588</t>
  </si>
  <si>
    <t>C5H15NO4P</t>
  </si>
  <si>
    <t>3616-04-4</t>
  </si>
  <si>
    <t>Glycerophospholipid metabolism; Choline metabolism in cancer</t>
  </si>
  <si>
    <t>HMDB00206</t>
  </si>
  <si>
    <t>C02727</t>
  </si>
  <si>
    <t>C8H16N2O3</t>
  </si>
  <si>
    <t>692-04-6</t>
  </si>
  <si>
    <t>Lysine degradation</t>
  </si>
  <si>
    <t>HMDB00670</t>
  </si>
  <si>
    <t>C01924</t>
  </si>
  <si>
    <t>C7H16N4O2</t>
  </si>
  <si>
    <t>156-86-5</t>
  </si>
  <si>
    <t>HMDB01325</t>
  </si>
  <si>
    <t>C03793</t>
  </si>
  <si>
    <t>C9H20N2O2</t>
  </si>
  <si>
    <t>19253-88-4</t>
  </si>
  <si>
    <t>HMDB00679</t>
  </si>
  <si>
    <t>C02427</t>
  </si>
  <si>
    <t>C7H15N3O3</t>
  </si>
  <si>
    <t>1190-49-4</t>
  </si>
  <si>
    <t>HMDB01847</t>
  </si>
  <si>
    <t>C07481</t>
  </si>
  <si>
    <t>C8H10N4O2</t>
  </si>
  <si>
    <t>58-08-2</t>
  </si>
  <si>
    <t>HMDB00840</t>
  </si>
  <si>
    <t>C07588</t>
  </si>
  <si>
    <t>C9H9NO4</t>
  </si>
  <si>
    <t>487-54-7</t>
  </si>
  <si>
    <t>Salicylate elimination</t>
  </si>
  <si>
    <t>HMDB00609</t>
  </si>
  <si>
    <t>C00355</t>
  </si>
  <si>
    <t>C9H11NO4</t>
  </si>
  <si>
    <t>63-84-3</t>
  </si>
  <si>
    <t>Tyrosine metabolism; Isoquinoline alkaloid biosynthesis; Betalain biosynthesis</t>
  </si>
  <si>
    <t>HMDB03966</t>
  </si>
  <si>
    <t>C05335</t>
  </si>
  <si>
    <t>C5H11NO2Se</t>
  </si>
  <si>
    <t>3211-76-5</t>
  </si>
  <si>
    <t>HMDB01539/HMDB03334</t>
  </si>
  <si>
    <t>C03626</t>
  </si>
  <si>
    <t>C8H18N4O2</t>
  </si>
  <si>
    <t>ADMA 30315-93-6 SDMA 30344-00-4</t>
  </si>
  <si>
    <t>HMDB01256</t>
  </si>
  <si>
    <t>C00750</t>
  </si>
  <si>
    <t>C10H26N4</t>
  </si>
  <si>
    <t>71-44-3</t>
  </si>
  <si>
    <t>Arginine, proline metabolism; beta-Alanine metabolism; Glutathione metabolism; Bile secretion</t>
  </si>
  <si>
    <t>HMDB02096</t>
  </si>
  <si>
    <t>C11284</t>
  </si>
  <si>
    <t>C12H13NO2</t>
  </si>
  <si>
    <t>133-32-4</t>
  </si>
  <si>
    <t xml:space="preserve">HMDB00201 </t>
  </si>
  <si>
    <t>C02571</t>
  </si>
  <si>
    <t>C9H18NO4</t>
  </si>
  <si>
    <t>3040-38-8</t>
  </si>
  <si>
    <t>Insulin resistance</t>
  </si>
  <si>
    <t>HMDB00929</t>
  </si>
  <si>
    <t>C00078</t>
  </si>
  <si>
    <t>C11H12N2O2</t>
  </si>
  <si>
    <t>73-22-3</t>
  </si>
  <si>
    <t>Glycine, serine, threonine metabolism; Tryptophan metabolism; Phenylalanine, tyrosine, tryptophan biosynthesis</t>
  </si>
  <si>
    <t>HMDB00684</t>
  </si>
  <si>
    <t>C00328</t>
  </si>
  <si>
    <t>C10H12N2O3</t>
  </si>
  <si>
    <t>2922-83-0</t>
  </si>
  <si>
    <t>Tryptophan metabolism; African trypanosomiasis</t>
  </si>
  <si>
    <t>HMDB01511</t>
  </si>
  <si>
    <t>C02305</t>
  </si>
  <si>
    <t>C4H10N3O5P</t>
  </si>
  <si>
    <t>67-07-2</t>
  </si>
  <si>
    <t>HMDB04620</t>
  </si>
  <si>
    <t>C8H16N4O3</t>
  </si>
  <si>
    <t>155-84-0</t>
  </si>
  <si>
    <t>HMDB00033</t>
  </si>
  <si>
    <t>C00386</t>
  </si>
  <si>
    <t>C9H14N4O3</t>
  </si>
  <si>
    <t>305-84-0</t>
  </si>
  <si>
    <t>Histidine metabolism; beta-Alanine metabolism</t>
  </si>
  <si>
    <t>HMDB00014</t>
  </si>
  <si>
    <t>C00881</t>
  </si>
  <si>
    <t>C9H13N3O4</t>
  </si>
  <si>
    <t>951-77-9</t>
  </si>
  <si>
    <t>Pyrimidine metabolism; ABC Transporters</t>
  </si>
  <si>
    <t>HMDB0000012</t>
  </si>
  <si>
    <t>C00526</t>
  </si>
  <si>
    <t>C9H12N2O5</t>
  </si>
  <si>
    <t>951-78-0</t>
  </si>
  <si>
    <t>HMDB00468</t>
  </si>
  <si>
    <t>C06313</t>
  </si>
  <si>
    <t>C9H11N5O3</t>
  </si>
  <si>
    <t>22150-76-1</t>
  </si>
  <si>
    <t>HMDB00194</t>
  </si>
  <si>
    <t>C01262</t>
  </si>
  <si>
    <t>C10H16N4O3</t>
  </si>
  <si>
    <t>584-85-0</t>
  </si>
  <si>
    <t>HMDB00192</t>
  </si>
  <si>
    <t>C00491</t>
  </si>
  <si>
    <t>C6H12N2O4S2</t>
  </si>
  <si>
    <t>56-89-3</t>
  </si>
  <si>
    <t>Cysteine, methionine metabolism; ABC Transporters; Ferroptosis; Protein digestion, absorption</t>
  </si>
  <si>
    <t>HMDB00089</t>
  </si>
  <si>
    <t>C00475</t>
  </si>
  <si>
    <t>C9H13N3O5</t>
  </si>
  <si>
    <t>65-46-3</t>
  </si>
  <si>
    <t>HMDB00296</t>
  </si>
  <si>
    <t>C00299</t>
  </si>
  <si>
    <t>C9H12N2O6</t>
  </si>
  <si>
    <t>58-96-8</t>
  </si>
  <si>
    <t>HMDB00688</t>
  </si>
  <si>
    <t>C20826</t>
  </si>
  <si>
    <t>C12H23NO4</t>
  </si>
  <si>
    <t>31023-24-2</t>
  </si>
  <si>
    <t>Lipid metabolism; Lipid transport; Fatty acid metabolism; Cell signaling; Lipid peroxidation</t>
  </si>
  <si>
    <t>HMDB00845</t>
  </si>
  <si>
    <t>C05926</t>
  </si>
  <si>
    <t>C9H11N5O4</t>
  </si>
  <si>
    <t>2009-64-5</t>
  </si>
  <si>
    <t>Folate biosynthesis</t>
  </si>
  <si>
    <t>HMDB00086</t>
  </si>
  <si>
    <t>C00670</t>
  </si>
  <si>
    <t>C8H21NO6P</t>
  </si>
  <si>
    <t>28319-77-9</t>
  </si>
  <si>
    <t>Glycerophospholipid metabolism; Ether lipid metabolism; Choline metabolism in cancer</t>
  </si>
  <si>
    <t>HMDB00982</t>
  </si>
  <si>
    <t>C10H15N3O5</t>
  </si>
  <si>
    <t>2140-61-6</t>
  </si>
  <si>
    <t>HMDB06049</t>
  </si>
  <si>
    <t>C06501</t>
  </si>
  <si>
    <t>C9H12NO6P</t>
  </si>
  <si>
    <t>HMDB61717</t>
  </si>
  <si>
    <t>C11H19NO6</t>
  </si>
  <si>
    <t>256928-74-2</t>
  </si>
  <si>
    <t>Lipid metabolism; Lipid transport; Fatty acid metabolism; Lipid peroxidation</t>
  </si>
  <si>
    <t>HMDB00235</t>
  </si>
  <si>
    <t>C00378</t>
  </si>
  <si>
    <t>C12H17N4OS</t>
  </si>
  <si>
    <t>70-16-6</t>
  </si>
  <si>
    <t>Thiamine metabolism; ABC Transporters; Sulfur relay system; Vitamin digestion, absorption</t>
  </si>
  <si>
    <t>HMDB01294</t>
  </si>
  <si>
    <t>C01159</t>
  </si>
  <si>
    <t>C3H8O10P2</t>
  </si>
  <si>
    <t>138-81-8</t>
  </si>
  <si>
    <t>Glycolysis, Gluconeogenesis</t>
  </si>
  <si>
    <t>HMDB00085</t>
  </si>
  <si>
    <t>C00330</t>
  </si>
  <si>
    <t>C10H13N5O4</t>
  </si>
  <si>
    <t>961-07-9</t>
  </si>
  <si>
    <t>Purine metabolism; ABC Transporters</t>
  </si>
  <si>
    <t>HMDB00050</t>
  </si>
  <si>
    <t>C00212</t>
  </si>
  <si>
    <t>58-61-7</t>
  </si>
  <si>
    <t>Purine metabolism; ABC Transporters; cGMP-PKG signaling pathway</t>
  </si>
  <si>
    <t>HMDB00195</t>
  </si>
  <si>
    <t>C00294</t>
  </si>
  <si>
    <t>C10H12N4O5</t>
  </si>
  <si>
    <t>58-63-9</t>
  </si>
  <si>
    <t>HMDB13130</t>
  </si>
  <si>
    <t>C12H21NO6</t>
  </si>
  <si>
    <t>102636-82-8</t>
  </si>
  <si>
    <t>HMDB03331</t>
  </si>
  <si>
    <t>C02494</t>
  </si>
  <si>
    <t>C11H15N5O4</t>
  </si>
  <si>
    <t>15763-06-1</t>
  </si>
  <si>
    <t>HMDB04044</t>
  </si>
  <si>
    <t>1867-73-8</t>
  </si>
  <si>
    <t>HMDB00133</t>
  </si>
  <si>
    <t>C00387</t>
  </si>
  <si>
    <t>C10H13N5O5</t>
  </si>
  <si>
    <t>118-00-3</t>
  </si>
  <si>
    <t>HMDB01358</t>
  </si>
  <si>
    <t>C00376</t>
  </si>
  <si>
    <t>C20H28O</t>
  </si>
  <si>
    <t>116-31-4</t>
  </si>
  <si>
    <t>Retinol metabolism; Phototransduction; Vitamin digestion, absorption</t>
  </si>
  <si>
    <t>HMDB00305</t>
  </si>
  <si>
    <t>C19962</t>
  </si>
  <si>
    <t>C20H30O</t>
  </si>
  <si>
    <t>68-26-8</t>
  </si>
  <si>
    <t>HMDB00052</t>
  </si>
  <si>
    <t>C03406</t>
  </si>
  <si>
    <t>C10H18N4O6</t>
  </si>
  <si>
    <t>2387-71-5</t>
  </si>
  <si>
    <t>Arginine biosynthesis; Alanine, aspartate, glutamate metabolism; Biosynthesis of secondary metabolites; Biosynthesis of amino acids</t>
  </si>
  <si>
    <t>HMDB01173</t>
  </si>
  <si>
    <t>C00170</t>
  </si>
  <si>
    <t>C11H15N5O3S</t>
  </si>
  <si>
    <t>2457-80-9</t>
  </si>
  <si>
    <t>Cysteine, methionine metabolism; Zeatin biosynthesis; Biosynthesis of plant secondary metabolites</t>
  </si>
  <si>
    <t>HMDB04824</t>
  </si>
  <si>
    <t>C12H17N5O5</t>
  </si>
  <si>
    <t>2140-67-2</t>
  </si>
  <si>
    <t>HMDB0000288</t>
  </si>
  <si>
    <t>C00105</t>
  </si>
  <si>
    <t>C9H13N2O9P</t>
  </si>
  <si>
    <t>58-97-9</t>
  </si>
  <si>
    <t>HMDB00058</t>
  </si>
  <si>
    <t>C00575</t>
  </si>
  <si>
    <t>C10H12N5O6P</t>
  </si>
  <si>
    <t>60-92-4</t>
  </si>
  <si>
    <t>Purine metabolism; Endocrine resistance; Biofilm formation - Pseudomonas aeruginosa, Escherichia coli</t>
  </si>
  <si>
    <t>HMDB01397</t>
  </si>
  <si>
    <t>C00144</t>
  </si>
  <si>
    <t>C10H14N5O8P</t>
  </si>
  <si>
    <t>85-32-5</t>
  </si>
  <si>
    <t>Purine metabolism; Biosynthesis of plant secondary metabolites; Biosynthesis of alkaloids derived from histidine, purine</t>
  </si>
  <si>
    <t>HMDB00244</t>
  </si>
  <si>
    <t>C00255</t>
  </si>
  <si>
    <t>C17H20N4O6</t>
  </si>
  <si>
    <t>83-88-5</t>
  </si>
  <si>
    <t>Riboflavin metabolism; Biosynthesis of secondary metabolites; ABC Transporters; Vitamin digestion, absorption</t>
  </si>
  <si>
    <t>HMDB0000939</t>
  </si>
  <si>
    <t>C00021</t>
  </si>
  <si>
    <t>C14H20N6O5S</t>
  </si>
  <si>
    <t>979-92-0</t>
  </si>
  <si>
    <t>Cysteine, methionine metabolism; Biosynthesis of amino acids</t>
  </si>
  <si>
    <t>HMDB00876</t>
  </si>
  <si>
    <t>C05443</t>
  </si>
  <si>
    <t>C27H44O</t>
  </si>
  <si>
    <t>67-97-0</t>
  </si>
  <si>
    <t>Steroid biosynthesis; Biosynthesis of secondary metabolites; Vitamin digestion, Absorption; Rheumatoid arthritis</t>
  </si>
  <si>
    <t>HMDB00900</t>
  </si>
  <si>
    <t>C05441</t>
  </si>
  <si>
    <t>C28H44O</t>
  </si>
  <si>
    <t>50-14-6</t>
  </si>
  <si>
    <t>Steroid biosynthesis; Biosynthesis of secondary metabolites</t>
  </si>
  <si>
    <t>HMDB01185</t>
  </si>
  <si>
    <t>C00019</t>
  </si>
  <si>
    <t>C15H22N6O5S</t>
  </si>
  <si>
    <t>485-80-3</t>
  </si>
  <si>
    <t>Monobactam biosynthesis; Cysteine, methionine metabolism; Arginine, proline metabolism; Zeatin biosynthesis; Biosynthesis of plant secondary metabolites; Biosynthesis of plant hormones</t>
  </si>
  <si>
    <t>HMDB01546</t>
  </si>
  <si>
    <t>C00112</t>
  </si>
  <si>
    <t>C9H15N3O11P2</t>
  </si>
  <si>
    <t>63-38-7</t>
  </si>
  <si>
    <t>HMDB0001372</t>
  </si>
  <si>
    <t>C00068</t>
  </si>
  <si>
    <t>C12H19N4O7P2S</t>
  </si>
  <si>
    <t>154-87-0</t>
  </si>
  <si>
    <t>Glycolysis, Gluconeogenesis; TCA Cyle; Branched chain amino acid degradation</t>
  </si>
  <si>
    <t>HMDB00121</t>
  </si>
  <si>
    <t>C00504</t>
  </si>
  <si>
    <t>C19H19N7O6</t>
  </si>
  <si>
    <t>59-30-3</t>
  </si>
  <si>
    <t>One carbon pool by folate; Folate biosynthesis; Biosynthgesis of phenylpropanoids</t>
  </si>
  <si>
    <t>HMDB03555</t>
  </si>
  <si>
    <t>C02059</t>
  </si>
  <si>
    <t>C31H46O2</t>
  </si>
  <si>
    <t>84-80-0</t>
  </si>
  <si>
    <t>Ubiquinone, other terpenoid-quinone biosynthesis; Biosynthesis of secondary metabolites; Vitamin digestion, absorption</t>
  </si>
  <si>
    <t>HMDB01008</t>
  </si>
  <si>
    <t>C00500</t>
  </si>
  <si>
    <t>C33H34N4O6</t>
  </si>
  <si>
    <t>114-25-0</t>
  </si>
  <si>
    <t>Porphyrin, chlorophyll metabolism; Biosynthesis of secondary metabolites</t>
  </si>
  <si>
    <t>HMDB00902</t>
  </si>
  <si>
    <t>C00003</t>
  </si>
  <si>
    <t>C21H28N7O14P2</t>
  </si>
  <si>
    <t>53-84-9</t>
  </si>
  <si>
    <t>Oxidative phosphorylation; Thiamine metabolism; Nicotinate, nicotinamide metabolism; Drug metabolism - other enzymes</t>
  </si>
  <si>
    <t>HMDB02274</t>
  </si>
  <si>
    <t>C06453</t>
  </si>
  <si>
    <t>C63H91CoN13O14P</t>
  </si>
  <si>
    <t>13422-55-4</t>
  </si>
  <si>
    <t>HMDB00607</t>
  </si>
  <si>
    <t>C02823</t>
  </si>
  <si>
    <t>C62H88CoN13O14PR</t>
  </si>
  <si>
    <t>68-19-9</t>
  </si>
  <si>
    <t>Porphyrin, chlorophyll metabolism</t>
  </si>
  <si>
    <t>HMDB00221</t>
  </si>
  <si>
    <t>C00005</t>
  </si>
  <si>
    <t>C21H30N7O17P3</t>
  </si>
  <si>
    <t>53-57-6</t>
  </si>
  <si>
    <t>Photosynthesis; Glutathione metabolism; Thyroid hormone synthesis; Aldosterone synthesis, secretion</t>
  </si>
  <si>
    <t>HMDB00248</t>
  </si>
  <si>
    <t>C01829</t>
  </si>
  <si>
    <t>C15H11I4NO4</t>
  </si>
  <si>
    <t>51-48-9</t>
  </si>
  <si>
    <t>Tyrosine metabolism; Neuroactive ligand-receptor interaction; Thyroid hormone synthesis; Thyroid hormone signaling pathway</t>
  </si>
  <si>
    <t>HMDB01248</t>
  </si>
  <si>
    <t>C00016</t>
  </si>
  <si>
    <t>C27H33N9O15P2</t>
  </si>
  <si>
    <t>146-14-5</t>
  </si>
  <si>
    <t>Riboflavin metabolism; Biosynthesis of secondary metabolites; Vitamin digestion, absorption</t>
  </si>
  <si>
    <t>HMDB02086</t>
  </si>
  <si>
    <t>C00194</t>
  </si>
  <si>
    <t>C72H100CoN18O17P</t>
  </si>
  <si>
    <t>13870-90-1</t>
  </si>
  <si>
    <t>HMDB13111</t>
  </si>
  <si>
    <t>C11378</t>
  </si>
  <si>
    <t>C59H90O4</t>
  </si>
  <si>
    <t>5677-55-4</t>
  </si>
  <si>
    <t>Ferroptosis</t>
  </si>
  <si>
    <t>HMDB06112</t>
  </si>
  <si>
    <t>C19440</t>
  </si>
  <si>
    <t>C3H4O2</t>
  </si>
  <si>
    <t>542-78-9</t>
  </si>
  <si>
    <t>HMDB00115</t>
  </si>
  <si>
    <t>C00160</t>
  </si>
  <si>
    <t>C2H4O3</t>
  </si>
  <si>
    <t>79-14-1</t>
  </si>
  <si>
    <t>Photorespiration</t>
  </si>
  <si>
    <t>HMDB00243</t>
  </si>
  <si>
    <t>C00022</t>
  </si>
  <si>
    <t>C3H4O3</t>
  </si>
  <si>
    <t>127-17-3</t>
  </si>
  <si>
    <t>Glycolysis, gluconeogenesis; TCA Cyle; Branched chain amino acid biosynthesis</t>
  </si>
  <si>
    <t>HMDB00190</t>
  </si>
  <si>
    <t>C00186</t>
  </si>
  <si>
    <t>C3H6O3</t>
  </si>
  <si>
    <t>79-33-4</t>
  </si>
  <si>
    <t>Glycolysis, gluconeogenesis; Fructose, mannose metabolism; Pyruvate metabolism; Propanoate metabolism</t>
  </si>
  <si>
    <t>HMDB01051</t>
  </si>
  <si>
    <t>C00577</t>
  </si>
  <si>
    <t>56-82-6</t>
  </si>
  <si>
    <t>Pentose phosphate pathway; Fructose, mannose metabolism; Galactose metabolism; Glycerolipid metabolism</t>
  </si>
  <si>
    <t>HMDB00700</t>
  </si>
  <si>
    <t>C01013</t>
  </si>
  <si>
    <t>503-66-2</t>
  </si>
  <si>
    <t>Pyrimidine metabolism; beta-Alanine metabolism; Propanoate metabolism; Carbon fixation pathways in prokaryotes</t>
  </si>
  <si>
    <t>HMDB00718/HMDB0001259</t>
  </si>
  <si>
    <t>C08262/C00232/C00164</t>
  </si>
  <si>
    <t>C5H10O2/C4H6O3/C4H6O3</t>
  </si>
  <si>
    <t>503-74-2/692-29-5/541-50-4</t>
  </si>
  <si>
    <t>Biosynthesis of alkaloids derived from histidine, purine; Biosynthesis of secondary metabolites; Protein digestion, absorption</t>
  </si>
  <si>
    <t>HMDB00005</t>
  </si>
  <si>
    <t>C00109</t>
  </si>
  <si>
    <t>C4H6O3</t>
  </si>
  <si>
    <t>600-18-0</t>
  </si>
  <si>
    <t>Glycine, serine, threonine metabolism; Cysteine, methionine metabolism; Branched chain amino acid biosynthesis; Propanoate metabolism</t>
  </si>
  <si>
    <t>HMDB0000112</t>
  </si>
  <si>
    <t>C00334</t>
  </si>
  <si>
    <t>56-12-2</t>
  </si>
  <si>
    <t>Alanine, aspartate, glutamate metabolism; Arginine, proline metabolism; beta-Alanine metabolism; Butanoate metabolism</t>
  </si>
  <si>
    <t>HMDB00691</t>
  </si>
  <si>
    <t>C00383</t>
  </si>
  <si>
    <t>C3H4O4</t>
  </si>
  <si>
    <t>141-82-2</t>
  </si>
  <si>
    <t>Fatty acid biosynthesis; Pyrimidine metabolism; beta-Alanine metabolism; Fatty acid metabolism</t>
  </si>
  <si>
    <t>HMDB0000357</t>
  </si>
  <si>
    <t>C01089</t>
  </si>
  <si>
    <t>C4H8O3</t>
  </si>
  <si>
    <t>300-85-6</t>
  </si>
  <si>
    <t>Synthesis, degradation of ketone bodies; Butanoate metabolism; cAMP signaling pathway</t>
  </si>
  <si>
    <t>HMDB00729</t>
  </si>
  <si>
    <t>594-61-4</t>
  </si>
  <si>
    <t>HMDB00139</t>
  </si>
  <si>
    <t>C00258</t>
  </si>
  <si>
    <t>C3H6O4</t>
  </si>
  <si>
    <t>473-81-4</t>
  </si>
  <si>
    <t>Pentose phosphate pathway; Glycine, serine, threonine metabolism; Glycerolipid metabolism; Glyoxylate, dicarboxylate metabolism</t>
  </si>
  <si>
    <t>HMDB00300</t>
  </si>
  <si>
    <t>C00106</t>
  </si>
  <si>
    <t>C4H4N2O2</t>
  </si>
  <si>
    <t>66-22-8</t>
  </si>
  <si>
    <t>Pyrimidine metabolsim; beta-Alanine metabolism; Pantothenate, CoA biosynthesis</t>
  </si>
  <si>
    <t>HMDB00134</t>
  </si>
  <si>
    <t>C00122</t>
  </si>
  <si>
    <t>C4H4O4</t>
  </si>
  <si>
    <t>110-17-8</t>
  </si>
  <si>
    <t>TCA cycle; Oxidative phosphorylation; Arginine biosynthesis; Alanine, aspartate, glutamate metabolism</t>
  </si>
  <si>
    <t>HMDB00176</t>
  </si>
  <si>
    <t>C01384</t>
  </si>
  <si>
    <t>110-16-7</t>
  </si>
  <si>
    <t>Tyrosine metabolism; Butanoate metabolism; Nicotinate, nicotinamide metabolism; Microbial metabolism</t>
  </si>
  <si>
    <t>HMDB00532</t>
  </si>
  <si>
    <t>C4H7NO3</t>
  </si>
  <si>
    <t>543-24-8</t>
  </si>
  <si>
    <t>HMDB00128</t>
  </si>
  <si>
    <t>C00581</t>
  </si>
  <si>
    <t>C3H7N3O2</t>
  </si>
  <si>
    <t>352-97-6</t>
  </si>
  <si>
    <t>HMDB00407</t>
  </si>
  <si>
    <t>C5H10O3</t>
  </si>
  <si>
    <t>4026-18-0</t>
  </si>
  <si>
    <t>HMDB00254</t>
  </si>
  <si>
    <t>C00042</t>
  </si>
  <si>
    <t>C4H6O4</t>
  </si>
  <si>
    <t>110-15-6</t>
  </si>
  <si>
    <t>HMDB00202</t>
  </si>
  <si>
    <t>C02170</t>
  </si>
  <si>
    <t>516-05-2</t>
  </si>
  <si>
    <t>Pyrimidine metabolism; Branched chain amino acid degradation; Propanoate metabolism</t>
  </si>
  <si>
    <t>HMDB00754</t>
  </si>
  <si>
    <t>C20827</t>
  </si>
  <si>
    <t>625-08-1</t>
  </si>
  <si>
    <t>HMDB02649</t>
  </si>
  <si>
    <t>C01796</t>
  </si>
  <si>
    <t>C4H8O4</t>
  </si>
  <si>
    <t>1758-51-6</t>
  </si>
  <si>
    <t>HMDB04136</t>
  </si>
  <si>
    <t>C16884</t>
  </si>
  <si>
    <t>C4H10O4</t>
  </si>
  <si>
    <t>2418-52-2</t>
  </si>
  <si>
    <t>HMDB01488</t>
  </si>
  <si>
    <t>C00253</t>
  </si>
  <si>
    <t>C6H5NO2</t>
  </si>
  <si>
    <t>59-67-6</t>
  </si>
  <si>
    <t>Nicotinate, nicotinamide metabolism; Tropane, piperidine, pyridine alkaoid biosynthesis</t>
  </si>
  <si>
    <t>HMDB0002243</t>
  </si>
  <si>
    <t>C10164</t>
  </si>
  <si>
    <t>98-98-6</t>
  </si>
  <si>
    <t>Tryptophan metabolism</t>
  </si>
  <si>
    <t>HMDB00262</t>
  </si>
  <si>
    <t>C00178</t>
  </si>
  <si>
    <t>65-71-4</t>
  </si>
  <si>
    <t>HMDB00634</t>
  </si>
  <si>
    <t>C02226</t>
  </si>
  <si>
    <t>C5H6O4</t>
  </si>
  <si>
    <t>498-23-7</t>
  </si>
  <si>
    <t>Branched chain amino acid biosynthesis; C5-Branched dibasic acid metabolism; 2-Oxocarboxylic acid metabolism</t>
  </si>
  <si>
    <t>HMDB00695</t>
  </si>
  <si>
    <t>C00233</t>
  </si>
  <si>
    <t>C6H10O3</t>
  </si>
  <si>
    <t>816-66-0</t>
  </si>
  <si>
    <t>Branched chain amino acid Degradation, Biosynthesis; Glucosinolate biosynthesis</t>
  </si>
  <si>
    <t>HMDB02092</t>
  </si>
  <si>
    <t>C00490</t>
  </si>
  <si>
    <t>97-65-4</t>
  </si>
  <si>
    <t>C5-Branched dibasic acid metabolism</t>
  </si>
  <si>
    <t>HMDB00766</t>
  </si>
  <si>
    <t>97-69-8</t>
  </si>
  <si>
    <t>Prostate cancer</t>
  </si>
  <si>
    <t>HMDB01844</t>
  </si>
  <si>
    <t>C5H8O4</t>
  </si>
  <si>
    <t>498-21-5</t>
  </si>
  <si>
    <t>Lipid metabolism; Lipid transport; Fatty acid metabolism; Ethylmalonic encephalopathy; Lipid peroxidation</t>
  </si>
  <si>
    <t>HMDB00624</t>
  </si>
  <si>
    <t>C03264</t>
  </si>
  <si>
    <t>C6H12O3</t>
  </si>
  <si>
    <t>20312-37-2</t>
  </si>
  <si>
    <t>HMDB00661</t>
  </si>
  <si>
    <t>C00489</t>
  </si>
  <si>
    <t>110-94-1</t>
  </si>
  <si>
    <t>Fatty acid degradation; Lysine degradation; Microbial metabolism</t>
  </si>
  <si>
    <t>HMDB00223</t>
  </si>
  <si>
    <t>C00036</t>
  </si>
  <si>
    <t>C4H4O5</t>
  </si>
  <si>
    <t>328-42-7</t>
  </si>
  <si>
    <t>Glycolysis, gluconeogenesis; TCA Cycle; Alanine, aspartate, glutamate metabolism</t>
  </si>
  <si>
    <t>HMDB00622</t>
  </si>
  <si>
    <t>601-75-2</t>
  </si>
  <si>
    <t>HMDB00026</t>
  </si>
  <si>
    <t>C02642</t>
  </si>
  <si>
    <t>462-88-4</t>
  </si>
  <si>
    <t>HMDB00156</t>
  </si>
  <si>
    <t>C00149</t>
  </si>
  <si>
    <t>C4H6O5</t>
  </si>
  <si>
    <t>97-67-6</t>
  </si>
  <si>
    <t>TCA cycle; Pyruvate metabolsim; Glyoxylate, dicarboxylate metabolism; Methane metabolism</t>
  </si>
  <si>
    <t>HMDB00034</t>
  </si>
  <si>
    <t>C00147</t>
  </si>
  <si>
    <t>C5H5N5</t>
  </si>
  <si>
    <t>73-24-5</t>
  </si>
  <si>
    <t>Purine metabolism; Zeatin biosynthesis</t>
  </si>
  <si>
    <t>HMDB14581</t>
  </si>
  <si>
    <t>D00224</t>
  </si>
  <si>
    <t>C5H4N4O</t>
  </si>
  <si>
    <t>315-30-0</t>
  </si>
  <si>
    <t>Purine metabolism; Peroxisome</t>
  </si>
  <si>
    <t>HMDB00157</t>
  </si>
  <si>
    <t>C00262</t>
  </si>
  <si>
    <t>68-94-0</t>
  </si>
  <si>
    <t>HMDB00209</t>
  </si>
  <si>
    <t>C07086</t>
  </si>
  <si>
    <t>C8H8O2</t>
  </si>
  <si>
    <t>103-82-2</t>
  </si>
  <si>
    <t>Phenylalanine metabolism; Styrene degradation; Microbial metabolism</t>
  </si>
  <si>
    <t>HMDB00613/HMDB000943</t>
  </si>
  <si>
    <t>NA/C01620</t>
  </si>
  <si>
    <t>C4H8O5</t>
  </si>
  <si>
    <t>13752-84-6</t>
  </si>
  <si>
    <t>Ascorbate, aldarate metabolism</t>
  </si>
  <si>
    <t>HMDB01123</t>
  </si>
  <si>
    <t>C00108</t>
  </si>
  <si>
    <t>118-92-3</t>
  </si>
  <si>
    <t>Tryptophan metabolsim; Phenylalanine, tyrosine, tryptophan biosynthesis; Phenazine biosynthesis</t>
  </si>
  <si>
    <t>HMDB00500</t>
  </si>
  <si>
    <t>C00156</t>
  </si>
  <si>
    <t>C7H6O3</t>
  </si>
  <si>
    <t>99-96-7</t>
  </si>
  <si>
    <t>Ubiquinone, other terpenoid-quinone biosynthesis; Benzoate degradation; Bisphenol degration; Toluene degradation; Aminobenzoate degradation</t>
  </si>
  <si>
    <t>HMDB01494</t>
  </si>
  <si>
    <t>C00227</t>
  </si>
  <si>
    <t>C2H5O5P</t>
  </si>
  <si>
    <t>590-54-5</t>
  </si>
  <si>
    <t>Taurine, hypotaurine metabolism; Pyruvate metabolism; Methane metabolism</t>
  </si>
  <si>
    <t>HMDB0000224</t>
  </si>
  <si>
    <t>C00346</t>
  </si>
  <si>
    <t>C2H8NO4P</t>
  </si>
  <si>
    <t>1071-23-4</t>
  </si>
  <si>
    <t>Glycerophospholipid metabolsim; Sphingolipid metabolsim; Cationic antimicrobial peptide (CAMP) resistance; Sphingolipid signaling pathway</t>
  </si>
  <si>
    <t>HMDB00730</t>
  </si>
  <si>
    <t>C6H11NO3</t>
  </si>
  <si>
    <t>15926-18-8</t>
  </si>
  <si>
    <t>Ethylmalonic encephalopathy</t>
  </si>
  <si>
    <t>HMDB00448/HMDB00752</t>
  </si>
  <si>
    <t>C06104/NA</t>
  </si>
  <si>
    <t>C6H10O4</t>
  </si>
  <si>
    <t>124-04-9/626-51-7</t>
  </si>
  <si>
    <t>Caprolactam degradation; Microbial metabolsim; Degradation of aromatic compounds</t>
  </si>
  <si>
    <t>HMDB00208</t>
  </si>
  <si>
    <t>C00026</t>
  </si>
  <si>
    <t>C5H6O5</t>
  </si>
  <si>
    <t>328-50-7</t>
  </si>
  <si>
    <t>TCA Cycle; Pentose, glucuronate interconversions; Ascorbate, aldarate metabolsim; Arginine biosynthesis</t>
  </si>
  <si>
    <t>HMDB00422</t>
  </si>
  <si>
    <t>617-62-9</t>
  </si>
  <si>
    <t>HMDB00227</t>
  </si>
  <si>
    <t>C00418</t>
  </si>
  <si>
    <t>C6H12O4</t>
  </si>
  <si>
    <t>150-97-0</t>
  </si>
  <si>
    <t>Terpenoid backbone biosynthesis; Biosynthesis of plant secondary metabolites; Biosynthesis of terpenoids, steroids; Biosynthesis of plant hormones</t>
  </si>
  <si>
    <t>HMDB59655</t>
  </si>
  <si>
    <t>C02630</t>
  </si>
  <si>
    <t>C5H8O5</t>
  </si>
  <si>
    <t>2889-31-8</t>
  </si>
  <si>
    <t>Butanoate metabolism; C5-Branched dibasic acid metabolism</t>
  </si>
  <si>
    <t>HMDB0000426</t>
  </si>
  <si>
    <t>C00815</t>
  </si>
  <si>
    <t>597-44-4</t>
  </si>
  <si>
    <t>HMDB59916</t>
  </si>
  <si>
    <t>C00898</t>
  </si>
  <si>
    <t>C4H6O6</t>
  </si>
  <si>
    <t>87-69-4</t>
  </si>
  <si>
    <t>Glyoxylate, dicarboxylate metabolism</t>
  </si>
  <si>
    <t>HMDB00098</t>
  </si>
  <si>
    <t>C00181</t>
  </si>
  <si>
    <t>C5H10O5</t>
  </si>
  <si>
    <t>58-86-6</t>
  </si>
  <si>
    <t>Pentose, glucuronate interconversions; Amino sugar, nucleotide sugar metabolism; ABC Transporters</t>
  </si>
  <si>
    <t>HMDB0001587</t>
  </si>
  <si>
    <t>C02137</t>
  </si>
  <si>
    <t>C8H6O3</t>
  </si>
  <si>
    <t>611-73-4</t>
  </si>
  <si>
    <t>Phenylalanine metabolism; Aminobenzoate degradation; Microbial metabolism</t>
  </si>
  <si>
    <t>HMDB00764</t>
  </si>
  <si>
    <t>C05629</t>
  </si>
  <si>
    <t>C9H10O2</t>
  </si>
  <si>
    <t>501-52-0</t>
  </si>
  <si>
    <t>Phenylalanine metabolism; Meabolic pathways; Microbial metabolism; Degradation of aromatic compounds</t>
  </si>
  <si>
    <t>HMDB00786</t>
  </si>
  <si>
    <t>C07599</t>
  </si>
  <si>
    <t>C5H4N4O2</t>
  </si>
  <si>
    <t>2465-59-0</t>
  </si>
  <si>
    <t>HMDB00292</t>
  </si>
  <si>
    <t>C00385</t>
  </si>
  <si>
    <t>69-89-6</t>
  </si>
  <si>
    <t>Purine metabolism; Caffeine metabolism; Biosynthesis of plant secondary metbolites; Biosynthesis of alkaloids derived from histidine, purine; Biosynthesis of secondary metabolites; Microbial metabolism</t>
  </si>
  <si>
    <t>HMDB62635</t>
  </si>
  <si>
    <t>C01983</t>
  </si>
  <si>
    <t>C8H8O3</t>
  </si>
  <si>
    <t>611-71-2</t>
  </si>
  <si>
    <t>Aminobenzoate degradation; Microbial metabolism</t>
  </si>
  <si>
    <t>HMDB00703</t>
  </si>
  <si>
    <t>C01984</t>
  </si>
  <si>
    <t>90-64-2</t>
  </si>
  <si>
    <t>HMDB00568</t>
  </si>
  <si>
    <t>C01904</t>
  </si>
  <si>
    <t>C5H12O5</t>
  </si>
  <si>
    <t>488-82-4</t>
  </si>
  <si>
    <t>Pentose, glucuronate interconversions</t>
  </si>
  <si>
    <t>HMDB0000440/HMDB60390</t>
  </si>
  <si>
    <t>C05593/C00642</t>
  </si>
  <si>
    <t>621-37-4/N/A</t>
  </si>
  <si>
    <t>Tyrosine metabolism; Phenylalanine metabolism; Styrene degradation; Microbial metabolism</t>
  </si>
  <si>
    <t>HMDB01476</t>
  </si>
  <si>
    <t>C00632</t>
  </si>
  <si>
    <t>C7H7NO3</t>
  </si>
  <si>
    <t>548-93-6</t>
  </si>
  <si>
    <t>Tryptophan metabolism; Aminobenzoate degradation; Microbial metabolism</t>
  </si>
  <si>
    <t>HMDB00073</t>
  </si>
  <si>
    <t>C03758</t>
  </si>
  <si>
    <t>C8H11NO2</t>
  </si>
  <si>
    <t>62-31-7</t>
  </si>
  <si>
    <t>HMDB0000996</t>
  </si>
  <si>
    <t>C00606</t>
  </si>
  <si>
    <t>C3H7NO4S</t>
  </si>
  <si>
    <t>1115-65-7</t>
  </si>
  <si>
    <t>Cysteine, methionine metabolism; Taurine, hypotaurine metabolism</t>
  </si>
  <si>
    <t>HMDB00397</t>
  </si>
  <si>
    <t>C00196</t>
  </si>
  <si>
    <t>C7H6O4</t>
  </si>
  <si>
    <t>303-38-8</t>
  </si>
  <si>
    <t>Benzoate degradation; Aminobenzoate degradation; Biosynthesis of siderophore group nonribosomal peptides; Biosynthesis of phenylpropanoids; Biosynthesis of secondary metbolites; Microbial metabolism</t>
  </si>
  <si>
    <t>HMDB00152</t>
  </si>
  <si>
    <t>C00628</t>
  </si>
  <si>
    <t>490-79-9</t>
  </si>
  <si>
    <t>Tyrosine metabolism; Benzoate degradation; Naphalene degradation; Microbial metabolism</t>
  </si>
  <si>
    <t>HMDB00226</t>
  </si>
  <si>
    <t>C00295</t>
  </si>
  <si>
    <t>C5H4N2O4</t>
  </si>
  <si>
    <t>65-86-1</t>
  </si>
  <si>
    <t>HMDB00462</t>
  </si>
  <si>
    <t>C01551</t>
  </si>
  <si>
    <t>C4H6N4O3</t>
  </si>
  <si>
    <t>97-59-6</t>
  </si>
  <si>
    <t>HMDB00678</t>
  </si>
  <si>
    <t>C7H13NO3</t>
  </si>
  <si>
    <t>16284-60-9</t>
  </si>
  <si>
    <t>HMDB00510</t>
  </si>
  <si>
    <t>C00956</t>
  </si>
  <si>
    <t>542-32-5</t>
  </si>
  <si>
    <t>Lysine biosynthesis; Lysine degradation; Penicillin, cephalosporin biosynthesis</t>
  </si>
  <si>
    <t>HMDB03320</t>
  </si>
  <si>
    <t>C19837</t>
  </si>
  <si>
    <t>C9H7NO2</t>
  </si>
  <si>
    <t>771-50-6</t>
  </si>
  <si>
    <t>HMDB02285</t>
  </si>
  <si>
    <t>1477-50-5</t>
  </si>
  <si>
    <t>HMDB0000355</t>
  </si>
  <si>
    <t>C03761</t>
  </si>
  <si>
    <t>C6H10O5</t>
  </si>
  <si>
    <t>503-49-1</t>
  </si>
  <si>
    <t>HMDB00205</t>
  </si>
  <si>
    <t>C00166</t>
  </si>
  <si>
    <t>C9H8O3</t>
  </si>
  <si>
    <t>156-06-9</t>
  </si>
  <si>
    <t>Phenylalanine metabolism; Phenylalanine, tyrosine, tryptophan biosynthesis; Tropane, piperidine, pyridine alkaloid biosynthesis; Biosynthesis of plant secondary metabolites</t>
  </si>
  <si>
    <t>HMDB02035</t>
  </si>
  <si>
    <t>C00811</t>
  </si>
  <si>
    <t>501-98-4</t>
  </si>
  <si>
    <t>Ubiquinone, other terpenoid-quinone biosynthesis; Tyrosine metabolism; Phenylpropanoid biosynthesis; Biosynthesis of various secondary metabolites - part 2</t>
  </si>
  <si>
    <t>HMDB01713</t>
  </si>
  <si>
    <t>C12621</t>
  </si>
  <si>
    <t>14755-02-3</t>
  </si>
  <si>
    <t>Phenylalanine metabolism; Microbial metabolism; Degradation of aromatic compounds</t>
  </si>
  <si>
    <t>HMDB60256</t>
  </si>
  <si>
    <t>C05411</t>
  </si>
  <si>
    <t>C5H10O6</t>
  </si>
  <si>
    <t>4172-44-5</t>
  </si>
  <si>
    <t>Pentose, glucuronate interconversions; Ascorbate, aldarate metabolism</t>
  </si>
  <si>
    <t>HMDB0000779</t>
  </si>
  <si>
    <t>C05607</t>
  </si>
  <si>
    <t>828-01-3</t>
  </si>
  <si>
    <t>Phenylalanine metabolism; Tropane, piperidine, pyridine alkaoid biosynthesis; Biosynthesis of alkaoids derived from ornithine, lysine, nicotinic acid</t>
  </si>
  <si>
    <t>HMDB02199</t>
  </si>
  <si>
    <t>C01744</t>
  </si>
  <si>
    <t>C9H10O3</t>
  </si>
  <si>
    <t>501-97-3</t>
  </si>
  <si>
    <t>HMDB0000232</t>
  </si>
  <si>
    <t>C03722</t>
  </si>
  <si>
    <t>C7H5NO4</t>
  </si>
  <si>
    <t>89-00-9</t>
  </si>
  <si>
    <t>Tryptophan metabolism; beta-Alanine metabolism; Nicotinate, nicotinamide metabolism; Biosynthesis of plant secondary metabolites; Biosynthesis of alkaloids derived from ornithine, lysine, nicotinic acid</t>
  </si>
  <si>
    <t>HMDB00263</t>
  </si>
  <si>
    <t>C00074</t>
  </si>
  <si>
    <t>C3H5O6P</t>
  </si>
  <si>
    <t>138-08-9</t>
  </si>
  <si>
    <t>Glycolysis, gluconeogenesis; TCA cycle; Phenylalanine, tyruosine, tryptophan biosynthesis; Phosphonate, phosphinate metabolism</t>
  </si>
  <si>
    <t>HMDB00130</t>
  </si>
  <si>
    <t>C00544</t>
  </si>
  <si>
    <t>C8H8O4</t>
  </si>
  <si>
    <t>451-13-8</t>
  </si>
  <si>
    <t>Ubiquinone, other terpenoid-quinone biosynthesis; Tyrosine metabolism; Styrene degradation; Microbial metabolism</t>
  </si>
  <si>
    <t>HMDB00289</t>
  </si>
  <si>
    <t xml:space="preserve">C00366 </t>
  </si>
  <si>
    <t>C5H4N4O3</t>
  </si>
  <si>
    <t>69-93-2</t>
  </si>
  <si>
    <t>Purine metabolism; Microbial metabolism; Bile secretion</t>
  </si>
  <si>
    <t>HMDB01473</t>
  </si>
  <si>
    <t>C00111</t>
  </si>
  <si>
    <t>C3H7O6P</t>
  </si>
  <si>
    <t>57-04-5</t>
  </si>
  <si>
    <t>Glycolysis, gluconeogenesis; Pentose, glucuronate interconversions; Fructose, mannose metabolism</t>
  </si>
  <si>
    <t>HMDB00126</t>
  </si>
  <si>
    <t>C00093</t>
  </si>
  <si>
    <t>C3H9O6P</t>
  </si>
  <si>
    <t>57-03-4</t>
  </si>
  <si>
    <t>Glycerolipid metabolism; Glycerophospholipid metabolism; Biosynthesis of secondary metabolites; ABC Transporters; Choline metabolism in cancer</t>
  </si>
  <si>
    <t>HMDB00958</t>
  </si>
  <si>
    <t>C02341</t>
  </si>
  <si>
    <t>C6H6O6</t>
  </si>
  <si>
    <t>4023-65-8</t>
  </si>
  <si>
    <t>HMDB03070</t>
  </si>
  <si>
    <t>C00493</t>
  </si>
  <si>
    <t>C7H10O5</t>
  </si>
  <si>
    <t>138-59-0</t>
  </si>
  <si>
    <t>Phenylalanine, tyrosine, tryptophan biosynthesis; Biosynthesis of plant secondary metabolites; Biosynthesis of phenylpropanoids</t>
  </si>
  <si>
    <t>HMDB00072</t>
  </si>
  <si>
    <t>C00417</t>
  </si>
  <si>
    <t>585-84-2</t>
  </si>
  <si>
    <t>TCA cycle; Glyoxylate, dicarboxylate metabolism; C5-Branched dibasic acid metabolism</t>
  </si>
  <si>
    <t>HMDB00893</t>
  </si>
  <si>
    <t>C08278</t>
  </si>
  <si>
    <t>C8H14O4</t>
  </si>
  <si>
    <t>505-48-6</t>
  </si>
  <si>
    <t>HMDB00197</t>
  </si>
  <si>
    <t>C00954</t>
  </si>
  <si>
    <t>C10H9NO2</t>
  </si>
  <si>
    <t>87-51-4</t>
  </si>
  <si>
    <t>Tryptophan metabolism; Biosynthesis of plant hormones; Plant hormone signal transduction</t>
  </si>
  <si>
    <t>HMDB00904</t>
  </si>
  <si>
    <t>C00327</t>
  </si>
  <si>
    <t>C6H13N3O3</t>
  </si>
  <si>
    <t>372-75-8</t>
  </si>
  <si>
    <t>Arginine biosynthesis; Biosynthesis of various secondary metabolites - part 3; Biosynthesis of secondary metabolites; Biosynthesis of amino acids</t>
  </si>
  <si>
    <t>HMDB00812</t>
  </si>
  <si>
    <t>C01042</t>
  </si>
  <si>
    <t>C6H9NO5</t>
  </si>
  <si>
    <t>997-55-7</t>
  </si>
  <si>
    <t>Alanine, aspartate, glutamate metabolism</t>
  </si>
  <si>
    <t>HMDB00044</t>
  </si>
  <si>
    <t>C00072</t>
  </si>
  <si>
    <t>C6H8O6</t>
  </si>
  <si>
    <t>50-81-7</t>
  </si>
  <si>
    <t>Ascorbate, aldarate metabolism; Glutathione metabolism; Biosynthesis of secondary metabolites</t>
  </si>
  <si>
    <t>HMDB00402</t>
  </si>
  <si>
    <t>C02504</t>
  </si>
  <si>
    <t>C7H12O5</t>
  </si>
  <si>
    <t>3237-44-3</t>
  </si>
  <si>
    <t>Branched chain amino acid biosynthesis; Pyruvate metabolism; Biosynthesis of secondary metabolites; 2-Oxocarboxylic acid metabolism; Biosynthesis of amino acids</t>
  </si>
  <si>
    <t>HMDB12156</t>
  </si>
  <si>
    <t>C04411</t>
  </si>
  <si>
    <t>921-28-8</t>
  </si>
  <si>
    <t>Branched chain amino acid biosynthesis; Biosynthesis of secondary metabolites; 2-Oxocarboxylic acid metabolism; Biosynthesis of amino acids</t>
  </si>
  <si>
    <t>HMDB01015</t>
  </si>
  <si>
    <t>C03145</t>
  </si>
  <si>
    <t>C6H11NO3S</t>
  </si>
  <si>
    <t>4289-98-9</t>
  </si>
  <si>
    <t>HMDB00714</t>
  </si>
  <si>
    <t>C01586</t>
  </si>
  <si>
    <t>C9H9NO3</t>
  </si>
  <si>
    <t>495-69-2</t>
  </si>
  <si>
    <t>Phenylalanine metabolism</t>
  </si>
  <si>
    <t>HMDB00211</t>
  </si>
  <si>
    <t>C00137</t>
  </si>
  <si>
    <t>C6H12O6</t>
  </si>
  <si>
    <t>3458-28-4</t>
  </si>
  <si>
    <t>Galactose metabolism; Ascorbate, aldarate metabolism; Streptomycin biosynthesis</t>
  </si>
  <si>
    <t>HMDB00122</t>
  </si>
  <si>
    <t>C00031</t>
  </si>
  <si>
    <t>50-99-7</t>
  </si>
  <si>
    <t>Glycolysis, gluconeogenesis; Pentose phosphate pathway; Galactose metabolism; Starch, sucrose metabolism</t>
  </si>
  <si>
    <t>HMDB00169</t>
  </si>
  <si>
    <t>C00159</t>
  </si>
  <si>
    <t>Fructose, mannose metabolism; Galactose metabolism; Amino sugar, nucleotide sugar metabolism; ABC Transporters; Phosphotransferase system; Lysosome; C-type lectin recepter signaling pathway</t>
  </si>
  <si>
    <t>HMDB00660</t>
  </si>
  <si>
    <t>C00095</t>
  </si>
  <si>
    <t>53188-23-1</t>
  </si>
  <si>
    <t>Fructose, mannose metabolism; Galactose metabolism; Starch, sucrose metabolism; Biosynthesis of secondary metabolites; Microbial metabolism</t>
  </si>
  <si>
    <t>HMDB00707</t>
  </si>
  <si>
    <t>C01179</t>
  </si>
  <si>
    <t>C9H8O4</t>
  </si>
  <si>
    <t>156-39-8</t>
  </si>
  <si>
    <t>Ubiquionone, other terpenoid-quinone biosynthesis; Monobactam biosynthesis; Tyrosine metabolism; Phenylalanine, tyrosine, tryptophan biosynthesis</t>
  </si>
  <si>
    <t>HMDB01889</t>
  </si>
  <si>
    <t>C07130</t>
  </si>
  <si>
    <t>58-55-9</t>
  </si>
  <si>
    <t>HMDB00247</t>
  </si>
  <si>
    <t>C00794</t>
  </si>
  <si>
    <t>C6H14O6</t>
  </si>
  <si>
    <t>50-70-4</t>
  </si>
  <si>
    <t>Fructose, mannose metabolism; Galactose metabolism; ABC Transporters; Phosphotransferase system</t>
  </si>
  <si>
    <t>HMDB00118</t>
  </si>
  <si>
    <t>C05582</t>
  </si>
  <si>
    <t>C9H10O4</t>
  </si>
  <si>
    <t>306-08-1</t>
  </si>
  <si>
    <t>Tyrosine metabolism; Dopaminergic synapse</t>
  </si>
  <si>
    <t>HMDB00765</t>
  </si>
  <si>
    <t>C00392</t>
  </si>
  <si>
    <t>69-65-8</t>
  </si>
  <si>
    <t>Fructose, mannose metabolism; ABC Transporters; Phosphotransferase system</t>
  </si>
  <si>
    <t>HMDB00017</t>
  </si>
  <si>
    <t>C00847</t>
  </si>
  <si>
    <t>C8H9NO4</t>
  </si>
  <si>
    <t>82-82-6</t>
  </si>
  <si>
    <t>Vitamin B6 metabolism; Microbial metabolism</t>
  </si>
  <si>
    <t>HMDB00272</t>
  </si>
  <si>
    <t>C01005</t>
  </si>
  <si>
    <t>C3H8NO6P</t>
  </si>
  <si>
    <t>407-41-0</t>
  </si>
  <si>
    <t>Glycine, serine, threonine metabolism; Cysteine, methionine metabolism; Methane metabolism</t>
  </si>
  <si>
    <t>HMDB0000362</t>
  </si>
  <si>
    <t>C00197/C00597</t>
  </si>
  <si>
    <t>C3H7O7P</t>
  </si>
  <si>
    <t>2553-59-5</t>
  </si>
  <si>
    <t>Glycolysis, gluconeogenesis; Pentose phosphate pathway; Glycine, serine, threonine metabolism; Cysteine, methionine metabolism</t>
  </si>
  <si>
    <t>HMDB00784</t>
  </si>
  <si>
    <t>C08261</t>
  </si>
  <si>
    <t>C9H16O4</t>
  </si>
  <si>
    <t>HMDB06029</t>
  </si>
  <si>
    <t>C7H12N2O4</t>
  </si>
  <si>
    <t>2490-97-3</t>
  </si>
  <si>
    <t>HMDB0000715</t>
  </si>
  <si>
    <t>C01717</t>
  </si>
  <si>
    <t>C10H7NO3</t>
  </si>
  <si>
    <t>492-27-3</t>
  </si>
  <si>
    <t>HMDB01138</t>
  </si>
  <si>
    <t>C00624</t>
  </si>
  <si>
    <t>C7H11NO5</t>
  </si>
  <si>
    <t>1188-37-0</t>
  </si>
  <si>
    <t>Argenine biosynthesis; Biosynthesis of secondary metabolites; 2-Oxocarboxylic acid metabolism; Biosynthesis of amino acids</t>
  </si>
  <si>
    <t>HMDB02302</t>
  </si>
  <si>
    <t>C11H11NO2</t>
  </si>
  <si>
    <t>830-96-6</t>
  </si>
  <si>
    <t>HMDB00763</t>
  </si>
  <si>
    <t>C05635</t>
  </si>
  <si>
    <t>C10H9NO3</t>
  </si>
  <si>
    <t>54-16-0</t>
  </si>
  <si>
    <t>Tryptophan metabolism; Serotonergic synapse</t>
  </si>
  <si>
    <t>HMDB11745</t>
  </si>
  <si>
    <t>C02712</t>
  </si>
  <si>
    <t>C7H13NO3S</t>
  </si>
  <si>
    <t>65-82-7</t>
  </si>
  <si>
    <t>HMDB00094</t>
  </si>
  <si>
    <t>C00158</t>
  </si>
  <si>
    <t>C6H8O7</t>
  </si>
  <si>
    <t>77-92-9</t>
  </si>
  <si>
    <t>TCA cycle; Alanine, aspartate, glutamate metabolism; Glyoxylate, dicarboxylate metabolism</t>
  </si>
  <si>
    <t>HMDB00127</t>
  </si>
  <si>
    <t>C00191</t>
  </si>
  <si>
    <t>C6H10O7</t>
  </si>
  <si>
    <t>6556-12-3</t>
  </si>
  <si>
    <t>Pentose, glucuronate interconversions; Ascorbate, aldarate metabolism; Amino sugar, nucleotide sugar metabolism; Inositol phosphate metabolism</t>
  </si>
  <si>
    <t>HMDB62403</t>
  </si>
  <si>
    <t>C8H7NO5</t>
  </si>
  <si>
    <t>HMDB00291</t>
  </si>
  <si>
    <t>C05584</t>
  </si>
  <si>
    <t>C9H10O5</t>
  </si>
  <si>
    <t>55-10-7</t>
  </si>
  <si>
    <t>HMDB01321</t>
  </si>
  <si>
    <t>C00279</t>
  </si>
  <si>
    <t>C4H9O7P</t>
  </si>
  <si>
    <t>585-18-2</t>
  </si>
  <si>
    <t>Pentose phosphate pathway; Phenylalanine, tyrosine, tryptophan metabolism; Carbon fixation in photosynthetic organisms; Vitamin B6 metabolism</t>
  </si>
  <si>
    <t>HMDB00731</t>
  </si>
  <si>
    <t>C05824</t>
  </si>
  <si>
    <t>C3H7NO5S2</t>
  </si>
  <si>
    <t>1637-71-4</t>
  </si>
  <si>
    <t>HMDB60484</t>
  </si>
  <si>
    <t>C00331</t>
  </si>
  <si>
    <t>C11H9NO3</t>
  </si>
  <si>
    <t>35656-49-6</t>
  </si>
  <si>
    <t>HMDB00881</t>
  </si>
  <si>
    <t>C02470</t>
  </si>
  <si>
    <t>C10H7NO4</t>
  </si>
  <si>
    <t>59-00-7</t>
  </si>
  <si>
    <t>HMDB00671</t>
  </si>
  <si>
    <t>C02043</t>
  </si>
  <si>
    <t>C11H11NO3</t>
  </si>
  <si>
    <t>1821-52-9</t>
  </si>
  <si>
    <t>HMDB00512</t>
  </si>
  <si>
    <t>C03519</t>
  </si>
  <si>
    <t>C11H13NO3</t>
  </si>
  <si>
    <t>2018-61-3</t>
  </si>
  <si>
    <t>HMDB00682</t>
  </si>
  <si>
    <t>C8H7NO4S</t>
  </si>
  <si>
    <t>487-94-5</t>
  </si>
  <si>
    <t>HMDB00210</t>
  </si>
  <si>
    <t>C00864</t>
  </si>
  <si>
    <t>C9H17NO5</t>
  </si>
  <si>
    <t>79-83-4</t>
  </si>
  <si>
    <t>beta-Alanine metabolism; Pantothenate, CoA biosynthesis; Biosynthesis of secondary metabolites; Vitamin digestion, absorption</t>
  </si>
  <si>
    <t>HMDB00099</t>
  </si>
  <si>
    <t>C02291</t>
  </si>
  <si>
    <t>C7H14N2O4S</t>
  </si>
  <si>
    <t>56-88-2</t>
  </si>
  <si>
    <t>Glycine, serine, threonine metabolism; Cysteine, methionine metabolism; Biosynthesis of secondary metabolites; Biosynthesis of amino acids</t>
  </si>
  <si>
    <t>HMDB00866</t>
  </si>
  <si>
    <t>C01657</t>
  </si>
  <si>
    <t>C11H13NO4 </t>
  </si>
  <si>
    <t>537-55-3</t>
  </si>
  <si>
    <t>HMDB0000806</t>
  </si>
  <si>
    <t>C06424</t>
  </si>
  <si>
    <t>C14H28O2</t>
  </si>
  <si>
    <t>544-63-8</t>
  </si>
  <si>
    <t>Fatty acid biosynthesis</t>
  </si>
  <si>
    <t>HMDB01548</t>
  </si>
  <si>
    <t>C00117</t>
  </si>
  <si>
    <t>C5H11O8P</t>
  </si>
  <si>
    <t>3615-55-2</t>
  </si>
  <si>
    <t>Pentose phosphate pathway; Purine metabolism; Phosphonate, phosphinate metabolism; Carbon fixation in photosynthetic organisms</t>
  </si>
  <si>
    <t>HMDB00618</t>
  </si>
  <si>
    <t>C00199</t>
  </si>
  <si>
    <t>4151-19-3</t>
  </si>
  <si>
    <t>Pentose phsohpate pathway; Pentose, glucuronate interconversions; Lipopolysaccharide biosynthesis; Methane metabolism</t>
  </si>
  <si>
    <t>HMDB01389</t>
  </si>
  <si>
    <t>C01598</t>
  </si>
  <si>
    <t>C13H16N2O2</t>
  </si>
  <si>
    <t>73-31-4</t>
  </si>
  <si>
    <t>Tryptophan metabolism; Neuroactive ligand-receptor interaction; Circadian entrainment</t>
  </si>
  <si>
    <t>HMDB00027</t>
  </si>
  <si>
    <t>C00272</t>
  </si>
  <si>
    <t>C9H15N5O3</t>
  </si>
  <si>
    <t>17528-72-2</t>
  </si>
  <si>
    <t>Folate biosynthesis; Fluid shear stress, atherosclerosis</t>
  </si>
  <si>
    <t>HMDB00273</t>
  </si>
  <si>
    <t>C00214</t>
  </si>
  <si>
    <t>C10H14N2O5</t>
  </si>
  <si>
    <t>50-89-5</t>
  </si>
  <si>
    <t>HMDB00767</t>
  </si>
  <si>
    <t>C02067</t>
  </si>
  <si>
    <t>1445-07-4</t>
  </si>
  <si>
    <t>HMDB00030</t>
  </si>
  <si>
    <t>C00120</t>
  </si>
  <si>
    <t>C10H16N2O3S</t>
  </si>
  <si>
    <t>58-85-5</t>
  </si>
  <si>
    <t>Biotin metabolism; ABC Transporters; Vitamin digestion, absorption</t>
  </si>
  <si>
    <t>HMDB13713</t>
  </si>
  <si>
    <t>C13H14N2O3</t>
  </si>
  <si>
    <t>1218-34-4</t>
  </si>
  <si>
    <t>HMDB01491</t>
  </si>
  <si>
    <t>C00018</t>
  </si>
  <si>
    <t>C8H10NO6P</t>
  </si>
  <si>
    <t>54-47-7</t>
  </si>
  <si>
    <t>Thiamine metabolism; Vitamin B6 metabolism; Vitamin digestion, absorption</t>
  </si>
  <si>
    <t>HMDB0000220</t>
  </si>
  <si>
    <t>C00249</t>
  </si>
  <si>
    <t>C16H32O2</t>
  </si>
  <si>
    <t>57-10-3</t>
  </si>
  <si>
    <t>Fatty acid biosynthesis; Fatty acid elongation; Fatty acid degradation; Cutin, suberin, wax biosynthesis</t>
  </si>
  <si>
    <t>HMDB00884</t>
  </si>
  <si>
    <t>C10H14N2O6</t>
  </si>
  <si>
    <t>1463-10-1</t>
  </si>
  <si>
    <t>5116-24-5</t>
  </si>
  <si>
    <t>HMDB0001254</t>
  </si>
  <si>
    <t>C00352</t>
  </si>
  <si>
    <t>C6H14NO8P</t>
  </si>
  <si>
    <t>3616-42-0</t>
  </si>
  <si>
    <t>Alanine, aspartate, glutamate metabolism; Amino sugar, nucleotide sugar metabolism; Phosphotransferase system; Insulin resistance</t>
  </si>
  <si>
    <t>HMDB0001401</t>
  </si>
  <si>
    <t>C00092</t>
  </si>
  <si>
    <t>C6H13O9P</t>
  </si>
  <si>
    <t>56-73-5</t>
  </si>
  <si>
    <t>Starch, sucrose metabolism; Streptomycin biosynthesis; Neomycin, kanamycin, gentamicin biosynthesis; Inositol phosphate metabolism</t>
  </si>
  <si>
    <t>HMDB01586/HMDB01076/HMDB00124</t>
  </si>
  <si>
    <t>C01094/C00085/C00103</t>
  </si>
  <si>
    <t>59-56-3/15978-08-2/643-13-0</t>
  </si>
  <si>
    <t>Fructose, mannose metabolism; Phenylalanine, tyrosine, tryptophan biosynthesis; Microbial metabolism; Phosphotransferase system</t>
  </si>
  <si>
    <t>HMDB06344</t>
  </si>
  <si>
    <t>C04148</t>
  </si>
  <si>
    <t>C13H16N2O4</t>
  </si>
  <si>
    <t>28047-15-6</t>
  </si>
  <si>
    <t>HMDB00559</t>
  </si>
  <si>
    <t>C9H12O7S</t>
  </si>
  <si>
    <t>3415-67-6</t>
  </si>
  <si>
    <t>HMDB02259</t>
  </si>
  <si>
    <t>C17H34O2</t>
  </si>
  <si>
    <t>506-12-7</t>
  </si>
  <si>
    <t>HMDB0001316</t>
  </si>
  <si>
    <t>C00345</t>
  </si>
  <si>
    <t>C6H13O10P</t>
  </si>
  <si>
    <t>921-62-0</t>
  </si>
  <si>
    <t>HMDB01388</t>
  </si>
  <si>
    <t>C06427</t>
  </si>
  <si>
    <t>C18H30O2</t>
  </si>
  <si>
    <t>463-40-1</t>
  </si>
  <si>
    <t>alpha-Linolenic acid metabolism; Biosynthesis of unsaturated fatty acids; Biosynthesis of plant secondary metabolites; Biosynthesis of plant hormones; Biosynthesis of secondary metabolites</t>
  </si>
  <si>
    <t>HMDB00673</t>
  </si>
  <si>
    <t>C01595</t>
  </si>
  <si>
    <t>C18H32O2</t>
  </si>
  <si>
    <t>60-33-3</t>
  </si>
  <si>
    <t>Lenoleic acid metabolism; Biosynthesis of unsaturated fatty acids; Biosynthesis of plant secondary metabolites</t>
  </si>
  <si>
    <t>HMDB00299</t>
  </si>
  <si>
    <t>C01762</t>
  </si>
  <si>
    <t>C10H12N4O6</t>
  </si>
  <si>
    <t>146-80-5</t>
  </si>
  <si>
    <t>Purine metabolism; Caffeine metabolism; Biosynthesis of alkaloids derived from histidine, purine; Biosynthesis of secondary metabolites; ABC Transporters</t>
  </si>
  <si>
    <t>HMDB01068</t>
  </si>
  <si>
    <t>C05382</t>
  </si>
  <si>
    <t>C7H15O10P</t>
  </si>
  <si>
    <t>2646-35-7</t>
  </si>
  <si>
    <t>Pentose phosphate pathway; Lipopolysaccharide biosynthesis; Carbon fixation in photosynthetic organisms; Biosynthesis of secondary metabolites</t>
  </si>
  <si>
    <t>HMDB01852</t>
  </si>
  <si>
    <t>C00777</t>
  </si>
  <si>
    <t>C20H28O2</t>
  </si>
  <si>
    <t>302-79-4</t>
  </si>
  <si>
    <t>Retinol metabolism; Th17 cell differentiation; Intestinal immune network for IgA production; Pathways in cancer; Small cell lung cancer; Non-small lung cancer; Gastric cancer</t>
  </si>
  <si>
    <t>HMDB01067</t>
  </si>
  <si>
    <t>C12270</t>
  </si>
  <si>
    <t>C11H16N2O8</t>
  </si>
  <si>
    <t>3106-85-2</t>
  </si>
  <si>
    <t>Alanine, aspartate, glutamate metabolism; Neuroactive ligand-receptor interaction</t>
  </si>
  <si>
    <t>HMDB60102</t>
  </si>
  <si>
    <t>C00219</t>
  </si>
  <si>
    <t>C20H32O2</t>
  </si>
  <si>
    <t>506-32-1</t>
  </si>
  <si>
    <t>Arachidonic acid metabolism; Linoleic acid metabolism; Biosynthesis of unsaturated fatty acids; Ferroptosis; Necroptosis</t>
  </si>
  <si>
    <t>HMDB01202</t>
  </si>
  <si>
    <t>C00239</t>
  </si>
  <si>
    <t>C9H14N3O7P</t>
  </si>
  <si>
    <t>1032-65-1</t>
  </si>
  <si>
    <t>HMDB00125</t>
  </si>
  <si>
    <t>C00051</t>
  </si>
  <si>
    <t>C10H17N3O6S</t>
  </si>
  <si>
    <t>70-18-8</t>
  </si>
  <si>
    <t>Cysteine, methionine metabolism; Glutathione metabolism; ABC Transporters; Ferroptosis; Thyroid hormone synthesis; Bile secretion</t>
  </si>
  <si>
    <t>HMDB01409</t>
  </si>
  <si>
    <t>C00365</t>
  </si>
  <si>
    <t>C9H13N2O8P</t>
  </si>
  <si>
    <t>964-26-1</t>
  </si>
  <si>
    <t>Pyrimidine metabolism; Antifolate resistance</t>
  </si>
  <si>
    <t>HMDB00230</t>
  </si>
  <si>
    <t>C00270</t>
  </si>
  <si>
    <t>C11H19NO9</t>
  </si>
  <si>
    <t>19342-33-7</t>
  </si>
  <si>
    <t>Amino sugar, nucleotide sugar metabolism</t>
  </si>
  <si>
    <t>HMDB01285</t>
  </si>
  <si>
    <t>C00341</t>
  </si>
  <si>
    <t>C10H20O7P2</t>
  </si>
  <si>
    <t>763-10-0</t>
  </si>
  <si>
    <t>Ubiquionone, other terpenoid-quinone biosynthesis; Terpinoid backbone biosynthesis; Monoterpenoid biosynthesis; Biosynthesis of plant secondary metabolites</t>
  </si>
  <si>
    <t>HMDB01227</t>
  </si>
  <si>
    <t>C00364</t>
  </si>
  <si>
    <t>C10H15N2O8P</t>
  </si>
  <si>
    <t>365-07-1</t>
  </si>
  <si>
    <t>HMDB00095</t>
  </si>
  <si>
    <t>C00055</t>
  </si>
  <si>
    <t>C9H14N3O8P</t>
  </si>
  <si>
    <t>63-37-6</t>
  </si>
  <si>
    <t>HMDB01058/HMDB01047/HMDB03514</t>
  </si>
  <si>
    <t>C00665/C00354/C01231</t>
  </si>
  <si>
    <t>C6H14O12P2</t>
  </si>
  <si>
    <t>34693-15-7/N/A/10139-18-1</t>
  </si>
  <si>
    <t>Fructose, mannose metabolism; AMPK signaling pathway; Glucagon signaling pathway; Central carbon metabolism in cancer</t>
  </si>
  <si>
    <t>HMDB00186</t>
  </si>
  <si>
    <t>C00243</t>
  </si>
  <si>
    <t>C12H22O11</t>
  </si>
  <si>
    <t>63-42-3</t>
  </si>
  <si>
    <t>Galactose metabolism; ABC Transporters; Phosphotransferase system; Carbohydrate digestion, absorption</t>
  </si>
  <si>
    <t>HMDB00258</t>
  </si>
  <si>
    <t>C00089</t>
  </si>
  <si>
    <t>57-50-1</t>
  </si>
  <si>
    <t>Galactose metabolism; Starch, sucrose metabolism; Biosynthesis of secondary metabolites; ABC Transporters; Phosphotransferase system</t>
  </si>
  <si>
    <t>HMDB01314</t>
  </si>
  <si>
    <t>C00942</t>
  </si>
  <si>
    <t>C10H12N5O7P</t>
  </si>
  <si>
    <t>7665-99-8</t>
  </si>
  <si>
    <t>Purine metabolism; cGMP-PKG signaling pathway; Vascular smooth muscle contraction; Gap junction</t>
  </si>
  <si>
    <t>HMDB03559</t>
  </si>
  <si>
    <t>C01699</t>
  </si>
  <si>
    <t>C19H22O6</t>
  </si>
  <si>
    <t>77-06-5</t>
  </si>
  <si>
    <t>Diterpenoid biosynthesis; Biosynthesis of secondary metabolites</t>
  </si>
  <si>
    <t>HMDB00045</t>
  </si>
  <si>
    <t>C00020</t>
  </si>
  <si>
    <t>C10H14N5O7P</t>
  </si>
  <si>
    <t>61-19-8</t>
  </si>
  <si>
    <t>Purine metabolism; Zeatin biosynthesis; Biosynthesis of plant secondary metabolites; Biosynthesis of alkaloids derived from histidine, purine; Biosynthesis of plant hormones</t>
  </si>
  <si>
    <t>HMDB00175</t>
  </si>
  <si>
    <t>C00130</t>
  </si>
  <si>
    <t>C10H13N4O8P</t>
  </si>
  <si>
    <t>131-99-7</t>
  </si>
  <si>
    <t>Purine metabholism; Biosynthesis of plant secondary metabolites; Biosynthesis of alkaloids derived from histidine, purine; Biosynthesis of plant hormones</t>
  </si>
  <si>
    <t>HMDB0001220</t>
  </si>
  <si>
    <t>C00584</t>
  </si>
  <si>
    <t>C20H32O5</t>
  </si>
  <si>
    <t>363-24-6</t>
  </si>
  <si>
    <t>Arachidonic acid metabolism; cAMP signaling pathway; Neuroactive ligand-receptor interaction; C-type lectin receptor signaling pathway</t>
  </si>
  <si>
    <t>HMDB0000063</t>
  </si>
  <si>
    <t>C00735</t>
  </si>
  <si>
    <t>C21H30O5</t>
  </si>
  <si>
    <t>50-23-7</t>
  </si>
  <si>
    <t>Steroid hormone biosynthesis; Neuroactive ligand-receptor interaction; Cortisol synthesis, secretion</t>
  </si>
  <si>
    <t>HMDB01245</t>
  </si>
  <si>
    <t>C00705</t>
  </si>
  <si>
    <t>C9H15N3O10P2</t>
  </si>
  <si>
    <t>800-73-7</t>
  </si>
  <si>
    <t>HMDB00280</t>
  </si>
  <si>
    <t>C00119</t>
  </si>
  <si>
    <t>C5H13O14P3</t>
  </si>
  <si>
    <t>7540-64-9</t>
  </si>
  <si>
    <t>Pentose phosphate pathway; Purine metabolism; Pyrimidine metabolism; Histidine metabolism</t>
  </si>
  <si>
    <t>HMDB00626</t>
  </si>
  <si>
    <t>C04483</t>
  </si>
  <si>
    <t>C24H40O4</t>
  </si>
  <si>
    <t>83-44-3</t>
  </si>
  <si>
    <t>Secondary bile acid biosynthesis; Bile secretion</t>
  </si>
  <si>
    <t>HMDB00518</t>
  </si>
  <si>
    <t>C02528</t>
  </si>
  <si>
    <t>474-25-9</t>
  </si>
  <si>
    <t>Primary bile acid biosynthesis; Secondary bile acid biosynthesis; Bile secretion</t>
  </si>
  <si>
    <t>HMDB00295</t>
  </si>
  <si>
    <t>C00015</t>
  </si>
  <si>
    <t>C9H14N2O12P2</t>
  </si>
  <si>
    <t>58-98-0</t>
  </si>
  <si>
    <t>Pyrimidine metabolism; Zeatin biosynthesis; Neuroactive ligand-receptor interaction</t>
  </si>
  <si>
    <t>HMDB00865</t>
  </si>
  <si>
    <t>C17726</t>
  </si>
  <si>
    <t>C24H40O5</t>
  </si>
  <si>
    <t>39016-49-4</t>
  </si>
  <si>
    <t>Secondary bile acid biosynthesis</t>
  </si>
  <si>
    <t>HMDB00619</t>
  </si>
  <si>
    <t>C00695</t>
  </si>
  <si>
    <t>81-25-4</t>
  </si>
  <si>
    <t>HMDB01492</t>
  </si>
  <si>
    <t>C02483</t>
  </si>
  <si>
    <t>C28H48O2</t>
  </si>
  <si>
    <t>54-28-4</t>
  </si>
  <si>
    <t>Ubiquinone, other terpenoid-quinone biosynthesis; Biosynthesis of secondary metabolites</t>
  </si>
  <si>
    <t>HMDB01341</t>
  </si>
  <si>
    <t>C00008</t>
  </si>
  <si>
    <t>C10H15N5O10P2</t>
  </si>
  <si>
    <t>58-64-0</t>
  </si>
  <si>
    <t>Oxidative phosphorylation; Photosynthesis; Purine metabolism; Zeatin biosynthesis</t>
  </si>
  <si>
    <t>HMDB01893</t>
  </si>
  <si>
    <t>C02477</t>
  </si>
  <si>
    <t>C29H50O2</t>
  </si>
  <si>
    <t>59-02-9</t>
  </si>
  <si>
    <t>Ubiquionone, other terpenoid-quinone biosynthesis; Biosynthesis of plant secondary metabolites; Biosynthesis of secondary metabolites; Ferroptosis; Vitamin digestion, absorption</t>
  </si>
  <si>
    <t>HMDB01201</t>
  </si>
  <si>
    <t>C00035</t>
  </si>
  <si>
    <t>C10H15N5O11P2</t>
  </si>
  <si>
    <t>146-91-8</t>
  </si>
  <si>
    <t>Purine metabolism; RNA tr5ansport; Ras signaling pathway; Rap1 signaling pathway; Autophagy - animal; Endocytosis</t>
  </si>
  <si>
    <t>HMDB00637</t>
  </si>
  <si>
    <t>C05466</t>
  </si>
  <si>
    <t>C26H43NO5</t>
  </si>
  <si>
    <t>640-79-9</t>
  </si>
  <si>
    <t>Primary bile acid biosynthesis; Secondary bile acid biosynthesis; Bile secrection; Cholesterol metabolism</t>
  </si>
  <si>
    <t>HMDB00536</t>
  </si>
  <si>
    <t>C03794</t>
  </si>
  <si>
    <t>C14H18N5O11P</t>
  </si>
  <si>
    <t>19046-78-7</t>
  </si>
  <si>
    <t>Purine metabolism; Alanine, aspartate, glutamate metabolism</t>
  </si>
  <si>
    <t>HMDB00138</t>
  </si>
  <si>
    <t>C01921</t>
  </si>
  <si>
    <t>C26H43NO6</t>
  </si>
  <si>
    <t>475-31-0</t>
  </si>
  <si>
    <t>Primary bile acid biosynthesis; Secondary bile acid biosynthesis; Bile secretion; Cholesterol metabolism</t>
  </si>
  <si>
    <t>HMDB00653</t>
  </si>
  <si>
    <t>C18043</t>
  </si>
  <si>
    <t>C27H46O4S</t>
  </si>
  <si>
    <t>1256-86-6</t>
  </si>
  <si>
    <t>Steroid hormone biosynthesis</t>
  </si>
  <si>
    <t>HMDB0000998</t>
  </si>
  <si>
    <t>C00458</t>
  </si>
  <si>
    <t>C9H16N3O13P3</t>
  </si>
  <si>
    <t>2056-98-6</t>
  </si>
  <si>
    <t>HMDB01191</t>
  </si>
  <si>
    <t>C00460</t>
  </si>
  <si>
    <t>1173-82-6</t>
  </si>
  <si>
    <t>HMDB0001342</t>
  </si>
  <si>
    <t>C00459</t>
  </si>
  <si>
    <t>C10H17N2O14P3</t>
  </si>
  <si>
    <t>365-08-2</t>
  </si>
  <si>
    <t>HMDB00082</t>
  </si>
  <si>
    <t>C00063</t>
  </si>
  <si>
    <t>C9H16N3O14P3</t>
  </si>
  <si>
    <t>65-47-4</t>
  </si>
  <si>
    <t>Pyrimidine metabolism; Mannose type O-glycan biosynthesis</t>
  </si>
  <si>
    <t>HMDB0001532</t>
  </si>
  <si>
    <t>C00131</t>
  </si>
  <si>
    <t>C10H16N5O12P3</t>
  </si>
  <si>
    <t>1927-31-7</t>
  </si>
  <si>
    <t>HMDB00538</t>
  </si>
  <si>
    <t>C00002</t>
  </si>
  <si>
    <t>C10H16N5O13P3</t>
  </si>
  <si>
    <t>56-65-5</t>
  </si>
  <si>
    <t>HMDB01134</t>
  </si>
  <si>
    <t>C00053</t>
  </si>
  <si>
    <t>C10H15N5O13P2S</t>
  </si>
  <si>
    <t>482-67-7</t>
  </si>
  <si>
    <t>Purine emtabolism; Glycosaminoglycan biosynthesis - chondroitin sulfate / dermatan sulfate, heparin sulfate / heparin</t>
  </si>
  <si>
    <t>HMDB00932</t>
  </si>
  <si>
    <t>C26H45NO7S</t>
  </si>
  <si>
    <t>25696-60-0</t>
  </si>
  <si>
    <t>HMDB00036</t>
  </si>
  <si>
    <t>C05122</t>
  </si>
  <si>
    <t>81-24-3</t>
  </si>
  <si>
    <t>Primary bile acid biosynthesis; Secondary bile acid biosynthesis; Taurine, hypotaurine metabolism; Bile secretion; Cholesterol metabolism</t>
  </si>
  <si>
    <t>HMDB01273</t>
  </si>
  <si>
    <t>C00044</t>
  </si>
  <si>
    <t>C10H16N5O14P3</t>
  </si>
  <si>
    <t>86-01-1</t>
  </si>
  <si>
    <t>Purine metabolism; Riboflavin metabolism; Folate biosynthesis; Biosynthesis of secondary metabolites; Biofilm formation - Pseudomonas aeruginosa; RNA transport</t>
  </si>
  <si>
    <t>HMDB00286</t>
  </si>
  <si>
    <t>C00029</t>
  </si>
  <si>
    <t>C15H24N2O17P2</t>
  </si>
  <si>
    <t>133-89-1</t>
  </si>
  <si>
    <t>Pentose, glucuronate interconversions; Galactose metabolism; Ascorbate, aldarate metabolism; Pyrimidine metabolism</t>
  </si>
  <si>
    <t>HMDB00290</t>
  </si>
  <si>
    <t>C00043</t>
  </si>
  <si>
    <t>C17H27N3O17P2</t>
  </si>
  <si>
    <t>528-04-1</t>
  </si>
  <si>
    <t>Amino sugar, nucleotide sugar metabolism; Neomycin, kanamycin, gentamicin biosynthesis</t>
  </si>
  <si>
    <t>HMDB03337</t>
  </si>
  <si>
    <t>C00127</t>
  </si>
  <si>
    <t>27025-41-8</t>
  </si>
  <si>
    <t>Glutathione metabolism; Ferroptosis; Thryoid hormone synthesis</t>
  </si>
  <si>
    <t>HMDB01487</t>
  </si>
  <si>
    <t>C00004</t>
  </si>
  <si>
    <t>C21H29N7O14P2</t>
  </si>
  <si>
    <t>58-68-4</t>
  </si>
  <si>
    <t>Oxidative phosphorylation; Calcium signaling pathway; Thermogenesis; Aldosterone synthesis, secretion</t>
  </si>
  <si>
    <t>HMDB00217</t>
  </si>
  <si>
    <t>C00006</t>
  </si>
  <si>
    <t>C21H29N7O17P3</t>
  </si>
  <si>
    <t>53-59-8</t>
  </si>
  <si>
    <t>Photosynthesis; Glutathione metabolism; Nicotinate, nicotinamide metabolism; Drug metabolism; Thyroid hormone synthesis; Aldosterone synthesis, secretion</t>
  </si>
  <si>
    <t>Instrument QC (Pooled Serum Samples) Reproducibility</t>
  </si>
  <si>
    <t>Trimethylamine (TMA)</t>
  </si>
  <si>
    <t>Ethanolamine</t>
  </si>
  <si>
    <t>Aminoacetone</t>
  </si>
  <si>
    <t>1-Methylguanidine</t>
  </si>
  <si>
    <t>Glycine</t>
  </si>
  <si>
    <t>Trimethylamine-N-Oxide (TMAO)</t>
  </si>
  <si>
    <t>3C13-Glycine</t>
  </si>
  <si>
    <t>Putrescine</t>
  </si>
  <si>
    <t>betaAlanine</t>
  </si>
  <si>
    <t>Alanine</t>
  </si>
  <si>
    <t>Sarcosine</t>
  </si>
  <si>
    <t>4C13-Alanine</t>
  </si>
  <si>
    <t>Betaine Aldehyde</t>
  </si>
  <si>
    <t>Cadaverine</t>
  </si>
  <si>
    <t>3-Aminoisobutyrate</t>
  </si>
  <si>
    <t>Choline</t>
  </si>
  <si>
    <t>Dimethylglycine</t>
  </si>
  <si>
    <t>L-2-Aminobutyric Acid</t>
  </si>
  <si>
    <t>2-Aminoisobutyric Acid</t>
  </si>
  <si>
    <t>2C13-Choline</t>
  </si>
  <si>
    <t>Serine</t>
  </si>
  <si>
    <t>4C13-Serine</t>
  </si>
  <si>
    <t>Hypotaurine</t>
  </si>
  <si>
    <t>Cytosine</t>
  </si>
  <si>
    <t>Histamine</t>
  </si>
  <si>
    <t>Creatinine</t>
  </si>
  <si>
    <t>5,6-Dihydrouracil</t>
  </si>
  <si>
    <t>Proline</t>
  </si>
  <si>
    <t>d3-Creatinine</t>
  </si>
  <si>
    <t>5-Aminovaleric Acid</t>
  </si>
  <si>
    <t>Betaine</t>
  </si>
  <si>
    <t>Valine</t>
  </si>
  <si>
    <t>Indole</t>
  </si>
  <si>
    <t>Threonine</t>
  </si>
  <si>
    <t>Cysteine</t>
  </si>
  <si>
    <t>6C13-Proline</t>
  </si>
  <si>
    <t>Niacinamide</t>
  </si>
  <si>
    <t>6C13-Valine</t>
  </si>
  <si>
    <t>5C13-Threonine</t>
  </si>
  <si>
    <t>Taurine</t>
  </si>
  <si>
    <t>1-Methylhistamine</t>
  </si>
  <si>
    <t>Imidazoleacetic Acid</t>
  </si>
  <si>
    <t>5,6-Dihydrothymine</t>
  </si>
  <si>
    <t>Pyroglutamic Acid</t>
  </si>
  <si>
    <t>Pipecolate</t>
  </si>
  <si>
    <t>Agmatine</t>
  </si>
  <si>
    <t>N-Acetylputrescine</t>
  </si>
  <si>
    <t>Creatine</t>
  </si>
  <si>
    <t>Hydroxyproline</t>
  </si>
  <si>
    <t>Aminolevulinate</t>
  </si>
  <si>
    <t>Leucine /D-Norleucine</t>
  </si>
  <si>
    <t>iso-Leucine /allo-isoLeucine</t>
  </si>
  <si>
    <t>Ornithine</t>
  </si>
  <si>
    <t>Asparagine</t>
  </si>
  <si>
    <t>Aspartic Acid</t>
  </si>
  <si>
    <t>Homocysteine</t>
  </si>
  <si>
    <t>S-Methylcysteine</t>
  </si>
  <si>
    <t>1-Methylnicotinamide</t>
  </si>
  <si>
    <t>Tyramine</t>
  </si>
  <si>
    <t>4-Aminobenzoic Acid</t>
  </si>
  <si>
    <t>Trigonelline</t>
  </si>
  <si>
    <t>5C13-Aspartic Acid</t>
  </si>
  <si>
    <t>6C13-Asparagine</t>
  </si>
  <si>
    <t>7C13-Leucine</t>
  </si>
  <si>
    <t>7C13-iso-Leucine</t>
  </si>
  <si>
    <t>1-Methylimidazole Acetate</t>
  </si>
  <si>
    <t>Imidazole Propionate</t>
  </si>
  <si>
    <t>Spermidine</t>
  </si>
  <si>
    <t>4-Guanidinobutanoate</t>
  </si>
  <si>
    <t>Acetylcholine</t>
  </si>
  <si>
    <t>Glutamine</t>
  </si>
  <si>
    <t>Lysine</t>
  </si>
  <si>
    <t>Deoxycarnitine</t>
  </si>
  <si>
    <t>Glutamic acid</t>
  </si>
  <si>
    <t>Methionine</t>
  </si>
  <si>
    <t>2C13-Glutamic acid</t>
  </si>
  <si>
    <t>Guanine</t>
  </si>
  <si>
    <t>Cystamine</t>
  </si>
  <si>
    <t>7C13-Glutamine</t>
  </si>
  <si>
    <t>6C13-Glutamic acid</t>
  </si>
  <si>
    <t>8C13-Lysine</t>
  </si>
  <si>
    <t>6C13-Methionine</t>
  </si>
  <si>
    <t>Histidine</t>
  </si>
  <si>
    <t>Serotonin</t>
  </si>
  <si>
    <t>Tryptamine</t>
  </si>
  <si>
    <t>Carnitine</t>
  </si>
  <si>
    <t>9C13-Histidine</t>
  </si>
  <si>
    <t>Phenylalanine</t>
  </si>
  <si>
    <t>Methionine Sulfoxide</t>
  </si>
  <si>
    <t>7-Methylguanine</t>
  </si>
  <si>
    <t>Normetanephrine</t>
  </si>
  <si>
    <t>Taurocyamine</t>
  </si>
  <si>
    <t>Pyridoxamine</t>
  </si>
  <si>
    <t>1/3-Methylhistidine</t>
  </si>
  <si>
    <t>Norepinephrine</t>
  </si>
  <si>
    <t>n-Glycylproline</t>
  </si>
  <si>
    <t>Arginine</t>
  </si>
  <si>
    <t>N-Acetylornithine</t>
  </si>
  <si>
    <t>10C13-Phenylalanine</t>
  </si>
  <si>
    <t>Cotinine</t>
  </si>
  <si>
    <t>Cysteinyl-Glycine (Cys-Gly)</t>
  </si>
  <si>
    <t>Gluconolactone</t>
  </si>
  <si>
    <t>Glucosamine</t>
  </si>
  <si>
    <t>Theobromine</t>
  </si>
  <si>
    <t>1,7-Dimethylxanthine</t>
  </si>
  <si>
    <t>Tyrosine</t>
  </si>
  <si>
    <t>Epinephrine</t>
  </si>
  <si>
    <t>Se-Methylselenocysteine</t>
  </si>
  <si>
    <t>2C13-Tyrosine</t>
  </si>
  <si>
    <t>Phosphorylcholine</t>
  </si>
  <si>
    <t>10C13-Arginine</t>
  </si>
  <si>
    <t>N6-Acetyl-Lysine</t>
  </si>
  <si>
    <t>Homoarginine</t>
  </si>
  <si>
    <t>N6-Trimethyllysine</t>
  </si>
  <si>
    <t>Homocitrulline</t>
  </si>
  <si>
    <t>10C13-Tyrosine</t>
  </si>
  <si>
    <t>Caffeine</t>
  </si>
  <si>
    <t>Salicylurate</t>
  </si>
  <si>
    <t>DL DOPA</t>
  </si>
  <si>
    <t>Selenomethionine</t>
  </si>
  <si>
    <t>Dimethylarginine (A/SDMA)</t>
  </si>
  <si>
    <t>Spermine</t>
  </si>
  <si>
    <t>3-Indolebutyric Acid</t>
  </si>
  <si>
    <t>Acetylcarnitine</t>
  </si>
  <si>
    <t>Tryptophan</t>
  </si>
  <si>
    <t>L-Kynurenine</t>
  </si>
  <si>
    <t>Phosphocreatine</t>
  </si>
  <si>
    <t>N-Ac-Arginine</t>
  </si>
  <si>
    <t>13C13-Tryptophan</t>
  </si>
  <si>
    <t>Carnosine</t>
  </si>
  <si>
    <t>2'-Deoxycytidine</t>
  </si>
  <si>
    <t>2'-Deoxyuridine</t>
  </si>
  <si>
    <t>Biopterin</t>
  </si>
  <si>
    <t>Anserine</t>
  </si>
  <si>
    <t>Cystine</t>
  </si>
  <si>
    <t>Cytidine</t>
  </si>
  <si>
    <t>Uridine</t>
  </si>
  <si>
    <t>isoValerylcarnitine</t>
  </si>
  <si>
    <t>8C13-Cystine</t>
  </si>
  <si>
    <t>Neopterin</t>
  </si>
  <si>
    <t>11C13-Uridine</t>
  </si>
  <si>
    <t>Glycerophosphocholine</t>
  </si>
  <si>
    <t>5-Methylcytidine</t>
  </si>
  <si>
    <t>Phosphotyrosine</t>
  </si>
  <si>
    <t>Succinylcarnitine</t>
  </si>
  <si>
    <t>Thiamine</t>
  </si>
  <si>
    <t>2,3-Diphosphoglyceric Acid</t>
  </si>
  <si>
    <t>Deoxyguanosine</t>
  </si>
  <si>
    <t>Adenosine</t>
  </si>
  <si>
    <t>Inosine</t>
  </si>
  <si>
    <t>Glutarylcarnitine</t>
  </si>
  <si>
    <t>1-Methyladenosine</t>
  </si>
  <si>
    <t>6-Methyladenosine</t>
  </si>
  <si>
    <t>Guanosine</t>
  </si>
  <si>
    <t>Retinal</t>
  </si>
  <si>
    <t>Retinol</t>
  </si>
  <si>
    <t>Argininosuccinate</t>
  </si>
  <si>
    <t>5'-Methylthioadenosine</t>
  </si>
  <si>
    <t>N2,N2-Dimethylguanosine</t>
  </si>
  <si>
    <t>UMP</t>
  </si>
  <si>
    <t>cAMP</t>
  </si>
  <si>
    <t>GMP</t>
  </si>
  <si>
    <t>Riboflavin</t>
  </si>
  <si>
    <t>SAH</t>
  </si>
  <si>
    <t>Cholecalciferol</t>
  </si>
  <si>
    <t>Ergocalciferol</t>
  </si>
  <si>
    <t>S-Adenosylmethionine (SAM)</t>
  </si>
  <si>
    <t>CDP</t>
  </si>
  <si>
    <t>Thiamine pyrophosphate</t>
  </si>
  <si>
    <t>Folic Acid</t>
  </si>
  <si>
    <t>Vitamin K1</t>
  </si>
  <si>
    <t>Biliverdin</t>
  </si>
  <si>
    <t>NAD</t>
  </si>
  <si>
    <t>Methylcobalamin</t>
  </si>
  <si>
    <t>Cyanocobalamin (Vitamin B12)</t>
  </si>
  <si>
    <t>NADPH</t>
  </si>
  <si>
    <t>Thyroxine</t>
  </si>
  <si>
    <t>FAD</t>
  </si>
  <si>
    <t>Adenosylcobalamin</t>
  </si>
  <si>
    <t>Ubiquinol</t>
  </si>
  <si>
    <t>Malondialdehyde</t>
  </si>
  <si>
    <t>Glycolic acid</t>
  </si>
  <si>
    <t>Pyruvate</t>
  </si>
  <si>
    <t>Lactate</t>
  </si>
  <si>
    <t>Glyceraldehyde</t>
  </si>
  <si>
    <t>3-Hydroxypropionic Acid</t>
  </si>
  <si>
    <t>3C13-Lactate</t>
  </si>
  <si>
    <t>2-Oxobutyrate</t>
  </si>
  <si>
    <t>gamma-Aminobutyrate</t>
  </si>
  <si>
    <t>Malonic Acid</t>
  </si>
  <si>
    <t>3HBA</t>
  </si>
  <si>
    <t>2-Hydroxyisobutyrate/2-Hydroxybutyrate</t>
  </si>
  <si>
    <t>Glycerate</t>
  </si>
  <si>
    <t>4C13-3HBA</t>
  </si>
  <si>
    <t>Uracil</t>
  </si>
  <si>
    <t>Fumaric Acid</t>
  </si>
  <si>
    <t>Maleic Acid</t>
  </si>
  <si>
    <t>N-AcetylGlycine</t>
  </si>
  <si>
    <t>Guanidinoacetate</t>
  </si>
  <si>
    <t>2-Hydroxyisovaleric Acid</t>
  </si>
  <si>
    <t>Succinate</t>
  </si>
  <si>
    <t>Methylmalonate</t>
  </si>
  <si>
    <t>3-Hydroxyisovaleric Acid</t>
  </si>
  <si>
    <t>Erythrose</t>
  </si>
  <si>
    <t>Threitol</t>
  </si>
  <si>
    <t>Nicotinic Acid</t>
  </si>
  <si>
    <t>Picolinic Acid</t>
  </si>
  <si>
    <t>Thymine</t>
  </si>
  <si>
    <t>Citraconic Acid</t>
  </si>
  <si>
    <t>2-oxo-Isocaproic Acid</t>
  </si>
  <si>
    <t>Itaconic Acid</t>
  </si>
  <si>
    <t>N-Ac-Alanine</t>
  </si>
  <si>
    <t>MethylSuccinate</t>
  </si>
  <si>
    <t>D-Leucic Acid</t>
  </si>
  <si>
    <t>Glutaric Acid</t>
  </si>
  <si>
    <t>Oxalacetate</t>
  </si>
  <si>
    <t>Ethylmalonic acid</t>
  </si>
  <si>
    <t>N-Carbamoyl-B-Alanine</t>
  </si>
  <si>
    <t>Malate</t>
  </si>
  <si>
    <t>Adenine</t>
  </si>
  <si>
    <t>Allopurinol</t>
  </si>
  <si>
    <t>Hypoxanthine</t>
  </si>
  <si>
    <t>Phenylacetic Acid</t>
  </si>
  <si>
    <t>Erythronic/Threonic Acid</t>
  </si>
  <si>
    <t>Anthranilic Acid</t>
  </si>
  <si>
    <t>4-Hydroxybenzoic Acid</t>
  </si>
  <si>
    <t>Acetylphosphate</t>
  </si>
  <si>
    <t>o-Phosphoethanolamine</t>
  </si>
  <si>
    <t>n-isoButyrylglycine</t>
  </si>
  <si>
    <t>Adipic Acid / 3-Methylglutaric Acid</t>
  </si>
  <si>
    <t>Alpha-Ketoglutaric Acid</t>
  </si>
  <si>
    <t>2-Methylglutaric Acid</t>
  </si>
  <si>
    <t>Mevalonate</t>
  </si>
  <si>
    <t>2-Hydroxyglutarate</t>
  </si>
  <si>
    <t>Citramalic Acid</t>
  </si>
  <si>
    <t>L-Tartaric Acid</t>
  </si>
  <si>
    <t>Xylose</t>
  </si>
  <si>
    <t>alpha-Ketophenylacetic Acid</t>
  </si>
  <si>
    <t>Hydrocinnamic Acid</t>
  </si>
  <si>
    <t>Oxypurinol</t>
  </si>
  <si>
    <t>Xanthine</t>
  </si>
  <si>
    <t>2-Hydroxyphenylacetate</t>
  </si>
  <si>
    <t>L-Mandelic Acid</t>
  </si>
  <si>
    <t>Arabitol/Xylitol</t>
  </si>
  <si>
    <t>3/4-Hydroxyphenylacetic Acid</t>
  </si>
  <si>
    <t>3-Hydroxyanthranilic Acid</t>
  </si>
  <si>
    <t>Dopamine</t>
  </si>
  <si>
    <t>2N15-Xanthine</t>
  </si>
  <si>
    <t>3-Sulfinoanaline</t>
  </si>
  <si>
    <t>2,3-Dihydroxybenzoic Acid</t>
  </si>
  <si>
    <t>Gentisate</t>
  </si>
  <si>
    <t>Orotate</t>
  </si>
  <si>
    <t>Allantoin</t>
  </si>
  <si>
    <t>n-isoValerylglycine</t>
  </si>
  <si>
    <t>2-Aminoadipate</t>
  </si>
  <si>
    <t>Indole-3-Carboxylic Acid</t>
  </si>
  <si>
    <t>Indole-2-Carboxylic Acid</t>
  </si>
  <si>
    <t>3-Methyl-3-Hydroxyglutaric Acid</t>
  </si>
  <si>
    <t>PPA</t>
  </si>
  <si>
    <t>3-Hydroxycinnaminic Acid</t>
  </si>
  <si>
    <t>p-Coumaric Acid</t>
  </si>
  <si>
    <t>Xylonate</t>
  </si>
  <si>
    <t>Phenyllactic Acid</t>
  </si>
  <si>
    <t>3-(4-Hydroxyphenyl)Propionate</t>
  </si>
  <si>
    <t>Quinolinic Acid</t>
  </si>
  <si>
    <t>PEP</t>
  </si>
  <si>
    <t>Homogentisate</t>
  </si>
  <si>
    <t>Urate</t>
  </si>
  <si>
    <t>DHAP/D-GA3P</t>
  </si>
  <si>
    <t>2N15-Urate</t>
  </si>
  <si>
    <t>Glycerol-3-P</t>
  </si>
  <si>
    <t>trans-Aconitate</t>
  </si>
  <si>
    <t>Shikimic Acid</t>
  </si>
  <si>
    <t>cis-Aconitate</t>
  </si>
  <si>
    <t>Suberic Acid</t>
  </si>
  <si>
    <t>Indole-3-Acetic Acid</t>
  </si>
  <si>
    <t>Citrulline</t>
  </si>
  <si>
    <t>N-Acetyl-Aspartate (NAA)</t>
  </si>
  <si>
    <t>Ascorbic Acid (Vit. C)</t>
  </si>
  <si>
    <t>2-isoPropylmalic Acid</t>
  </si>
  <si>
    <t>1C13-Citrulline</t>
  </si>
  <si>
    <t>3-isoPropylmalic Acid</t>
  </si>
  <si>
    <t>n-Formylmethionine</t>
  </si>
  <si>
    <t>Hippuric Acid</t>
  </si>
  <si>
    <t>Inositol</t>
  </si>
  <si>
    <t>Glucose</t>
  </si>
  <si>
    <t>Mannose</t>
  </si>
  <si>
    <t>Fructose</t>
  </si>
  <si>
    <t>OH-Phenylpyruvate</t>
  </si>
  <si>
    <t>Theophylline</t>
  </si>
  <si>
    <t>Sorbitol</t>
  </si>
  <si>
    <t>Homovanilate</t>
  </si>
  <si>
    <t>Mannitol</t>
  </si>
  <si>
    <t>4-Pyridoxic Acid</t>
  </si>
  <si>
    <t>Phosphoserine</t>
  </si>
  <si>
    <t>6C13-Glucose</t>
  </si>
  <si>
    <t>2/3-Phosphoglyceric Acid</t>
  </si>
  <si>
    <t>Azelaic Acid</t>
  </si>
  <si>
    <t>N-Ac-L-Glutamine</t>
  </si>
  <si>
    <t>Kynurenic Acid</t>
  </si>
  <si>
    <t>N-Ac-Glutamate</t>
  </si>
  <si>
    <t>Indole-3-Propionate</t>
  </si>
  <si>
    <t>5-Hydroxyl-Indole-3-Acetic Acid</t>
  </si>
  <si>
    <t>N-Ac-Methionine</t>
  </si>
  <si>
    <t>Citric Acid</t>
  </si>
  <si>
    <t>Glucoronate</t>
  </si>
  <si>
    <t>4-Hydroxy-3-Nitrophenylacetate</t>
  </si>
  <si>
    <t>Vanilmandelic Acid</t>
  </si>
  <si>
    <t>Erythrose-4-Phosphate</t>
  </si>
  <si>
    <t>Cysteine-S-Sulfate</t>
  </si>
  <si>
    <t>IndolePyruvate</t>
  </si>
  <si>
    <t>Xanthurenic Acid</t>
  </si>
  <si>
    <t>Indole-3-Lactate</t>
  </si>
  <si>
    <t>N-Ac-Phenylalanine</t>
  </si>
  <si>
    <t>3-Indoxyl Sulfate</t>
  </si>
  <si>
    <t>Cystathionine</t>
  </si>
  <si>
    <t>N-Ac-Tyrosine</t>
  </si>
  <si>
    <t>4C13-Pentothenate</t>
  </si>
  <si>
    <t>Myristic Acid</t>
  </si>
  <si>
    <t>Ribose-5-P</t>
  </si>
  <si>
    <t>Ribulose 5-Phosphate</t>
  </si>
  <si>
    <t>Melatonin</t>
  </si>
  <si>
    <t>Tetrahydrobiopterin</t>
  </si>
  <si>
    <t>Thymidine</t>
  </si>
  <si>
    <t>Pseudouridine</t>
  </si>
  <si>
    <t>Biotin</t>
  </si>
  <si>
    <t>N-Ac-Tryptophan</t>
  </si>
  <si>
    <t>Pyridoxal-5-P</t>
  </si>
  <si>
    <t>Palmitic Acid</t>
  </si>
  <si>
    <t>5-Methyluridine</t>
  </si>
  <si>
    <t>5-Hydroxymethyl-2'-Deoxyuridine</t>
  </si>
  <si>
    <t>Glucosamine-6-Phosphate</t>
  </si>
  <si>
    <t>G6P</t>
  </si>
  <si>
    <t>G1P/F1P/F6P</t>
  </si>
  <si>
    <t>Phenylacetylglutamine</t>
  </si>
  <si>
    <t>MOPEG Sulfate</t>
  </si>
  <si>
    <t>Margaric Acid</t>
  </si>
  <si>
    <t>6-Phosphogluconic Acid</t>
  </si>
  <si>
    <t>Linolenic Acid</t>
  </si>
  <si>
    <t>Linoleic Acid</t>
  </si>
  <si>
    <t>Xanthosine</t>
  </si>
  <si>
    <t>Sedoheptulose 7-Phosphate</t>
  </si>
  <si>
    <t>Retinoic Acid</t>
  </si>
  <si>
    <t>N-Acetyl-Aspartyl-Glutamate (NAAG)</t>
  </si>
  <si>
    <t>Arachidonate</t>
  </si>
  <si>
    <t>DCMP</t>
  </si>
  <si>
    <t>Reduced Glutathione</t>
  </si>
  <si>
    <t>DUMP</t>
  </si>
  <si>
    <t>N-Acetylneuraminate</t>
  </si>
  <si>
    <t>Geranyl Pyrophosphate</t>
  </si>
  <si>
    <t>DTMP</t>
  </si>
  <si>
    <t>CMP</t>
  </si>
  <si>
    <t>F16BP/F26BP/G16BP</t>
  </si>
  <si>
    <t>Lactose/Trehalose</t>
  </si>
  <si>
    <t>Sucrose</t>
  </si>
  <si>
    <t>cGMP</t>
  </si>
  <si>
    <t>Gibberellin</t>
  </si>
  <si>
    <t>AMP</t>
  </si>
  <si>
    <t>IMP</t>
  </si>
  <si>
    <t>PGE</t>
  </si>
  <si>
    <t>Cortisol</t>
  </si>
  <si>
    <t>DCDP</t>
  </si>
  <si>
    <t>PRPP</t>
  </si>
  <si>
    <t>Deoxycholic Acid</t>
  </si>
  <si>
    <t>Chenodeoxycholate</t>
  </si>
  <si>
    <t>UDP</t>
  </si>
  <si>
    <t>beta-Muricholic Acid</t>
  </si>
  <si>
    <t>Cholic Acid</t>
  </si>
  <si>
    <t>gamma-Tocopherol</t>
  </si>
  <si>
    <t>ADP</t>
  </si>
  <si>
    <t>alpha-Tocopherol</t>
  </si>
  <si>
    <t>GDP</t>
  </si>
  <si>
    <t>Glycochenodeoxycholate</t>
  </si>
  <si>
    <t>Adenylosuccinate</t>
  </si>
  <si>
    <t>Glycocholate</t>
  </si>
  <si>
    <t>Cholesteryl Sulfate</t>
  </si>
  <si>
    <t>dCTP</t>
  </si>
  <si>
    <t>DUTP</t>
  </si>
  <si>
    <t>TTP</t>
  </si>
  <si>
    <t>CTP</t>
  </si>
  <si>
    <t>DATP</t>
  </si>
  <si>
    <t>ATP</t>
  </si>
  <si>
    <t>Phosphoadenosine Phosphosulfate</t>
  </si>
  <si>
    <t>Tauro-alpha/beta-Muricholic Acid</t>
  </si>
  <si>
    <t>Taurocholate</t>
  </si>
  <si>
    <t>GTP</t>
  </si>
  <si>
    <t>UDP-Glucose</t>
  </si>
  <si>
    <t>UDP-GlcNAc</t>
  </si>
  <si>
    <t>Oxidized Glutathione</t>
  </si>
  <si>
    <t>NADH</t>
  </si>
  <si>
    <t>NADP</t>
  </si>
  <si>
    <t>C4H12N2S2</t>
  </si>
  <si>
    <t>51-85-4</t>
  </si>
  <si>
    <t xml:space="preserve">Spiked Stable Isotope Labeled Internal Standards </t>
  </si>
  <si>
    <r>
      <t xml:space="preserve">QC(S)#1, QC(S)#2, etc. indicate the same </t>
    </r>
    <r>
      <rPr>
        <b/>
        <sz val="18"/>
        <color rgb="FFFF0000"/>
        <rFont val="Calibri"/>
        <family val="2"/>
        <scheme val="minor"/>
      </rPr>
      <t xml:space="preserve">sample quality control </t>
    </r>
    <r>
      <rPr>
        <sz val="18"/>
        <rFont val="Calibri"/>
        <family val="2"/>
        <scheme val="minor"/>
      </rPr>
      <t xml:space="preserve">sample </t>
    </r>
    <r>
      <rPr>
        <sz val="18"/>
        <color theme="1"/>
        <rFont val="Calibri"/>
        <family val="2"/>
        <scheme val="minor"/>
      </rPr>
      <t xml:space="preserve">analyzed repeatedly, every 10 samples. </t>
    </r>
  </si>
  <si>
    <r>
      <t xml:space="preserve">QC(I)#1, QC(I)#2, etc. indicate the same </t>
    </r>
    <r>
      <rPr>
        <b/>
        <sz val="18"/>
        <color rgb="FFFF0000"/>
        <rFont val="Calibri"/>
        <family val="2"/>
        <scheme val="minor"/>
      </rPr>
      <t xml:space="preserve">instrument quality control </t>
    </r>
    <r>
      <rPr>
        <sz val="18"/>
        <rFont val="Calibri"/>
        <family val="2"/>
        <scheme val="minor"/>
      </rPr>
      <t>sample</t>
    </r>
    <r>
      <rPr>
        <sz val="18"/>
        <color theme="1"/>
        <rFont val="Calibri"/>
        <family val="2"/>
        <scheme val="minor"/>
      </rPr>
      <t xml:space="preserve"> analyzed repeatedly, every 10 samples. </t>
    </r>
  </si>
  <si>
    <t>A pooled sample made using a small portion from each of your samples was used as the sample quality control.</t>
  </si>
  <si>
    <t>Sheet 2</t>
  </si>
  <si>
    <t>Sheet 1</t>
  </si>
  <si>
    <t>Sheet 3</t>
  </si>
  <si>
    <t>Data Reproducibility</t>
  </si>
  <si>
    <t>Sheet 4</t>
  </si>
  <si>
    <t>This sheet provides some important information on the metabolites targeted in the analysis.</t>
  </si>
  <si>
    <t>The order of sample numbers shows the order in which the samples were analysed.</t>
  </si>
  <si>
    <r>
      <t xml:space="preserve">Coefficient of variation (CV) for each metabolite, average CV and median CV are also provided for both 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 xml:space="preserve"> and </t>
    </r>
    <r>
      <rPr>
        <b/>
        <sz val="18"/>
        <color theme="1"/>
        <rFont val="Calibri"/>
        <family val="2"/>
        <scheme val="minor"/>
      </rPr>
      <t xml:space="preserve">QC(S) </t>
    </r>
    <r>
      <rPr>
        <sz val="18"/>
        <color theme="1"/>
        <rFont val="Calibri"/>
        <family val="2"/>
        <scheme val="minor"/>
      </rPr>
      <t>samples to assess the instrument performance during the analysis.</t>
    </r>
  </si>
  <si>
    <t>Molecular Formula</t>
  </si>
  <si>
    <t>When isotope labeled internal standards are used for absolute quantitation or additional quality check, they are listed towards the end of the sheet.</t>
  </si>
  <si>
    <r>
      <t xml:space="preserve">Sample IDs shown in the first row are the numbers we have given (NWMRC IDs). Please refer to </t>
    </r>
    <r>
      <rPr>
        <b/>
        <sz val="18"/>
        <color theme="1"/>
        <rFont val="Calibri"/>
        <family val="2"/>
        <scheme val="minor"/>
      </rPr>
      <t>Sheet 1</t>
    </r>
    <r>
      <rPr>
        <sz val="18"/>
        <color theme="1"/>
        <rFont val="Calibri"/>
        <family val="2"/>
        <scheme val="minor"/>
      </rPr>
      <t xml:space="preserve"> for the corresponding ID for your samples.</t>
    </r>
  </si>
  <si>
    <t>Any metabolite not detected in your sample is indicated as N/A.</t>
  </si>
  <si>
    <t>Any metabolite not detected is indicated as N/A.</t>
  </si>
  <si>
    <r>
      <t xml:space="preserve">Please note, the data is </t>
    </r>
    <r>
      <rPr>
        <b/>
        <sz val="18"/>
        <color theme="1"/>
        <rFont val="Calibri"/>
        <family val="2"/>
        <scheme val="minor"/>
      </rPr>
      <t>not normalized</t>
    </r>
    <r>
      <rPr>
        <sz val="18"/>
        <color theme="1"/>
        <rFont val="Calibri"/>
        <family val="2"/>
        <scheme val="minor"/>
      </rPr>
      <t xml:space="preserve"> either with reference to the protein amount or quality control data [QC(I) or QC(S)].</t>
    </r>
  </si>
  <si>
    <t>Metabolite Information</t>
  </si>
  <si>
    <t>A pooled commercial human plasma sample was used as the instrument quality control to monitor the instrument stability during the analysis.</t>
  </si>
  <si>
    <r>
      <t>This sheet provides metabolite data for the instrument quality control samples [</t>
    </r>
    <r>
      <rPr>
        <b/>
        <sz val="18"/>
        <color theme="1"/>
        <rFont val="Calibri"/>
        <family val="2"/>
        <scheme val="minor"/>
      </rPr>
      <t>QC(I)</t>
    </r>
    <r>
      <rPr>
        <sz val="18"/>
        <color theme="1"/>
        <rFont val="Calibri"/>
        <family val="2"/>
        <scheme val="minor"/>
      </rPr>
      <t>'s] and sample quality control samples [</t>
    </r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's] used in the analysis as indicated in </t>
    </r>
    <r>
      <rPr>
        <b/>
        <sz val="18"/>
        <color theme="1"/>
        <rFont val="Calibri"/>
        <family val="2"/>
        <scheme val="minor"/>
      </rPr>
      <t>Sheet 1.</t>
    </r>
  </si>
  <si>
    <t>HMDB ID and KEGG ID are also provided for each metabolite in columns 2 and 3, respectively, to help with further analysis of the data such as pathway analysis, if needed.</t>
  </si>
  <si>
    <t>Information provided includes HMDB ID, KEGG ID, molecular formula, CAS number and typical pathway each metabolite represents.</t>
  </si>
  <si>
    <r>
      <rPr>
        <b/>
        <sz val="18"/>
        <color theme="1"/>
        <rFont val="Calibri"/>
        <family val="2"/>
        <scheme val="minor"/>
      </rPr>
      <t>QC(S)</t>
    </r>
    <r>
      <rPr>
        <sz val="18"/>
        <color theme="1"/>
        <rFont val="Calibri"/>
        <family val="2"/>
        <scheme val="minor"/>
      </rPr>
      <t xml:space="preserve"> reproducibility data could be used to normalize MS signal for those metabolites with CV values &gt; 10%. </t>
    </r>
  </si>
  <si>
    <t>QC(S)#4</t>
  </si>
  <si>
    <t>QC(S)#5</t>
  </si>
  <si>
    <t>QC(I)</t>
  </si>
  <si>
    <t>QC(S)</t>
  </si>
  <si>
    <t>Compound</t>
  </si>
  <si>
    <t>Conc. AVRG CV</t>
  </si>
  <si>
    <t>Glycine (76.0 / 30.0)</t>
  </si>
  <si>
    <t>3C13-Glycine (79.0 / 32.0)</t>
  </si>
  <si>
    <t>Concentration (uM)</t>
  </si>
  <si>
    <t>Alanine (90.0 / 44.0)</t>
  </si>
  <si>
    <t>4C13-Alanine (94.0 / 47.0)</t>
  </si>
  <si>
    <t>Choline (104.0 / 60.0)</t>
  </si>
  <si>
    <t>2C13-Choline (106.0 / 60.0)</t>
  </si>
  <si>
    <t>Serine (106.0 / 60.0 (2))</t>
  </si>
  <si>
    <t>4C13-Serine (110.0 / 63.0)</t>
  </si>
  <si>
    <t>Creatinine (114.0 / 44.0)</t>
  </si>
  <si>
    <t>d3-Creatinine (117.0 / 47.0)</t>
  </si>
  <si>
    <t>Proline (116.0 / 70.0)</t>
  </si>
  <si>
    <t>6C13-Proline (122.0 / 75.0)</t>
  </si>
  <si>
    <t>Valine (118.0 / 72.0)</t>
  </si>
  <si>
    <t>6C13-Valine (124.0 / 77.0)</t>
  </si>
  <si>
    <t>Threonine (120.0 / 74.0)</t>
  </si>
  <si>
    <t>5C13-Threonine (125.0 / 78.0)</t>
  </si>
  <si>
    <t>Aspartic Acid (134.0 / 74.0)</t>
  </si>
  <si>
    <t>5C13-Aspartic Acid (139.0 / 77.0)</t>
  </si>
  <si>
    <t>Asparagine (133.0 / 74.0)</t>
  </si>
  <si>
    <t>6C13-Asparagine (139.0 / 77.0 (2))</t>
  </si>
  <si>
    <t>Leucine /D-Norleucine (132.0 / 86.0)</t>
  </si>
  <si>
    <t>7C13-Leucine (139.0 / 92.0)</t>
  </si>
  <si>
    <t>iso-Leucine /allo-isoLeucine (132.0 / 86.0 (2))</t>
  </si>
  <si>
    <t>7C13-iso-Leucine (139.0 / 92.0 (2))</t>
  </si>
  <si>
    <t>Glutamine (147.0 / 84.0)</t>
  </si>
  <si>
    <t>7C13-Glutamine (154.0 / 89.0)</t>
  </si>
  <si>
    <t>Glutamic acid (148.0 / 84.0)</t>
  </si>
  <si>
    <t>6C13-Glutamic acid (154.0 / 89.0 (2))</t>
  </si>
  <si>
    <t>Lysine (147.0 / 84.0 (2))</t>
  </si>
  <si>
    <t>8C13-Lysine (155.0 / 90.0)</t>
  </si>
  <si>
    <t>Methionine (150.0 / 61.0)</t>
  </si>
  <si>
    <t>6C13-Methionine (156.0 / 63.0)</t>
  </si>
  <si>
    <t>Histidine (156.0 / 110.0)</t>
  </si>
  <si>
    <t>9C13-Histidine (165.0 / 118.0)</t>
  </si>
  <si>
    <t>Phenylalanine (166.0 / 120.0)</t>
  </si>
  <si>
    <t>10C13-Phenylalanine (176.0 / 129.0)</t>
  </si>
  <si>
    <t>Arginine (175.0 / 70.0)</t>
  </si>
  <si>
    <t>10C13-Arginine (185.1 / 75.0)</t>
  </si>
  <si>
    <t>Tyrosine (182.1 / 136.0)</t>
  </si>
  <si>
    <t>10C13-Tyrosine (192.1 / 145.0)</t>
  </si>
  <si>
    <t>Tryptophan (205.1 / 146.0)</t>
  </si>
  <si>
    <t>13C13-Tryptophan (218.1 / 156.0)</t>
  </si>
  <si>
    <t>Cystine (241.1 / 120.1)</t>
  </si>
  <si>
    <t>8C13-Cystine (249.2 / 124.0)</t>
  </si>
  <si>
    <t>Uridine (245.2 / 113.1)</t>
  </si>
  <si>
    <t>11C13-Uridine (256.2 / 119.1)</t>
  </si>
  <si>
    <t>Lactate (89.0 / 43.0)</t>
  </si>
  <si>
    <t>3C13-Lactate (92.0 / 45.0)</t>
  </si>
  <si>
    <t>3HBA (103.0 / 59.0)</t>
  </si>
  <si>
    <t>4C13-3HBA (107.0 / 61.0)</t>
  </si>
  <si>
    <t>Xanthine (151.0 / 108.0)</t>
  </si>
  <si>
    <t>2N15-Xanthine (153.0 / 109.0)</t>
  </si>
  <si>
    <t>Urate (167.0 / 124.0)</t>
  </si>
  <si>
    <t>2N15-Urate (169.0 / 125.0)</t>
  </si>
  <si>
    <t>Citrulline (174.0 / 131.0)</t>
  </si>
  <si>
    <t>1C13-Citrulline (175.0 / 131.0)</t>
  </si>
  <si>
    <t>Glucose (179.0 / 89.0)</t>
  </si>
  <si>
    <t>6C13-Glucose (185.0 / 92.0)</t>
  </si>
  <si>
    <t>Pentothenate (218.0 / 88.0)</t>
  </si>
  <si>
    <t>4C13-Pentothenate (222.0 / 92.0)</t>
  </si>
  <si>
    <t>Study Samples</t>
  </si>
  <si>
    <t xml:space="preserve">Glycine </t>
  </si>
  <si>
    <t xml:space="preserve">Aspartic Acid </t>
  </si>
  <si>
    <t xml:space="preserve">Asparagine </t>
  </si>
  <si>
    <t xml:space="preserve">Leucine /D-Norleucine </t>
  </si>
  <si>
    <t xml:space="preserve">Glutamine </t>
  </si>
  <si>
    <t>Glutamic Acid</t>
  </si>
  <si>
    <t xml:space="preserve">Pentothenate </t>
  </si>
  <si>
    <t xml:space="preserve">Xanthine </t>
  </si>
  <si>
    <t xml:space="preserve">Tryptophan </t>
  </si>
  <si>
    <t xml:space="preserve">Tyrosine </t>
  </si>
  <si>
    <t xml:space="preserve">Phenylalanine </t>
  </si>
  <si>
    <t xml:space="preserve">Compound </t>
  </si>
  <si>
    <t>Concentrations, uM</t>
  </si>
  <si>
    <t>Concentration, uM</t>
  </si>
  <si>
    <t>Sheet 5</t>
  </si>
  <si>
    <r>
      <t xml:space="preserve">This sheet provides the full list of metabolites targeted in the analysis and their </t>
    </r>
    <r>
      <rPr>
        <b/>
        <sz val="18"/>
        <color rgb="FFFF0000"/>
        <rFont val="Calibri"/>
        <family val="2"/>
        <scheme val="minor"/>
      </rPr>
      <t>relative concentration</t>
    </r>
    <r>
      <rPr>
        <sz val="18"/>
        <color theme="1"/>
        <rFont val="Calibri"/>
        <family val="2"/>
        <scheme val="minor"/>
      </rPr>
      <t xml:space="preserve">. </t>
    </r>
  </si>
  <si>
    <r>
      <t xml:space="preserve">The concentration unit is </t>
    </r>
    <r>
      <rPr>
        <b/>
        <sz val="18"/>
        <color rgb="FFFF0000"/>
        <rFont val="Symbol"/>
        <family val="1"/>
        <charset val="2"/>
      </rPr>
      <t>m</t>
    </r>
    <r>
      <rPr>
        <b/>
        <sz val="18"/>
        <color rgb="FFFF0000"/>
        <rFont val="Calibri"/>
        <family val="2"/>
        <scheme val="minor"/>
      </rPr>
      <t>M or micromoles/Liter.</t>
    </r>
  </si>
  <si>
    <t>List of metabolites for which absolute concetrations are obtained are shown in column 1.</t>
  </si>
  <si>
    <t>For tissue samples, absolute concentrations are not provided.</t>
  </si>
  <si>
    <r>
      <t xml:space="preserve">This sheet provides </t>
    </r>
    <r>
      <rPr>
        <b/>
        <sz val="18"/>
        <color rgb="FFFF0000"/>
        <rFont val="Calibri"/>
        <family val="2"/>
        <scheme val="minor"/>
      </rPr>
      <t xml:space="preserve">absolute concentration </t>
    </r>
    <r>
      <rPr>
        <sz val="18"/>
        <color theme="1"/>
        <rFont val="Calibri"/>
        <family val="2"/>
        <scheme val="minor"/>
      </rPr>
      <t>for a part of the metabolites (</t>
    </r>
    <r>
      <rPr>
        <b/>
        <sz val="18"/>
        <color rgb="FFFF0000"/>
        <rFont val="Calibri"/>
        <family val="2"/>
        <scheme val="minor"/>
      </rPr>
      <t>about 30</t>
    </r>
    <r>
      <rPr>
        <sz val="18"/>
        <color theme="1"/>
        <rFont val="Calibri"/>
        <family val="2"/>
        <scheme val="minor"/>
      </rPr>
      <t xml:space="preserve">) shown in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>, whenever possible.</t>
    </r>
  </si>
  <si>
    <r>
      <t xml:space="preserve">Absolute concentrations are obtained based on added stable isotope-labeled internal standards as listed towards the end of </t>
    </r>
    <r>
      <rPr>
        <b/>
        <sz val="18"/>
        <color theme="1"/>
        <rFont val="Calibri"/>
        <family val="2"/>
        <scheme val="minor"/>
      </rPr>
      <t>Sheet 3</t>
    </r>
    <r>
      <rPr>
        <sz val="18"/>
        <color theme="1"/>
        <rFont val="Calibri"/>
        <family val="2"/>
        <scheme val="minor"/>
      </rPr>
      <t xml:space="preserve"> for samples such as plasma, serum, saliva, etc.</t>
    </r>
  </si>
  <si>
    <t>Sample ID</t>
  </si>
  <si>
    <t xml:space="preserve">This sheet provides sample numbers that we have used for your samples (NWMRC ID) and the corresponding sample ID. </t>
  </si>
  <si>
    <t xml:space="preserve">Targeted LC-MS data and sample/data information is provided in 5 different spread sheets as follows. </t>
  </si>
  <si>
    <t>Relative Quant Data</t>
  </si>
  <si>
    <t xml:space="preserve">Absolute Quant Data </t>
  </si>
  <si>
    <t>ESI Mode</t>
  </si>
  <si>
    <t>POS</t>
  </si>
  <si>
    <t>NEG</t>
  </si>
  <si>
    <t>isoValeric Acid /3-Oxobutanoic Acid/4-Oxobutanoic Acid</t>
  </si>
  <si>
    <t>Pantothenate</t>
  </si>
  <si>
    <t>Spiked Stable Isotope Labeled Internal Standards (SILISs)</t>
  </si>
  <si>
    <t>QC(I)#3</t>
  </si>
  <si>
    <t>QC(I)#4</t>
  </si>
  <si>
    <t>QC(I)#5</t>
  </si>
  <si>
    <t>QC(I)#6</t>
  </si>
  <si>
    <t>QC(I)#7</t>
  </si>
  <si>
    <t>QC(I)#8</t>
  </si>
  <si>
    <t>QC(I)#9</t>
  </si>
  <si>
    <t>QC(S)#1_Batch#4</t>
  </si>
  <si>
    <t>QC(S)#2_Batch#4</t>
  </si>
  <si>
    <t>QC(S)#3_Batch#4</t>
  </si>
  <si>
    <t>QC(S)#4_Batch#4</t>
  </si>
  <si>
    <t>QC(S)#5_Batch#4</t>
  </si>
  <si>
    <t>QC(S)#6_Batch#5</t>
  </si>
  <si>
    <t>QC(S)#7_Batch#5</t>
  </si>
  <si>
    <t>QC(S)#8_Batch#5</t>
  </si>
  <si>
    <t>QC(S)#9_Batch#5</t>
  </si>
  <si>
    <t>QC(S)#10_Batch#5</t>
  </si>
  <si>
    <t>QC(I)#10</t>
  </si>
  <si>
    <t>QC(I)#11</t>
  </si>
  <si>
    <t>QC(I)#12</t>
  </si>
  <si>
    <t>QC(I)#13</t>
  </si>
  <si>
    <t>QC(I)#14</t>
  </si>
  <si>
    <t>QC(I)#15</t>
  </si>
  <si>
    <t>QC(I)#16</t>
  </si>
  <si>
    <t>QC(I)#17</t>
  </si>
  <si>
    <t>QC(I)#18</t>
  </si>
  <si>
    <t>QC(I)#19</t>
  </si>
  <si>
    <t>QC(I)#20</t>
  </si>
  <si>
    <t>QC(S)#11_Batch#6</t>
  </si>
  <si>
    <t>QC(S)#12_Batch#6</t>
  </si>
  <si>
    <t>QC(S)#13_Batch#6</t>
  </si>
  <si>
    <t>QC(S)#14_Batch#6</t>
  </si>
  <si>
    <t>QC(S)#15_Batch#6</t>
  </si>
  <si>
    <t>QC(S)#16_Batch#7</t>
  </si>
  <si>
    <t>QC(S)#17_Batch#7</t>
  </si>
  <si>
    <t>QC(S)#18_Batch#7</t>
  </si>
  <si>
    <t>QC(S)#19_Batch#7</t>
  </si>
  <si>
    <t>QC(S)#20_Batch#7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</si>
</sst>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8"/>
      <name val="Calibri"/>
      <family val="2"/>
      <scheme val="minor"/>
    </font>
    <font>
      <sz val="1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8"/>
      <color rgb="FFFF0000"/>
      <name val="Symbol"/>
      <family val="1"/>
      <charset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144">
    <xf numFmtId="0" fontId="0" fillId="0" borderId="0" xfId="0"/>
    <xf numFmtId="1" fontId="0" fillId="0" borderId="0" xfId="0" applyNumberFormat="1" applyAlignment="1">
      <alignment horizontal="center"/>
    </xf>
    <xf numFmtId="1" fontId="16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1" fontId="0" fillId="0" borderId="0" xfId="0" applyNumberFormat="1" applyFill="1" applyAlignment="1">
      <alignment horizontal="center"/>
    </xf>
    <xf numFmtId="1" fontId="20" fillId="0" borderId="0" xfId="0" applyNumberFormat="1" applyFont="1" applyAlignment="1">
      <alignment horizontal="center"/>
    </xf>
    <xf numFmtId="1" fontId="16" fillId="33" borderId="0" xfId="0" applyNumberFormat="1" applyFont="1" applyFill="1" applyAlignment="1">
      <alignment horizontal="center"/>
    </xf>
    <xf numFmtId="164" fontId="18" fillId="33" borderId="0" xfId="0" applyNumberFormat="1" applyFont="1" applyFill="1" applyAlignment="1">
      <alignment horizontal="center"/>
    </xf>
    <xf numFmtId="1" fontId="0" fillId="33" borderId="0" xfId="0" applyNumberFormat="1" applyFill="1" applyAlignment="1">
      <alignment horizontal="center"/>
    </xf>
    <xf numFmtId="1" fontId="21" fillId="34" borderId="0" xfId="0" applyNumberFormat="1" applyFont="1" applyFill="1" applyAlignment="1">
      <alignment horizontal="center"/>
    </xf>
    <xf numFmtId="1" fontId="22" fillId="34" borderId="0" xfId="0" applyNumberFormat="1" applyFont="1" applyFill="1" applyAlignment="1">
      <alignment horizontal="center"/>
    </xf>
    <xf numFmtId="0" fontId="23" fillId="0" borderId="1" xfId="2" applyFont="1" applyFill="1" applyAlignment="1">
      <alignment horizontal="center" vertical="center" wrapText="1"/>
    </xf>
    <xf numFmtId="49" fontId="23" fillId="0" borderId="1" xfId="2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0" borderId="0" xfId="42" applyFont="1" applyAlignment="1">
      <alignment horizontal="center" vertical="center"/>
    </xf>
    <xf numFmtId="0" fontId="24" fillId="0" borderId="0" xfId="42" applyFont="1" applyFill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49" fontId="22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horizontal="left"/>
    </xf>
    <xf numFmtId="49" fontId="22" fillId="0" borderId="0" xfId="0" applyNumberFormat="1" applyFont="1" applyFill="1" applyAlignment="1">
      <alignment horizontal="center" vertical="center"/>
    </xf>
    <xf numFmtId="0" fontId="0" fillId="0" borderId="0" xfId="0" applyFont="1" applyAlignment="1">
      <alignment horizontal="center"/>
    </xf>
    <xf numFmtId="0" fontId="24" fillId="0" borderId="0" xfId="42" applyAlignment="1">
      <alignment horizontal="center" vertical="center"/>
    </xf>
    <xf numFmtId="0" fontId="24" fillId="0" borderId="0" xfId="42" applyFill="1" applyAlignment="1">
      <alignment horizontal="center" vertical="center"/>
    </xf>
    <xf numFmtId="0" fontId="22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49" fontId="22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4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Alignment="1">
      <alignment horizontal="center" vertical="center"/>
    </xf>
    <xf numFmtId="0" fontId="22" fillId="0" borderId="0" xfId="0" applyFont="1" applyFill="1" applyBorder="1" applyAlignment="1">
      <alignment horizontal="center"/>
    </xf>
    <xf numFmtId="14" fontId="22" fillId="0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/>
    </xf>
    <xf numFmtId="165" fontId="2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" fontId="16" fillId="0" borderId="0" xfId="0" applyNumberFormat="1" applyFont="1" applyAlignment="1">
      <alignment horizontal="center" vertical="center"/>
    </xf>
    <xf numFmtId="164" fontId="18" fillId="34" borderId="0" xfId="0" applyNumberFormat="1" applyFont="1" applyFill="1" applyAlignment="1">
      <alignment horizontal="center"/>
    </xf>
    <xf numFmtId="0" fontId="0" fillId="0" borderId="0" xfId="0"/>
    <xf numFmtId="0" fontId="22" fillId="0" borderId="0" xfId="42" applyFont="1" applyFill="1" applyAlignment="1">
      <alignment horizontal="center" vertic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0" fillId="0" borderId="0" xfId="0" applyFont="1" applyAlignment="1">
      <alignment horizontal="left"/>
    </xf>
    <xf numFmtId="0" fontId="30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1" fontId="31" fillId="0" borderId="10" xfId="0" applyNumberFormat="1" applyFont="1" applyFill="1" applyBorder="1" applyAlignment="1">
      <alignment horizontal="center"/>
    </xf>
    <xf numFmtId="1" fontId="31" fillId="0" borderId="0" xfId="0" applyNumberFormat="1" applyFont="1" applyFill="1" applyAlignment="1">
      <alignment horizontal="center"/>
    </xf>
    <xf numFmtId="1" fontId="31" fillId="0" borderId="12" xfId="0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164" fontId="16" fillId="33" borderId="0" xfId="0" applyNumberFormat="1" applyFont="1" applyFill="1" applyBorder="1" applyAlignment="1">
      <alignment horizontal="center"/>
    </xf>
    <xf numFmtId="0" fontId="18" fillId="33" borderId="0" xfId="0" applyFont="1" applyFill="1" applyBorder="1" applyAlignment="1">
      <alignment horizontal="center"/>
    </xf>
    <xf numFmtId="0" fontId="16" fillId="33" borderId="14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164" fontId="16" fillId="34" borderId="0" xfId="0" applyNumberFormat="1" applyFont="1" applyFill="1" applyBorder="1" applyAlignment="1">
      <alignment horizontal="center"/>
    </xf>
    <xf numFmtId="0" fontId="18" fillId="34" borderId="0" xfId="0" applyFont="1" applyFill="1" applyBorder="1" applyAlignment="1">
      <alignment horizontal="center"/>
    </xf>
    <xf numFmtId="0" fontId="16" fillId="34" borderId="14" xfId="0" applyFont="1" applyFill="1" applyBorder="1" applyAlignment="1">
      <alignment horizontal="center"/>
    </xf>
    <xf numFmtId="1" fontId="16" fillId="0" borderId="12" xfId="0" applyNumberFormat="1" applyFont="1" applyFill="1" applyBorder="1" applyAlignment="1">
      <alignment horizontal="center"/>
    </xf>
    <xf numFmtId="164" fontId="16" fillId="33" borderId="15" xfId="0" applyNumberFormat="1" applyFont="1" applyFill="1" applyBorder="1" applyAlignment="1">
      <alignment horizontal="center"/>
    </xf>
    <xf numFmtId="164" fontId="18" fillId="33" borderId="15" xfId="0" applyNumberFormat="1" applyFont="1" applyFill="1" applyBorder="1" applyAlignment="1">
      <alignment horizontal="center"/>
    </xf>
    <xf numFmtId="1" fontId="16" fillId="0" borderId="0" xfId="0" applyNumberFormat="1" applyFont="1" applyFill="1" applyAlignment="1">
      <alignment horizontal="center"/>
    </xf>
    <xf numFmtId="164" fontId="16" fillId="34" borderId="15" xfId="0" applyNumberFormat="1" applyFont="1" applyFill="1" applyBorder="1" applyAlignment="1">
      <alignment horizontal="center"/>
    </xf>
    <xf numFmtId="164" fontId="18" fillId="34" borderId="15" xfId="0" applyNumberFormat="1" applyFont="1" applyFill="1" applyBorder="1" applyAlignment="1">
      <alignment horizontal="center"/>
    </xf>
    <xf numFmtId="1" fontId="16" fillId="34" borderId="0" xfId="0" applyNumberFormat="1" applyFont="1" applyFill="1" applyAlignment="1">
      <alignment horizontal="center"/>
    </xf>
    <xf numFmtId="1" fontId="0" fillId="0" borderId="13" xfId="0" applyNumberFormat="1" applyFill="1" applyBorder="1" applyAlignment="1">
      <alignment horizontal="center"/>
    </xf>
    <xf numFmtId="164" fontId="0" fillId="33" borderId="0" xfId="0" applyNumberFormat="1" applyFill="1" applyBorder="1" applyAlignment="1">
      <alignment horizontal="center"/>
    </xf>
    <xf numFmtId="1" fontId="0" fillId="33" borderId="0" xfId="0" applyNumberFormat="1" applyFill="1" applyBorder="1" applyAlignment="1">
      <alignment horizontal="center"/>
    </xf>
    <xf numFmtId="164" fontId="0" fillId="34" borderId="0" xfId="0" applyNumberFormat="1" applyFill="1" applyBorder="1" applyAlignment="1">
      <alignment horizontal="center"/>
    </xf>
    <xf numFmtId="1" fontId="0" fillId="34" borderId="0" xfId="0" applyNumberFormat="1" applyFill="1" applyBorder="1" applyAlignment="1">
      <alignment horizontal="center"/>
    </xf>
    <xf numFmtId="1" fontId="0" fillId="34" borderId="0" xfId="0" applyNumberFormat="1" applyFill="1" applyAlignment="1">
      <alignment horizontal="center"/>
    </xf>
    <xf numFmtId="166" fontId="37" fillId="0" borderId="12" xfId="0" applyNumberFormat="1" applyFont="1" applyFill="1" applyBorder="1" applyAlignment="1">
      <alignment horizontal="center"/>
    </xf>
    <xf numFmtId="164" fontId="37" fillId="33" borderId="0" xfId="0" applyNumberFormat="1" applyFont="1" applyFill="1" applyBorder="1" applyAlignment="1">
      <alignment horizontal="center"/>
    </xf>
    <xf numFmtId="166" fontId="37" fillId="33" borderId="0" xfId="0" applyNumberFormat="1" applyFont="1" applyFill="1" applyBorder="1" applyAlignment="1">
      <alignment horizontal="center"/>
    </xf>
    <xf numFmtId="2" fontId="37" fillId="33" borderId="0" xfId="0" applyNumberFormat="1" applyFont="1" applyFill="1" applyAlignment="1">
      <alignment horizontal="center"/>
    </xf>
    <xf numFmtId="166" fontId="37" fillId="0" borderId="0" xfId="0" applyNumberFormat="1" applyFont="1" applyFill="1" applyAlignment="1">
      <alignment horizontal="center"/>
    </xf>
    <xf numFmtId="164" fontId="37" fillId="34" borderId="0" xfId="0" applyNumberFormat="1" applyFont="1" applyFill="1" applyBorder="1" applyAlignment="1">
      <alignment horizontal="center"/>
    </xf>
    <xf numFmtId="166" fontId="37" fillId="34" borderId="0" xfId="0" applyNumberFormat="1" applyFont="1" applyFill="1" applyBorder="1" applyAlignment="1">
      <alignment horizontal="center"/>
    </xf>
    <xf numFmtId="2" fontId="37" fillId="34" borderId="0" xfId="0" applyNumberFormat="1" applyFont="1" applyFill="1" applyAlignment="1">
      <alignment horizontal="center"/>
    </xf>
    <xf numFmtId="1" fontId="0" fillId="0" borderId="12" xfId="0" applyNumberFormat="1" applyFill="1" applyBorder="1" applyAlignment="1">
      <alignment horizontal="center"/>
    </xf>
    <xf numFmtId="166" fontId="37" fillId="33" borderId="0" xfId="0" applyNumberFormat="1" applyFont="1" applyFill="1" applyAlignment="1">
      <alignment horizontal="center"/>
    </xf>
    <xf numFmtId="166" fontId="37" fillId="34" borderId="0" xfId="0" applyNumberFormat="1" applyFont="1" applyFill="1" applyAlignment="1">
      <alignment horizontal="center"/>
    </xf>
    <xf numFmtId="166" fontId="37" fillId="0" borderId="16" xfId="0" applyNumberFormat="1" applyFont="1" applyFill="1" applyBorder="1" applyAlignment="1">
      <alignment horizontal="center"/>
    </xf>
    <xf numFmtId="164" fontId="37" fillId="33" borderId="17" xfId="0" applyNumberFormat="1" applyFont="1" applyFill="1" applyBorder="1" applyAlignment="1">
      <alignment horizontal="center"/>
    </xf>
    <xf numFmtId="166" fontId="37" fillId="33" borderId="14" xfId="0" applyNumberFormat="1" applyFont="1" applyFill="1" applyBorder="1" applyAlignment="1">
      <alignment horizontal="center"/>
    </xf>
    <xf numFmtId="164" fontId="37" fillId="34" borderId="17" xfId="0" applyNumberFormat="1" applyFont="1" applyFill="1" applyBorder="1" applyAlignment="1">
      <alignment horizontal="center"/>
    </xf>
    <xf numFmtId="166" fontId="37" fillId="34" borderId="14" xfId="0" applyNumberFormat="1" applyFont="1" applyFill="1" applyBorder="1" applyAlignment="1">
      <alignment horizontal="center"/>
    </xf>
    <xf numFmtId="164" fontId="0" fillId="33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/>
    </xf>
    <xf numFmtId="11" fontId="0" fillId="33" borderId="0" xfId="0" applyNumberFormat="1" applyFill="1" applyAlignment="1">
      <alignment horizontal="center"/>
    </xf>
    <xf numFmtId="11" fontId="0" fillId="34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0" fillId="33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/>
    </xf>
    <xf numFmtId="1" fontId="0" fillId="33" borderId="18" xfId="0" applyNumberFormat="1" applyFill="1" applyBorder="1" applyAlignment="1">
      <alignment horizontal="center"/>
    </xf>
    <xf numFmtId="1" fontId="0" fillId="34" borderId="18" xfId="0" applyNumberFormat="1" applyFill="1" applyBorder="1" applyAlignment="1">
      <alignment horizontal="center"/>
    </xf>
    <xf numFmtId="1" fontId="16" fillId="35" borderId="0" xfId="0" applyNumberFormat="1" applyFont="1" applyFill="1" applyAlignment="1">
      <alignment horizontal="center"/>
    </xf>
    <xf numFmtId="1" fontId="0" fillId="35" borderId="0" xfId="0" applyNumberFormat="1" applyFill="1" applyAlignment="1">
      <alignment horizontal="center"/>
    </xf>
    <xf numFmtId="166" fontId="37" fillId="35" borderId="0" xfId="0" applyNumberFormat="1" applyFont="1" applyFill="1" applyAlignment="1">
      <alignment horizontal="center"/>
    </xf>
    <xf numFmtId="166" fontId="37" fillId="0" borderId="14" xfId="0" applyNumberFormat="1" applyFont="1" applyFill="1" applyBorder="1" applyAlignment="1">
      <alignment horizontal="center"/>
    </xf>
    <xf numFmtId="2" fontId="37" fillId="0" borderId="0" xfId="0" applyNumberFormat="1" applyFont="1" applyFill="1" applyAlignment="1">
      <alignment horizontal="center"/>
    </xf>
    <xf numFmtId="2" fontId="37" fillId="35" borderId="0" xfId="0" applyNumberFormat="1" applyFont="1" applyFill="1" applyAlignment="1">
      <alignment horizontal="center"/>
    </xf>
    <xf numFmtId="166" fontId="37" fillId="35" borderId="14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2" fontId="38" fillId="0" borderId="0" xfId="0" applyNumberFormat="1" applyFont="1" applyAlignment="1">
      <alignment horizontal="center"/>
    </xf>
    <xf numFmtId="164" fontId="39" fillId="0" borderId="0" xfId="0" applyNumberFormat="1" applyFont="1" applyFill="1" applyAlignment="1">
      <alignment horizontal="center"/>
    </xf>
    <xf numFmtId="10" fontId="18" fillId="0" borderId="0" xfId="0" applyNumberFormat="1" applyFont="1" applyFill="1" applyAlignment="1">
      <alignment horizontal="center"/>
    </xf>
    <xf numFmtId="10" fontId="39" fillId="0" borderId="0" xfId="0" applyNumberFormat="1" applyFont="1" applyFill="1" applyAlignment="1">
      <alignment horizontal="center"/>
    </xf>
    <xf numFmtId="10" fontId="14" fillId="0" borderId="0" xfId="0" applyNumberFormat="1" applyFont="1" applyFill="1" applyAlignment="1">
      <alignment horizontal="center"/>
    </xf>
    <xf numFmtId="1" fontId="0" fillId="35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36" borderId="0" xfId="0" applyFill="1" applyAlignment="1">
      <alignment horizontal="center"/>
    </xf>
    <xf numFmtId="1" fontId="0" fillId="36" borderId="0" xfId="0" applyNumberFormat="1" applyFill="1" applyAlignment="1">
      <alignment horizontal="center" vertical="center"/>
    </xf>
    <xf numFmtId="1" fontId="0" fillId="36" borderId="0" xfId="0" applyNumberFormat="1" applyFill="1" applyAlignment="1">
      <alignment horizontal="center"/>
    </xf>
    <xf numFmtId="166" fontId="0" fillId="35" borderId="0" xfId="0" applyNumberFormat="1" applyFill="1" applyAlignment="1">
      <alignment horizontal="center"/>
    </xf>
    <xf numFmtId="0" fontId="42" fillId="0" borderId="0" xfId="0" applyFont="1" applyBorder="1" applyAlignment="1">
      <alignment horizontal="center"/>
    </xf>
    <xf numFmtId="0" fontId="41" fillId="33" borderId="0" xfId="0" applyFont="1" applyFill="1" applyBorder="1" applyAlignment="1">
      <alignment horizontal="center"/>
    </xf>
    <xf numFmtId="0" fontId="41" fillId="0" borderId="0" xfId="0" applyFont="1" applyBorder="1" applyAlignment="1">
      <alignment horizontal="center"/>
    </xf>
    <xf numFmtId="0" fontId="42" fillId="0" borderId="0" xfId="0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1" fontId="26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" fontId="19" fillId="33" borderId="0" xfId="0" applyNumberFormat="1" applyFont="1" applyFill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1" fontId="19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1" fontId="26" fillId="36" borderId="0" xfId="0" applyNumberFormat="1" applyFont="1" applyFill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31" fillId="33" borderId="11" xfId="0" applyFont="1" applyFill="1" applyBorder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3" borderId="11" xfId="0" applyFill="1" applyBorder="1" applyAlignment="1">
      <alignment horizontal="center" vertical="center"/>
    </xf>
    <xf numFmtId="0" fontId="31" fillId="34" borderId="11" xfId="0" applyFont="1" applyFill="1" applyBorder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11" xfId="0" applyFill="1" applyBorder="1" applyAlignment="1">
      <alignment horizontal="center" vertical="center"/>
    </xf>
    <xf numFmtId="1" fontId="31" fillId="35" borderId="0" xfId="0" applyNumberFormat="1" applyFont="1" applyFill="1" applyAlignment="1">
      <alignment horizontal="left" vertical="center"/>
    </xf>
    <xf numFmtId="0" fontId="0" fillId="35" borderId="0" xfId="0" applyFill="1" applyAlignment="1">
      <alignment horizontal="left" vertical="center"/>
    </xf>
    <xf numFmtId="2" fontId="38" fillId="0" borderId="0" xfId="0" applyNumberFormat="1" applyFont="1" applyFill="1" applyAlignment="1">
      <alignment horizontal="left" vertical="center"/>
    </xf>
    <xf numFmtId="0" fontId="38" fillId="0" borderId="0" xfId="0" applyFont="1" applyFill="1" applyAlignment="1">
      <alignment horizontal="left" vertical="center"/>
    </xf>
    <xf numFmtId="166" fontId="38" fillId="35" borderId="0" xfId="0" applyNumberFormat="1" applyFont="1" applyFill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kegg.jp/entry/C00387" TargetMode="External"/><Relationship Id="rId671" Type="http://schemas.openxmlformats.org/officeDocument/2006/relationships/hyperlink" Target="http://www.hmdb.ca/metabolites/HMDB02825" TargetMode="External"/><Relationship Id="rId21" Type="http://schemas.openxmlformats.org/officeDocument/2006/relationships/hyperlink" Target="https://www.kegg.jp/entry/C00388" TargetMode="External"/><Relationship Id="rId324" Type="http://schemas.openxmlformats.org/officeDocument/2006/relationships/hyperlink" Target="https://www.kegg.jp/entry/C00135" TargetMode="External"/><Relationship Id="rId531" Type="http://schemas.openxmlformats.org/officeDocument/2006/relationships/hyperlink" Target="http://www.hmdb.ca/metabolites/HMDB62635" TargetMode="External"/><Relationship Id="rId629" Type="http://schemas.openxmlformats.org/officeDocument/2006/relationships/hyperlink" Target="http://www.hmdb.ca/metabolites/HMDB00095" TargetMode="External"/><Relationship Id="rId170" Type="http://schemas.openxmlformats.org/officeDocument/2006/relationships/hyperlink" Target="https://www.kegg.jp/entry/C00036" TargetMode="External"/><Relationship Id="rId268" Type="http://schemas.openxmlformats.org/officeDocument/2006/relationships/hyperlink" Target="https://www.kegg.jp/entry/C01094" TargetMode="External"/><Relationship Id="rId475" Type="http://schemas.openxmlformats.org/officeDocument/2006/relationships/hyperlink" Target="http://www.hmdb.ca/metabolites/HMDB00243" TargetMode="External"/><Relationship Id="rId682" Type="http://schemas.openxmlformats.org/officeDocument/2006/relationships/hyperlink" Target="http://www.hmdb.ca/metabolites/HMDB00130" TargetMode="External"/><Relationship Id="rId32" Type="http://schemas.openxmlformats.org/officeDocument/2006/relationships/hyperlink" Target="https://www.kegg.jp/entry/C00245" TargetMode="External"/><Relationship Id="rId128" Type="http://schemas.openxmlformats.org/officeDocument/2006/relationships/hyperlink" Target="https://www.kegg.jp/entry/C00019" TargetMode="External"/><Relationship Id="rId335" Type="http://schemas.openxmlformats.org/officeDocument/2006/relationships/hyperlink" Target="http://www.hmdb.ca/metabolites/HMDB00161" TargetMode="External"/><Relationship Id="rId542" Type="http://schemas.openxmlformats.org/officeDocument/2006/relationships/hyperlink" Target="http://www.hmdb.ca/metabolites/HMDB00510" TargetMode="External"/><Relationship Id="rId181" Type="http://schemas.openxmlformats.org/officeDocument/2006/relationships/hyperlink" Target="https://www.kegg.jp/entry/C06104" TargetMode="External"/><Relationship Id="rId402" Type="http://schemas.openxmlformats.org/officeDocument/2006/relationships/hyperlink" Target="http://www.hmdb.ca/metabolites/HMDB00216" TargetMode="External"/><Relationship Id="rId279" Type="http://schemas.openxmlformats.org/officeDocument/2006/relationships/hyperlink" Target="https://www.kegg.jp/entry/C00270" TargetMode="External"/><Relationship Id="rId486" Type="http://schemas.openxmlformats.org/officeDocument/2006/relationships/hyperlink" Target="http://www.hmdb.ca/metabolites/HMDB00300" TargetMode="External"/><Relationship Id="rId43" Type="http://schemas.openxmlformats.org/officeDocument/2006/relationships/hyperlink" Target="https://www.kegg.jp/entry/C00123" TargetMode="External"/><Relationship Id="rId139" Type="http://schemas.openxmlformats.org/officeDocument/2006/relationships/hyperlink" Target="https://www.kegg.jp/entry/C00016" TargetMode="External"/><Relationship Id="rId346" Type="http://schemas.openxmlformats.org/officeDocument/2006/relationships/hyperlink" Target="http://www.hmdb.ca/metabolites/HMDB00630" TargetMode="External"/><Relationship Id="rId553" Type="http://schemas.openxmlformats.org/officeDocument/2006/relationships/hyperlink" Target="http://www.hmdb.ca/metabolites/HMDB00289" TargetMode="External"/><Relationship Id="rId192" Type="http://schemas.openxmlformats.org/officeDocument/2006/relationships/hyperlink" Target="https://www.kegg.jp/entry/C01983" TargetMode="External"/><Relationship Id="rId206" Type="http://schemas.openxmlformats.org/officeDocument/2006/relationships/hyperlink" Target="https://www.kegg.jp/entry/C12621" TargetMode="External"/><Relationship Id="rId413" Type="http://schemas.openxmlformats.org/officeDocument/2006/relationships/hyperlink" Target="http://www.hmdb.ca/metabolites/HMDB01565" TargetMode="External"/><Relationship Id="rId497" Type="http://schemas.openxmlformats.org/officeDocument/2006/relationships/hyperlink" Target="http://www.hmdb.ca/metabolites/HMDB01488" TargetMode="External"/><Relationship Id="rId620" Type="http://schemas.openxmlformats.org/officeDocument/2006/relationships/hyperlink" Target="http://www.hmdb.ca/metabolites/HMDB01852" TargetMode="External"/><Relationship Id="rId357" Type="http://schemas.openxmlformats.org/officeDocument/2006/relationships/hyperlink" Target="http://www.hmdb.ca/metabolites/HMDB01406" TargetMode="External"/><Relationship Id="rId54" Type="http://schemas.openxmlformats.org/officeDocument/2006/relationships/hyperlink" Target="https://www.kegg.jp/entry/C20522" TargetMode="External"/><Relationship Id="rId217" Type="http://schemas.openxmlformats.org/officeDocument/2006/relationships/hyperlink" Target="https://www.kegg.jp/entry/C02341" TargetMode="External"/><Relationship Id="rId564" Type="http://schemas.openxmlformats.org/officeDocument/2006/relationships/hyperlink" Target="http://www.hmdb.ca/metabolites/HMDB12156" TargetMode="External"/><Relationship Id="rId424" Type="http://schemas.openxmlformats.org/officeDocument/2006/relationships/hyperlink" Target="http://www.hmdb.ca/metabolites/HMDB00201" TargetMode="External"/><Relationship Id="rId631" Type="http://schemas.openxmlformats.org/officeDocument/2006/relationships/hyperlink" Target="http://www.hmdb.ca/metabolites/HMDB00186" TargetMode="External"/><Relationship Id="rId270" Type="http://schemas.openxmlformats.org/officeDocument/2006/relationships/hyperlink" Target="https://www.kegg.jp/entry/C06427" TargetMode="External"/><Relationship Id="rId65" Type="http://schemas.openxmlformats.org/officeDocument/2006/relationships/hyperlink" Target="https://www.kegg.jp/entry/C00487" TargetMode="External"/><Relationship Id="rId130" Type="http://schemas.openxmlformats.org/officeDocument/2006/relationships/hyperlink" Target="https://www.kegg.jp/entry/C00068" TargetMode="External"/><Relationship Id="rId368" Type="http://schemas.openxmlformats.org/officeDocument/2006/relationships/hyperlink" Target="http://www.hmdb.ca/metabolites/HMDB01149" TargetMode="External"/><Relationship Id="rId575" Type="http://schemas.openxmlformats.org/officeDocument/2006/relationships/hyperlink" Target="http://www.hmdb.ca/metabolites/HMDB00017" TargetMode="External"/><Relationship Id="rId228" Type="http://schemas.openxmlformats.org/officeDocument/2006/relationships/hyperlink" Target="https://www.kegg.jp/entry/C01586" TargetMode="External"/><Relationship Id="rId435" Type="http://schemas.openxmlformats.org/officeDocument/2006/relationships/hyperlink" Target="http://www.hmdb.ca/metabolites/HMDB00688" TargetMode="External"/><Relationship Id="rId642" Type="http://schemas.openxmlformats.org/officeDocument/2006/relationships/hyperlink" Target="http://www.hmdb.ca/metabolites/HMDB00295" TargetMode="External"/><Relationship Id="rId281" Type="http://schemas.openxmlformats.org/officeDocument/2006/relationships/hyperlink" Target="https://www.kegg.jp/entry/C00364" TargetMode="External"/><Relationship Id="rId502" Type="http://schemas.openxmlformats.org/officeDocument/2006/relationships/hyperlink" Target="http://www.hmdb.ca/metabolites/HMDB00766" TargetMode="External"/><Relationship Id="rId76" Type="http://schemas.openxmlformats.org/officeDocument/2006/relationships/hyperlink" Target="https://www.kegg.jp/entry/C00437" TargetMode="External"/><Relationship Id="rId141" Type="http://schemas.openxmlformats.org/officeDocument/2006/relationships/hyperlink" Target="https://www.kegg.jp/entry/C11378" TargetMode="External"/><Relationship Id="rId379" Type="http://schemas.openxmlformats.org/officeDocument/2006/relationships/hyperlink" Target="http://www.hmdb.ca/metabolites/HMDB00875" TargetMode="External"/><Relationship Id="rId586" Type="http://schemas.openxmlformats.org/officeDocument/2006/relationships/hyperlink" Target="http://www.hmdb.ca/metabolites/HMDB00127" TargetMode="External"/><Relationship Id="rId7" Type="http://schemas.openxmlformats.org/officeDocument/2006/relationships/hyperlink" Target="https://www.kegg.jp/entry/C00134" TargetMode="External"/><Relationship Id="rId239" Type="http://schemas.openxmlformats.org/officeDocument/2006/relationships/hyperlink" Target="https://www.kegg.jp/entry/C00597" TargetMode="External"/><Relationship Id="rId446" Type="http://schemas.openxmlformats.org/officeDocument/2006/relationships/hyperlink" Target="http://www.hmdb.ca/metabolites/HMDB03331" TargetMode="External"/><Relationship Id="rId653" Type="http://schemas.openxmlformats.org/officeDocument/2006/relationships/hyperlink" Target="http://www.hmdb.ca/metabolites/HMDB0000998" TargetMode="External"/><Relationship Id="rId292" Type="http://schemas.openxmlformats.org/officeDocument/2006/relationships/hyperlink" Target="https://www.kegg.jp/entry/C00705" TargetMode="External"/><Relationship Id="rId306" Type="http://schemas.openxmlformats.org/officeDocument/2006/relationships/hyperlink" Target="https://www.kegg.jp/entry/C18043" TargetMode="External"/><Relationship Id="rId87" Type="http://schemas.openxmlformats.org/officeDocument/2006/relationships/hyperlink" Target="https://www.kegg.jp/entry/C03793" TargetMode="External"/><Relationship Id="rId513" Type="http://schemas.openxmlformats.org/officeDocument/2006/relationships/hyperlink" Target="http://www.hmdb.ca/metabolites/HMDB00209" TargetMode="External"/><Relationship Id="rId597" Type="http://schemas.openxmlformats.org/officeDocument/2006/relationships/hyperlink" Target="http://www.hmdb.ca/metabolites/HMDB00099" TargetMode="External"/><Relationship Id="rId152" Type="http://schemas.openxmlformats.org/officeDocument/2006/relationships/hyperlink" Target="https://www.kegg.jp/entry/C01089" TargetMode="External"/><Relationship Id="rId457" Type="http://schemas.openxmlformats.org/officeDocument/2006/relationships/hyperlink" Target="http://www.hmdb.ca/metabolites/HMDB0000939" TargetMode="External"/><Relationship Id="rId664" Type="http://schemas.openxmlformats.org/officeDocument/2006/relationships/hyperlink" Target="http://www.hmdb.ca/metabolites/HMDB03337" TargetMode="External"/><Relationship Id="rId14" Type="http://schemas.openxmlformats.org/officeDocument/2006/relationships/hyperlink" Target="https://www.kegg.jp/entry/C00114" TargetMode="External"/><Relationship Id="rId317" Type="http://schemas.openxmlformats.org/officeDocument/2006/relationships/hyperlink" Target="https://www.kegg.jp/entry/C00006" TargetMode="External"/><Relationship Id="rId524" Type="http://schemas.openxmlformats.org/officeDocument/2006/relationships/hyperlink" Target="http://www.hmdb.ca/metabolites/HMDB0000426" TargetMode="External"/><Relationship Id="rId98" Type="http://schemas.openxmlformats.org/officeDocument/2006/relationships/hyperlink" Target="https://www.kegg.jp/entry/C00328" TargetMode="External"/><Relationship Id="rId163" Type="http://schemas.openxmlformats.org/officeDocument/2006/relationships/hyperlink" Target="https://www.kegg.jp/entry/C10164" TargetMode="External"/><Relationship Id="rId370" Type="http://schemas.openxmlformats.org/officeDocument/2006/relationships/hyperlink" Target="http://www.hmdb.ca/metabolites/HMDB00172" TargetMode="External"/><Relationship Id="rId230" Type="http://schemas.openxmlformats.org/officeDocument/2006/relationships/hyperlink" Target="https://www.kegg.jp/entry/C00031" TargetMode="External"/><Relationship Id="rId468" Type="http://schemas.openxmlformats.org/officeDocument/2006/relationships/hyperlink" Target="http://www.hmdb.ca/metabolites/HMDB00607" TargetMode="External"/><Relationship Id="rId675" Type="http://schemas.openxmlformats.org/officeDocument/2006/relationships/hyperlink" Target="http://www.hmdb.ca/metabolites/HMDB00679" TargetMode="External"/><Relationship Id="rId25" Type="http://schemas.openxmlformats.org/officeDocument/2006/relationships/hyperlink" Target="https://www.kegg.jp/entry/C00431" TargetMode="External"/><Relationship Id="rId328" Type="http://schemas.openxmlformats.org/officeDocument/2006/relationships/hyperlink" Target="http://www.hmdb.ca/metabolites/HMDB00149" TargetMode="External"/><Relationship Id="rId535" Type="http://schemas.openxmlformats.org/officeDocument/2006/relationships/hyperlink" Target="http://www.hmdb.ca/metabolites/HMDB01476" TargetMode="External"/><Relationship Id="rId174" Type="http://schemas.openxmlformats.org/officeDocument/2006/relationships/hyperlink" Target="https://www.kegg.jp/entry/D00224" TargetMode="External"/><Relationship Id="rId381" Type="http://schemas.openxmlformats.org/officeDocument/2006/relationships/hyperlink" Target="http://www.hmdb.ca/metabolites/HMDB02271" TargetMode="External"/><Relationship Id="rId602" Type="http://schemas.openxmlformats.org/officeDocument/2006/relationships/hyperlink" Target="http://www.hmdb.ca/metabolites/HMDB01389" TargetMode="External"/><Relationship Id="rId241" Type="http://schemas.openxmlformats.org/officeDocument/2006/relationships/hyperlink" Target="https://www.kegg.jp/entry/C01717" TargetMode="External"/><Relationship Id="rId479" Type="http://schemas.openxmlformats.org/officeDocument/2006/relationships/hyperlink" Target="http://www.hmdb.ca/metabolites/HMDB00718" TargetMode="External"/><Relationship Id="rId686" Type="http://schemas.openxmlformats.org/officeDocument/2006/relationships/hyperlink" Target="https://www.kegg.jp/entry/C00073" TargetMode="External"/><Relationship Id="rId36" Type="http://schemas.openxmlformats.org/officeDocument/2006/relationships/hyperlink" Target="https://www.kegg.jp/entry/C01879" TargetMode="External"/><Relationship Id="rId339" Type="http://schemas.openxmlformats.org/officeDocument/2006/relationships/hyperlink" Target="http://www.hmdb.ca/metabolites/HMDB03911" TargetMode="External"/><Relationship Id="rId546" Type="http://schemas.openxmlformats.org/officeDocument/2006/relationships/hyperlink" Target="http://www.hmdb.ca/metabolites/HMDB01713" TargetMode="External"/><Relationship Id="rId101" Type="http://schemas.openxmlformats.org/officeDocument/2006/relationships/hyperlink" Target="https://www.kegg.jp/entry/C00881" TargetMode="External"/><Relationship Id="rId185" Type="http://schemas.openxmlformats.org/officeDocument/2006/relationships/hyperlink" Target="https://www.kegg.jp/entry/C00815" TargetMode="External"/><Relationship Id="rId406" Type="http://schemas.openxmlformats.org/officeDocument/2006/relationships/hyperlink" Target="http://www.hmdb.ca/metabolites/HMDB01046" TargetMode="External"/><Relationship Id="rId392" Type="http://schemas.openxmlformats.org/officeDocument/2006/relationships/hyperlink" Target="http://www.hmdb.ca/metabolites/HMDB00303" TargetMode="External"/><Relationship Id="rId613" Type="http://schemas.openxmlformats.org/officeDocument/2006/relationships/hyperlink" Target="http://www.hmdb.ca/metabolites/HMDB00559" TargetMode="External"/><Relationship Id="rId252" Type="http://schemas.openxmlformats.org/officeDocument/2006/relationships/hyperlink" Target="https://www.kegg.jp/entry/C02043" TargetMode="External"/><Relationship Id="rId47" Type="http://schemas.openxmlformats.org/officeDocument/2006/relationships/hyperlink" Target="https://www.kegg.jp/entry/C00049" TargetMode="External"/><Relationship Id="rId112" Type="http://schemas.openxmlformats.org/officeDocument/2006/relationships/hyperlink" Target="https://www.kegg.jp/entry/C00330" TargetMode="External"/><Relationship Id="rId557" Type="http://schemas.openxmlformats.org/officeDocument/2006/relationships/hyperlink" Target="http://www.hmdb.ca/metabolites/HMDB03070" TargetMode="External"/><Relationship Id="rId196" Type="http://schemas.openxmlformats.org/officeDocument/2006/relationships/hyperlink" Target="https://www.kegg.jp/entry/C00632" TargetMode="External"/><Relationship Id="rId417" Type="http://schemas.openxmlformats.org/officeDocument/2006/relationships/hyperlink" Target="http://www.hmdb.ca/metabolites/HMDB01847" TargetMode="External"/><Relationship Id="rId624" Type="http://schemas.openxmlformats.org/officeDocument/2006/relationships/hyperlink" Target="http://www.hmdb.ca/metabolites/HMDB00125" TargetMode="External"/><Relationship Id="rId263" Type="http://schemas.openxmlformats.org/officeDocument/2006/relationships/hyperlink" Target="https://www.kegg.jp/entry/C00120" TargetMode="External"/><Relationship Id="rId470" Type="http://schemas.openxmlformats.org/officeDocument/2006/relationships/hyperlink" Target="http://www.hmdb.ca/metabolites/HMDB00248" TargetMode="External"/><Relationship Id="rId58" Type="http://schemas.openxmlformats.org/officeDocument/2006/relationships/hyperlink" Target="https://www.kegg.jp/entry/C00064" TargetMode="External"/><Relationship Id="rId123" Type="http://schemas.openxmlformats.org/officeDocument/2006/relationships/hyperlink" Target="https://www.kegg.jp/entry/C00144" TargetMode="External"/><Relationship Id="rId330" Type="http://schemas.openxmlformats.org/officeDocument/2006/relationships/hyperlink" Target="http://www.hmdb.ca/metabolites/HMDB01522" TargetMode="External"/><Relationship Id="rId568" Type="http://schemas.openxmlformats.org/officeDocument/2006/relationships/hyperlink" Target="http://www.hmdb.ca/metabolites/HMDB00169" TargetMode="External"/><Relationship Id="rId428" Type="http://schemas.openxmlformats.org/officeDocument/2006/relationships/hyperlink" Target="http://www.hmdb.ca/metabolites/HMDB04620" TargetMode="External"/><Relationship Id="rId635" Type="http://schemas.openxmlformats.org/officeDocument/2006/relationships/hyperlink" Target="http://www.hmdb.ca/metabolites/HMDB00045" TargetMode="External"/><Relationship Id="rId274" Type="http://schemas.openxmlformats.org/officeDocument/2006/relationships/hyperlink" Target="https://www.kegg.jp/entry/C12270" TargetMode="External"/><Relationship Id="rId481" Type="http://schemas.openxmlformats.org/officeDocument/2006/relationships/hyperlink" Target="http://www.hmdb.ca/metabolites/HMDB0000112" TargetMode="External"/><Relationship Id="rId69" Type="http://schemas.openxmlformats.org/officeDocument/2006/relationships/hyperlink" Target="https://www.kegg.jp/entry/C02242" TargetMode="External"/><Relationship Id="rId134" Type="http://schemas.openxmlformats.org/officeDocument/2006/relationships/hyperlink" Target="https://www.kegg.jp/entry/C00003" TargetMode="External"/><Relationship Id="rId579" Type="http://schemas.openxmlformats.org/officeDocument/2006/relationships/hyperlink" Target="http://www.hmdb.ca/metabolites/HMDB06029" TargetMode="External"/><Relationship Id="rId341" Type="http://schemas.openxmlformats.org/officeDocument/2006/relationships/hyperlink" Target="http://www.hmdb.ca/metabolites/HMDB00092" TargetMode="External"/><Relationship Id="rId439" Type="http://schemas.openxmlformats.org/officeDocument/2006/relationships/hyperlink" Target="http://www.hmdb.ca/metabolites/HMDB61717" TargetMode="External"/><Relationship Id="rId646" Type="http://schemas.openxmlformats.org/officeDocument/2006/relationships/hyperlink" Target="http://www.hmdb.ca/metabolites/HMDB01341" TargetMode="External"/><Relationship Id="rId201" Type="http://schemas.openxmlformats.org/officeDocument/2006/relationships/hyperlink" Target="https://www.kegg.jp/entry/C00295" TargetMode="External"/><Relationship Id="rId285" Type="http://schemas.openxmlformats.org/officeDocument/2006/relationships/hyperlink" Target="https://www.kegg.jp/entry/C00089" TargetMode="External"/><Relationship Id="rId506" Type="http://schemas.openxmlformats.org/officeDocument/2006/relationships/hyperlink" Target="http://www.hmdb.ca/metabolites/HMDB00223" TargetMode="External"/><Relationship Id="rId492" Type="http://schemas.openxmlformats.org/officeDocument/2006/relationships/hyperlink" Target="http://www.hmdb.ca/metabolites/HMDB00254" TargetMode="External"/><Relationship Id="rId145" Type="http://schemas.openxmlformats.org/officeDocument/2006/relationships/hyperlink" Target="https://www.kegg.jp/entry/C00186" TargetMode="External"/><Relationship Id="rId352" Type="http://schemas.openxmlformats.org/officeDocument/2006/relationships/hyperlink" Target="http://www.hmdb.ca/metabolites/HMDB00043" TargetMode="External"/><Relationship Id="rId212" Type="http://schemas.openxmlformats.org/officeDocument/2006/relationships/hyperlink" Target="https://www.kegg.jp/entry/C00074" TargetMode="External"/><Relationship Id="rId657" Type="http://schemas.openxmlformats.org/officeDocument/2006/relationships/hyperlink" Target="http://www.hmdb.ca/metabolites/HMDB00538" TargetMode="External"/><Relationship Id="rId49" Type="http://schemas.openxmlformats.org/officeDocument/2006/relationships/hyperlink" Target="https://www.kegg.jp/entry/C02918" TargetMode="External"/><Relationship Id="rId114" Type="http://schemas.openxmlformats.org/officeDocument/2006/relationships/hyperlink" Target="https://www.kegg.jp/entry/C19962" TargetMode="External"/><Relationship Id="rId296" Type="http://schemas.openxmlformats.org/officeDocument/2006/relationships/hyperlink" Target="https://www.kegg.jp/entry/C00015" TargetMode="External"/><Relationship Id="rId461" Type="http://schemas.openxmlformats.org/officeDocument/2006/relationships/hyperlink" Target="http://www.hmdb.ca/metabolites/HMDB01546" TargetMode="External"/><Relationship Id="rId517" Type="http://schemas.openxmlformats.org/officeDocument/2006/relationships/hyperlink" Target="http://www.hmdb.ca/metabolites/HMDB01494" TargetMode="External"/><Relationship Id="rId559" Type="http://schemas.openxmlformats.org/officeDocument/2006/relationships/hyperlink" Target="http://www.hmdb.ca/metabolites/HMDB00893" TargetMode="External"/><Relationship Id="rId60" Type="http://schemas.openxmlformats.org/officeDocument/2006/relationships/hyperlink" Target="https://www.kegg.jp/entry/C01181" TargetMode="External"/><Relationship Id="rId156" Type="http://schemas.openxmlformats.org/officeDocument/2006/relationships/hyperlink" Target="https://www.kegg.jp/entry/C01384" TargetMode="External"/><Relationship Id="rId198" Type="http://schemas.openxmlformats.org/officeDocument/2006/relationships/hyperlink" Target="https://www.kegg.jp/entry/C00606" TargetMode="External"/><Relationship Id="rId321" Type="http://schemas.openxmlformats.org/officeDocument/2006/relationships/hyperlink" Target="https://www.kegg.jp/entry/C01657" TargetMode="External"/><Relationship Id="rId363" Type="http://schemas.openxmlformats.org/officeDocument/2006/relationships/hyperlink" Target="http://www.hmdb.ca/metabolites/HMDB00070" TargetMode="External"/><Relationship Id="rId419" Type="http://schemas.openxmlformats.org/officeDocument/2006/relationships/hyperlink" Target="http://www.hmdb.ca/metabolites/HMDB00609" TargetMode="External"/><Relationship Id="rId570" Type="http://schemas.openxmlformats.org/officeDocument/2006/relationships/hyperlink" Target="http://www.hmdb.ca/metabolites/HMDB00707" TargetMode="External"/><Relationship Id="rId626" Type="http://schemas.openxmlformats.org/officeDocument/2006/relationships/hyperlink" Target="http://www.hmdb.ca/metabolites/HMDB00230" TargetMode="External"/><Relationship Id="rId223" Type="http://schemas.openxmlformats.org/officeDocument/2006/relationships/hyperlink" Target="https://www.kegg.jp/entry/C01042" TargetMode="External"/><Relationship Id="rId430" Type="http://schemas.openxmlformats.org/officeDocument/2006/relationships/hyperlink" Target="http://www.hmdb.ca/metabolites/HMDB0000012" TargetMode="External"/><Relationship Id="rId668" Type="http://schemas.openxmlformats.org/officeDocument/2006/relationships/hyperlink" Target="http://www.hmdb.ca/metabolites/HMDB00208" TargetMode="External"/><Relationship Id="rId18" Type="http://schemas.openxmlformats.org/officeDocument/2006/relationships/hyperlink" Target="https://www.kegg.jp/entry/C00065" TargetMode="External"/><Relationship Id="rId265" Type="http://schemas.openxmlformats.org/officeDocument/2006/relationships/hyperlink" Target="https://www.kegg.jp/entry/C00249" TargetMode="External"/><Relationship Id="rId472" Type="http://schemas.openxmlformats.org/officeDocument/2006/relationships/hyperlink" Target="http://www.hmdb.ca/metabolites/HMDB02086" TargetMode="External"/><Relationship Id="rId528" Type="http://schemas.openxmlformats.org/officeDocument/2006/relationships/hyperlink" Target="http://www.hmdb.ca/metabolites/HMDB00764" TargetMode="External"/><Relationship Id="rId125" Type="http://schemas.openxmlformats.org/officeDocument/2006/relationships/hyperlink" Target="https://www.kegg.jp/entry/C00021" TargetMode="External"/><Relationship Id="rId167" Type="http://schemas.openxmlformats.org/officeDocument/2006/relationships/hyperlink" Target="https://www.kegg.jp/entry/C00490" TargetMode="External"/><Relationship Id="rId332" Type="http://schemas.openxmlformats.org/officeDocument/2006/relationships/hyperlink" Target="http://www.hmdb.ca/metabolites/HMDB00925" TargetMode="External"/><Relationship Id="rId374" Type="http://schemas.openxmlformats.org/officeDocument/2006/relationships/hyperlink" Target="http://www.hmdb.ca/metabolites/HMDB00742" TargetMode="External"/><Relationship Id="rId581" Type="http://schemas.openxmlformats.org/officeDocument/2006/relationships/hyperlink" Target="http://www.hmdb.ca/metabolites/HMDB01138" TargetMode="External"/><Relationship Id="rId71" Type="http://schemas.openxmlformats.org/officeDocument/2006/relationships/hyperlink" Target="https://www.kegg.jp/entry/C01959" TargetMode="External"/><Relationship Id="rId234" Type="http://schemas.openxmlformats.org/officeDocument/2006/relationships/hyperlink" Target="https://www.kegg.jp/entry/C07130" TargetMode="External"/><Relationship Id="rId637" Type="http://schemas.openxmlformats.org/officeDocument/2006/relationships/hyperlink" Target="http://www.hmdb.ca/metabolites/HMDB0001220" TargetMode="External"/><Relationship Id="rId679" Type="http://schemas.openxmlformats.org/officeDocument/2006/relationships/hyperlink" Target="http://www.hmdb.ca/metabolites/HMDB0000220" TargetMode="External"/><Relationship Id="rId2" Type="http://schemas.openxmlformats.org/officeDocument/2006/relationships/hyperlink" Target="https://www.kegg.jp/entry/C00189" TargetMode="External"/><Relationship Id="rId29" Type="http://schemas.openxmlformats.org/officeDocument/2006/relationships/hyperlink" Target="https://www.kegg.jp/entry/C00188" TargetMode="External"/><Relationship Id="rId276" Type="http://schemas.openxmlformats.org/officeDocument/2006/relationships/hyperlink" Target="https://www.kegg.jp/entry/C00239" TargetMode="External"/><Relationship Id="rId441" Type="http://schemas.openxmlformats.org/officeDocument/2006/relationships/hyperlink" Target="http://www.hmdb.ca/metabolites/HMDB01294" TargetMode="External"/><Relationship Id="rId483" Type="http://schemas.openxmlformats.org/officeDocument/2006/relationships/hyperlink" Target="http://www.hmdb.ca/metabolites/HMDB0000357" TargetMode="External"/><Relationship Id="rId539" Type="http://schemas.openxmlformats.org/officeDocument/2006/relationships/hyperlink" Target="http://www.hmdb.ca/metabolites/HMDB00226" TargetMode="External"/><Relationship Id="rId690" Type="http://schemas.openxmlformats.org/officeDocument/2006/relationships/hyperlink" Target="https://www.kegg.jp/entry/C00475" TargetMode="External"/><Relationship Id="rId40" Type="http://schemas.openxmlformats.org/officeDocument/2006/relationships/hyperlink" Target="https://www.kegg.jp/entry/C00300" TargetMode="External"/><Relationship Id="rId136" Type="http://schemas.openxmlformats.org/officeDocument/2006/relationships/hyperlink" Target="https://www.kegg.jp/entry/c02823" TargetMode="External"/><Relationship Id="rId178" Type="http://schemas.openxmlformats.org/officeDocument/2006/relationships/hyperlink" Target="https://www.kegg.jp/entry/C00156" TargetMode="External"/><Relationship Id="rId301" Type="http://schemas.openxmlformats.org/officeDocument/2006/relationships/hyperlink" Target="https://www.kegg.jp/entry/C02477" TargetMode="External"/><Relationship Id="rId343" Type="http://schemas.openxmlformats.org/officeDocument/2006/relationships/hyperlink" Target="http://www.hmdb.ca/metabolites/HMDB01906" TargetMode="External"/><Relationship Id="rId550" Type="http://schemas.openxmlformats.org/officeDocument/2006/relationships/hyperlink" Target="http://www.hmdb.ca/metabolites/HMDB02199" TargetMode="External"/><Relationship Id="rId82" Type="http://schemas.openxmlformats.org/officeDocument/2006/relationships/hyperlink" Target="https://www.kegg.jp/entry/C00082" TargetMode="External"/><Relationship Id="rId203" Type="http://schemas.openxmlformats.org/officeDocument/2006/relationships/hyperlink" Target="https://www.kegg.jp/entry/C00956" TargetMode="External"/><Relationship Id="rId385" Type="http://schemas.openxmlformats.org/officeDocument/2006/relationships/hyperlink" Target="http://www.hmdb.ca/metabolites/HMDB00641" TargetMode="External"/><Relationship Id="rId592" Type="http://schemas.openxmlformats.org/officeDocument/2006/relationships/hyperlink" Target="http://www.hmdb.ca/metabolites/HMDB00881" TargetMode="External"/><Relationship Id="rId606" Type="http://schemas.openxmlformats.org/officeDocument/2006/relationships/hyperlink" Target="http://www.hmdb.ca/metabolites/HMDB00030" TargetMode="External"/><Relationship Id="rId648" Type="http://schemas.openxmlformats.org/officeDocument/2006/relationships/hyperlink" Target="http://www.hmdb.ca/metabolites/HMDB01201" TargetMode="External"/><Relationship Id="rId245" Type="http://schemas.openxmlformats.org/officeDocument/2006/relationships/hyperlink" Target="https://www.kegg.jp/entry/C00158" TargetMode="External"/><Relationship Id="rId287" Type="http://schemas.openxmlformats.org/officeDocument/2006/relationships/hyperlink" Target="https://www.kegg.jp/entry/C01699" TargetMode="External"/><Relationship Id="rId410" Type="http://schemas.openxmlformats.org/officeDocument/2006/relationships/hyperlink" Target="http://www.hmdb.ca/metabolites/HMDB01860" TargetMode="External"/><Relationship Id="rId452" Type="http://schemas.openxmlformats.org/officeDocument/2006/relationships/hyperlink" Target="http://www.hmdb.ca/metabolites/HMDB04824" TargetMode="External"/><Relationship Id="rId494" Type="http://schemas.openxmlformats.org/officeDocument/2006/relationships/hyperlink" Target="http://www.hmdb.ca/metabolites/HMDB00754" TargetMode="External"/><Relationship Id="rId508" Type="http://schemas.openxmlformats.org/officeDocument/2006/relationships/hyperlink" Target="http://www.hmdb.ca/metabolites/HMDB00026" TargetMode="External"/><Relationship Id="rId105" Type="http://schemas.openxmlformats.org/officeDocument/2006/relationships/hyperlink" Target="https://www.kegg.jp/entry/C00491" TargetMode="External"/><Relationship Id="rId147" Type="http://schemas.openxmlformats.org/officeDocument/2006/relationships/hyperlink" Target="https://www.kegg.jp/entry/C01013" TargetMode="External"/><Relationship Id="rId312" Type="http://schemas.openxmlformats.org/officeDocument/2006/relationships/hyperlink" Target="https://www.kegg.jp/entry/C05122" TargetMode="External"/><Relationship Id="rId354" Type="http://schemas.openxmlformats.org/officeDocument/2006/relationships/hyperlink" Target="http://www.hmdb.ca/metabolites/HMDB00738" TargetMode="External"/><Relationship Id="rId51" Type="http://schemas.openxmlformats.org/officeDocument/2006/relationships/hyperlink" Target="https://www.kegg.jp/entry/C00568" TargetMode="External"/><Relationship Id="rId93" Type="http://schemas.openxmlformats.org/officeDocument/2006/relationships/hyperlink" Target="https://www.kegg.jp/entry/C03626" TargetMode="External"/><Relationship Id="rId189" Type="http://schemas.openxmlformats.org/officeDocument/2006/relationships/hyperlink" Target="https://www.kegg.jp/entry/C05629" TargetMode="External"/><Relationship Id="rId396" Type="http://schemas.openxmlformats.org/officeDocument/2006/relationships/hyperlink" Target="http://www.hmdb.ca/metabolites/HMDB00068" TargetMode="External"/><Relationship Id="rId561" Type="http://schemas.openxmlformats.org/officeDocument/2006/relationships/hyperlink" Target="http://www.hmdb.ca/metabolites/HMDB00904" TargetMode="External"/><Relationship Id="rId617" Type="http://schemas.openxmlformats.org/officeDocument/2006/relationships/hyperlink" Target="http://www.hmdb.ca/metabolites/HMDB00673" TargetMode="External"/><Relationship Id="rId659" Type="http://schemas.openxmlformats.org/officeDocument/2006/relationships/hyperlink" Target="http://www.hmdb.ca/metabolites/HMDB00932" TargetMode="External"/><Relationship Id="rId214" Type="http://schemas.openxmlformats.org/officeDocument/2006/relationships/hyperlink" Target="https://www.kegg.jp/entry/C00366" TargetMode="External"/><Relationship Id="rId256" Type="http://schemas.openxmlformats.org/officeDocument/2006/relationships/hyperlink" Target="https://www.kegg.jp/entry/C06424" TargetMode="External"/><Relationship Id="rId298" Type="http://schemas.openxmlformats.org/officeDocument/2006/relationships/hyperlink" Target="https://www.kegg.jp/entry/C00695" TargetMode="External"/><Relationship Id="rId421" Type="http://schemas.openxmlformats.org/officeDocument/2006/relationships/hyperlink" Target="http://www.hmdb.ca/metabolites/HMDB01539" TargetMode="External"/><Relationship Id="rId463" Type="http://schemas.openxmlformats.org/officeDocument/2006/relationships/hyperlink" Target="http://www.hmdb.ca/metabolites/HMDB00121" TargetMode="External"/><Relationship Id="rId519" Type="http://schemas.openxmlformats.org/officeDocument/2006/relationships/hyperlink" Target="http://www.hmdb.ca/metabolites/HMDB00730" TargetMode="External"/><Relationship Id="rId670" Type="http://schemas.openxmlformats.org/officeDocument/2006/relationships/hyperlink" Target="http://www.hmdb.ca/metabolites/HMDB01586" TargetMode="External"/><Relationship Id="rId116" Type="http://schemas.openxmlformats.org/officeDocument/2006/relationships/hyperlink" Target="https://www.kegg.jp/entry/C02494" TargetMode="External"/><Relationship Id="rId158" Type="http://schemas.openxmlformats.org/officeDocument/2006/relationships/hyperlink" Target="https://www.kegg.jp/entry/C00042" TargetMode="External"/><Relationship Id="rId323" Type="http://schemas.openxmlformats.org/officeDocument/2006/relationships/hyperlink" Target="https://www.kegg.jp/entry/C05382" TargetMode="External"/><Relationship Id="rId530" Type="http://schemas.openxmlformats.org/officeDocument/2006/relationships/hyperlink" Target="http://www.hmdb.ca/metabolites/HMDB00292" TargetMode="External"/><Relationship Id="rId20" Type="http://schemas.openxmlformats.org/officeDocument/2006/relationships/hyperlink" Target="https://www.kegg.jp/entry/C00380" TargetMode="External"/><Relationship Id="rId62" Type="http://schemas.openxmlformats.org/officeDocument/2006/relationships/hyperlink" Target="https://www.kegg.jp/entry/C00242" TargetMode="External"/><Relationship Id="rId365" Type="http://schemas.openxmlformats.org/officeDocument/2006/relationships/hyperlink" Target="http://www.hmdb.ca/metabolites/HMDB02064" TargetMode="External"/><Relationship Id="rId572" Type="http://schemas.openxmlformats.org/officeDocument/2006/relationships/hyperlink" Target="http://www.hmdb.ca/metabolites/HMDB00247" TargetMode="External"/><Relationship Id="rId628" Type="http://schemas.openxmlformats.org/officeDocument/2006/relationships/hyperlink" Target="http://www.hmdb.ca/metabolites/HMDB01227" TargetMode="External"/><Relationship Id="rId225" Type="http://schemas.openxmlformats.org/officeDocument/2006/relationships/hyperlink" Target="https://www.kegg.jp/entry/C02504" TargetMode="External"/><Relationship Id="rId267" Type="http://schemas.openxmlformats.org/officeDocument/2006/relationships/hyperlink" Target="https://www.kegg.jp/entry/C00092" TargetMode="External"/><Relationship Id="rId432" Type="http://schemas.openxmlformats.org/officeDocument/2006/relationships/hyperlink" Target="http://www.hmdb.ca/metabolites/HMDB00194" TargetMode="External"/><Relationship Id="rId474" Type="http://schemas.openxmlformats.org/officeDocument/2006/relationships/hyperlink" Target="http://www.hmdb.ca/metabolites/HMDB06112" TargetMode="External"/><Relationship Id="rId127" Type="http://schemas.openxmlformats.org/officeDocument/2006/relationships/hyperlink" Target="https://www.kegg.jp/entry/C05441" TargetMode="External"/><Relationship Id="rId681" Type="http://schemas.openxmlformats.org/officeDocument/2006/relationships/hyperlink" Target="http://www.hmdb.ca/metabolites/HMDB00050" TargetMode="External"/><Relationship Id="rId31" Type="http://schemas.openxmlformats.org/officeDocument/2006/relationships/hyperlink" Target="https://www.kegg.jp/entry/C00153" TargetMode="External"/><Relationship Id="rId73" Type="http://schemas.openxmlformats.org/officeDocument/2006/relationships/hyperlink" Target="https://www.kegg.jp/entry/C01152" TargetMode="External"/><Relationship Id="rId169" Type="http://schemas.openxmlformats.org/officeDocument/2006/relationships/hyperlink" Target="https://www.kegg.jp/entry/C00489" TargetMode="External"/><Relationship Id="rId334" Type="http://schemas.openxmlformats.org/officeDocument/2006/relationships/hyperlink" Target="http://www.hmdb.ca/metabolites/HMDB00056" TargetMode="External"/><Relationship Id="rId376" Type="http://schemas.openxmlformats.org/officeDocument/2006/relationships/hyperlink" Target="http://www.hmdb.ca/metabolites/HMDB00699" TargetMode="External"/><Relationship Id="rId541" Type="http://schemas.openxmlformats.org/officeDocument/2006/relationships/hyperlink" Target="http://www.hmdb.ca/metabolites/HMDB00678" TargetMode="External"/><Relationship Id="rId583" Type="http://schemas.openxmlformats.org/officeDocument/2006/relationships/hyperlink" Target="http://www.hmdb.ca/metabolites/HMDB00763" TargetMode="External"/><Relationship Id="rId639" Type="http://schemas.openxmlformats.org/officeDocument/2006/relationships/hyperlink" Target="http://www.hmdb.ca/metabolites/HMDB01245" TargetMode="External"/><Relationship Id="rId4" Type="http://schemas.openxmlformats.org/officeDocument/2006/relationships/hyperlink" Target="https://www.kegg.jp/entry/C02294" TargetMode="External"/><Relationship Id="rId180" Type="http://schemas.openxmlformats.org/officeDocument/2006/relationships/hyperlink" Target="https://www.kegg.jp/entry/C00346" TargetMode="External"/><Relationship Id="rId236" Type="http://schemas.openxmlformats.org/officeDocument/2006/relationships/hyperlink" Target="https://www.kegg.jp/entry/C05582" TargetMode="External"/><Relationship Id="rId278" Type="http://schemas.openxmlformats.org/officeDocument/2006/relationships/hyperlink" Target="https://www.kegg.jp/entry/C00365" TargetMode="External"/><Relationship Id="rId401" Type="http://schemas.openxmlformats.org/officeDocument/2006/relationships/hyperlink" Target="http://www.hmdb.ca/metabolites/HMDB00001" TargetMode="External"/><Relationship Id="rId443" Type="http://schemas.openxmlformats.org/officeDocument/2006/relationships/hyperlink" Target="http://www.hmdb.ca/metabolites/HMDB00305" TargetMode="External"/><Relationship Id="rId650" Type="http://schemas.openxmlformats.org/officeDocument/2006/relationships/hyperlink" Target="http://www.hmdb.ca/metabolites/HMDB00536" TargetMode="External"/><Relationship Id="rId303" Type="http://schemas.openxmlformats.org/officeDocument/2006/relationships/hyperlink" Target="https://www.kegg.jp/entry/C05466" TargetMode="External"/><Relationship Id="rId485" Type="http://schemas.openxmlformats.org/officeDocument/2006/relationships/hyperlink" Target="http://www.hmdb.ca/metabolites/HMDB00139" TargetMode="External"/><Relationship Id="rId42" Type="http://schemas.openxmlformats.org/officeDocument/2006/relationships/hyperlink" Target="https://www.kegg.jp/entry/C00430" TargetMode="External"/><Relationship Id="rId84" Type="http://schemas.openxmlformats.org/officeDocument/2006/relationships/hyperlink" Target="https://www.kegg.jp/entry/C00588" TargetMode="External"/><Relationship Id="rId138" Type="http://schemas.openxmlformats.org/officeDocument/2006/relationships/hyperlink" Target="https://www.kegg.jp/entry/C01829" TargetMode="External"/><Relationship Id="rId345" Type="http://schemas.openxmlformats.org/officeDocument/2006/relationships/hyperlink" Target="http://www.hmdb.ca/metabolites/HMDB00965" TargetMode="External"/><Relationship Id="rId387" Type="http://schemas.openxmlformats.org/officeDocument/2006/relationships/hyperlink" Target="http://www.hmdb.ca/metabolites/HMDB01161" TargetMode="External"/><Relationship Id="rId510" Type="http://schemas.openxmlformats.org/officeDocument/2006/relationships/hyperlink" Target="http://www.hmdb.ca/metabolites/HMDB00034" TargetMode="External"/><Relationship Id="rId552" Type="http://schemas.openxmlformats.org/officeDocument/2006/relationships/hyperlink" Target="http://www.hmdb.ca/metabolites/HMDB00263" TargetMode="External"/><Relationship Id="rId594" Type="http://schemas.openxmlformats.org/officeDocument/2006/relationships/hyperlink" Target="http://www.hmdb.ca/metabolites/HMDB00512" TargetMode="External"/><Relationship Id="rId608" Type="http://schemas.openxmlformats.org/officeDocument/2006/relationships/hyperlink" Target="http://www.hmdb.ca/metabolites/HMDB01491" TargetMode="External"/><Relationship Id="rId191" Type="http://schemas.openxmlformats.org/officeDocument/2006/relationships/hyperlink" Target="https://www.kegg.jp/entry/C00385" TargetMode="External"/><Relationship Id="rId205" Type="http://schemas.openxmlformats.org/officeDocument/2006/relationships/hyperlink" Target="https://www.kegg.jp/entry/C00166" TargetMode="External"/><Relationship Id="rId247" Type="http://schemas.openxmlformats.org/officeDocument/2006/relationships/hyperlink" Target="https://www.kegg.jp/entry/C05584" TargetMode="External"/><Relationship Id="rId412" Type="http://schemas.openxmlformats.org/officeDocument/2006/relationships/hyperlink" Target="http://www.hmdb.ca/metabolites/HMDB04113" TargetMode="External"/><Relationship Id="rId107" Type="http://schemas.openxmlformats.org/officeDocument/2006/relationships/hyperlink" Target="https://www.kegg.jp/entry/C20826" TargetMode="External"/><Relationship Id="rId289" Type="http://schemas.openxmlformats.org/officeDocument/2006/relationships/hyperlink" Target="https://www.kegg.jp/entry/C00130" TargetMode="External"/><Relationship Id="rId454" Type="http://schemas.openxmlformats.org/officeDocument/2006/relationships/hyperlink" Target="http://www.hmdb.ca/metabolites/HMDB00058" TargetMode="External"/><Relationship Id="rId496" Type="http://schemas.openxmlformats.org/officeDocument/2006/relationships/hyperlink" Target="http://www.hmdb.ca/metabolites/HMDB04136" TargetMode="External"/><Relationship Id="rId661" Type="http://schemas.openxmlformats.org/officeDocument/2006/relationships/hyperlink" Target="http://www.hmdb.ca/metabolites/HMDB01273" TargetMode="External"/><Relationship Id="rId11" Type="http://schemas.openxmlformats.org/officeDocument/2006/relationships/hyperlink" Target="https://www.kegg.jp/entry/C00576" TargetMode="External"/><Relationship Id="rId53" Type="http://schemas.openxmlformats.org/officeDocument/2006/relationships/hyperlink" Target="https://www.kegg.jp/entry/C05828" TargetMode="External"/><Relationship Id="rId149" Type="http://schemas.openxmlformats.org/officeDocument/2006/relationships/hyperlink" Target="https://www.kegg.jp/entry/C00109" TargetMode="External"/><Relationship Id="rId314" Type="http://schemas.openxmlformats.org/officeDocument/2006/relationships/hyperlink" Target="https://www.kegg.jp/entry/C00029" TargetMode="External"/><Relationship Id="rId356" Type="http://schemas.openxmlformats.org/officeDocument/2006/relationships/hyperlink" Target="http://www.hmdb.ca/metabolites/HMDB00574" TargetMode="External"/><Relationship Id="rId398" Type="http://schemas.openxmlformats.org/officeDocument/2006/relationships/hyperlink" Target="http://www.hmdb.ca/metabolites/HMDB00819" TargetMode="External"/><Relationship Id="rId521" Type="http://schemas.openxmlformats.org/officeDocument/2006/relationships/hyperlink" Target="http://www.hmdb.ca/metabolites/HMDB00422" TargetMode="External"/><Relationship Id="rId563" Type="http://schemas.openxmlformats.org/officeDocument/2006/relationships/hyperlink" Target="http://www.hmdb.ca/metabolites/HMDB00402" TargetMode="External"/><Relationship Id="rId619" Type="http://schemas.openxmlformats.org/officeDocument/2006/relationships/hyperlink" Target="http://www.hmdb.ca/metabolites/HMDB01068" TargetMode="External"/><Relationship Id="rId95" Type="http://schemas.openxmlformats.org/officeDocument/2006/relationships/hyperlink" Target="https://www.kegg.jp/entry/C11284" TargetMode="External"/><Relationship Id="rId160" Type="http://schemas.openxmlformats.org/officeDocument/2006/relationships/hyperlink" Target="https://www.kegg.jp/entry/C01796" TargetMode="External"/><Relationship Id="rId216" Type="http://schemas.openxmlformats.org/officeDocument/2006/relationships/hyperlink" Target="https://www.kegg.jp/entry/C00093" TargetMode="External"/><Relationship Id="rId423" Type="http://schemas.openxmlformats.org/officeDocument/2006/relationships/hyperlink" Target="http://www.hmdb.ca/metabolites/HMDB02096" TargetMode="External"/><Relationship Id="rId258" Type="http://schemas.openxmlformats.org/officeDocument/2006/relationships/hyperlink" Target="https://www.kegg.jp/entry/C00199" TargetMode="External"/><Relationship Id="rId465" Type="http://schemas.openxmlformats.org/officeDocument/2006/relationships/hyperlink" Target="http://www.hmdb.ca/metabolites/HMDB01008" TargetMode="External"/><Relationship Id="rId630" Type="http://schemas.openxmlformats.org/officeDocument/2006/relationships/hyperlink" Target="http://www.hmdb.ca/metabolites/HMDB01058" TargetMode="External"/><Relationship Id="rId672" Type="http://schemas.openxmlformats.org/officeDocument/2006/relationships/hyperlink" Target="http://www.hmdb.ca/metabolites/HMDB00845" TargetMode="External"/><Relationship Id="rId22" Type="http://schemas.openxmlformats.org/officeDocument/2006/relationships/hyperlink" Target="https://www.kegg.jp/entry/C00791" TargetMode="External"/><Relationship Id="rId64" Type="http://schemas.openxmlformats.org/officeDocument/2006/relationships/hyperlink" Target="https://www.kegg.jp/entry/C00398" TargetMode="External"/><Relationship Id="rId118" Type="http://schemas.openxmlformats.org/officeDocument/2006/relationships/hyperlink" Target="https://www.kegg.jp/entry/C00376" TargetMode="External"/><Relationship Id="rId325" Type="http://schemas.openxmlformats.org/officeDocument/2006/relationships/hyperlink" Target="https://www.kegg.jp/entry/C00063" TargetMode="External"/><Relationship Id="rId367" Type="http://schemas.openxmlformats.org/officeDocument/2006/relationships/hyperlink" Target="http://www.hmdb.ca/metabolites/HMDB00725" TargetMode="External"/><Relationship Id="rId532" Type="http://schemas.openxmlformats.org/officeDocument/2006/relationships/hyperlink" Target="http://www.hmdb.ca/metabolites/HMDB00703" TargetMode="External"/><Relationship Id="rId574" Type="http://schemas.openxmlformats.org/officeDocument/2006/relationships/hyperlink" Target="http://www.hmdb.ca/metabolites/HMDB00765" TargetMode="External"/><Relationship Id="rId171" Type="http://schemas.openxmlformats.org/officeDocument/2006/relationships/hyperlink" Target="https://www.kegg.jp/entry/C02642" TargetMode="External"/><Relationship Id="rId227" Type="http://schemas.openxmlformats.org/officeDocument/2006/relationships/hyperlink" Target="https://www.kegg.jp/entry/C03145" TargetMode="External"/><Relationship Id="rId269" Type="http://schemas.openxmlformats.org/officeDocument/2006/relationships/hyperlink" Target="https://www.kegg.jp/entry/C04148" TargetMode="External"/><Relationship Id="rId434" Type="http://schemas.openxmlformats.org/officeDocument/2006/relationships/hyperlink" Target="http://www.hmdb.ca/metabolites/HMDB00296" TargetMode="External"/><Relationship Id="rId476" Type="http://schemas.openxmlformats.org/officeDocument/2006/relationships/hyperlink" Target="http://www.hmdb.ca/metabolites/HMDB00190" TargetMode="External"/><Relationship Id="rId641" Type="http://schemas.openxmlformats.org/officeDocument/2006/relationships/hyperlink" Target="http://www.hmdb.ca/metabolites/HMDB00518" TargetMode="External"/><Relationship Id="rId683" Type="http://schemas.openxmlformats.org/officeDocument/2006/relationships/hyperlink" Target="http://www.hmdb.ca/metabolites/HMDB00280" TargetMode="External"/><Relationship Id="rId33" Type="http://schemas.openxmlformats.org/officeDocument/2006/relationships/hyperlink" Target="https://www.kegg.jp/entry/C05127" TargetMode="External"/><Relationship Id="rId129" Type="http://schemas.openxmlformats.org/officeDocument/2006/relationships/hyperlink" Target="https://www.kegg.jp/entry/C00112" TargetMode="External"/><Relationship Id="rId280" Type="http://schemas.openxmlformats.org/officeDocument/2006/relationships/hyperlink" Target="https://www.kegg.jp/entry/C00341" TargetMode="External"/><Relationship Id="rId336" Type="http://schemas.openxmlformats.org/officeDocument/2006/relationships/hyperlink" Target="http://www.hmdb.ca/metabolites/HMDB00271" TargetMode="External"/><Relationship Id="rId501" Type="http://schemas.openxmlformats.org/officeDocument/2006/relationships/hyperlink" Target="http://www.hmdb.ca/metabolites/HMDB02092" TargetMode="External"/><Relationship Id="rId543" Type="http://schemas.openxmlformats.org/officeDocument/2006/relationships/hyperlink" Target="http://www.hmdb.ca/metabolites/HMDB02285" TargetMode="External"/><Relationship Id="rId75" Type="http://schemas.openxmlformats.org/officeDocument/2006/relationships/hyperlink" Target="https://www.kegg.jp/entry/C00062" TargetMode="External"/><Relationship Id="rId140" Type="http://schemas.openxmlformats.org/officeDocument/2006/relationships/hyperlink" Target="https://www.kegg.jp/entry/C00194" TargetMode="External"/><Relationship Id="rId182" Type="http://schemas.openxmlformats.org/officeDocument/2006/relationships/hyperlink" Target="https://www.kegg.jp/entry/C00026" TargetMode="External"/><Relationship Id="rId378" Type="http://schemas.openxmlformats.org/officeDocument/2006/relationships/hyperlink" Target="http://www.hmdb.ca/metabolites/HMDB01392" TargetMode="External"/><Relationship Id="rId403" Type="http://schemas.openxmlformats.org/officeDocument/2006/relationships/hyperlink" Target="http://www.hmdb.ca/metabolites/HMDB00721" TargetMode="External"/><Relationship Id="rId585" Type="http://schemas.openxmlformats.org/officeDocument/2006/relationships/hyperlink" Target="http://www.hmdb.ca/metabolites/HMDB00094" TargetMode="External"/><Relationship Id="rId6" Type="http://schemas.openxmlformats.org/officeDocument/2006/relationships/hyperlink" Target="https://www.kegg.jp/entry/C01104" TargetMode="External"/><Relationship Id="rId238" Type="http://schemas.openxmlformats.org/officeDocument/2006/relationships/hyperlink" Target="https://www.kegg.jp/entry/C01005" TargetMode="External"/><Relationship Id="rId445" Type="http://schemas.openxmlformats.org/officeDocument/2006/relationships/hyperlink" Target="http://www.hmdb.ca/metabolites/HMDB13130" TargetMode="External"/><Relationship Id="rId487" Type="http://schemas.openxmlformats.org/officeDocument/2006/relationships/hyperlink" Target="http://www.hmdb.ca/metabolites/HMDB00134" TargetMode="External"/><Relationship Id="rId610" Type="http://schemas.openxmlformats.org/officeDocument/2006/relationships/hyperlink" Target="http://www.hmdb.ca/metabolites/HMDB0001254" TargetMode="External"/><Relationship Id="rId652" Type="http://schemas.openxmlformats.org/officeDocument/2006/relationships/hyperlink" Target="http://www.hmdb.ca/metabolites/HMDB00653" TargetMode="External"/><Relationship Id="rId291" Type="http://schemas.openxmlformats.org/officeDocument/2006/relationships/hyperlink" Target="https://www.kegg.jp/entry/C00735" TargetMode="External"/><Relationship Id="rId305" Type="http://schemas.openxmlformats.org/officeDocument/2006/relationships/hyperlink" Target="https://www.kegg.jp/entry/C01921" TargetMode="External"/><Relationship Id="rId347" Type="http://schemas.openxmlformats.org/officeDocument/2006/relationships/hyperlink" Target="http://www.hmdb.ca/metabolites/HMDB00870" TargetMode="External"/><Relationship Id="rId512" Type="http://schemas.openxmlformats.org/officeDocument/2006/relationships/hyperlink" Target="http://www.hmdb.ca/metabolites/HMDB00157" TargetMode="External"/><Relationship Id="rId44" Type="http://schemas.openxmlformats.org/officeDocument/2006/relationships/hyperlink" Target="https://www.kegg.jp/entry/C00407" TargetMode="External"/><Relationship Id="rId86" Type="http://schemas.openxmlformats.org/officeDocument/2006/relationships/hyperlink" Target="https://www.kegg.jp/entry/C01924" TargetMode="External"/><Relationship Id="rId151" Type="http://schemas.openxmlformats.org/officeDocument/2006/relationships/hyperlink" Target="https://www.kegg.jp/entry/C00383" TargetMode="External"/><Relationship Id="rId389" Type="http://schemas.openxmlformats.org/officeDocument/2006/relationships/hyperlink" Target="http://www.hmdb.ca/metabolites/HMDB00132" TargetMode="External"/><Relationship Id="rId554" Type="http://schemas.openxmlformats.org/officeDocument/2006/relationships/hyperlink" Target="http://www.hmdb.ca/metabolites/HMDB01473" TargetMode="External"/><Relationship Id="rId596" Type="http://schemas.openxmlformats.org/officeDocument/2006/relationships/hyperlink" Target="http://www.hmdb.ca/metabolites/HMDB00210" TargetMode="External"/><Relationship Id="rId193" Type="http://schemas.openxmlformats.org/officeDocument/2006/relationships/hyperlink" Target="https://www.kegg.jp/entry/C01984" TargetMode="External"/><Relationship Id="rId207" Type="http://schemas.openxmlformats.org/officeDocument/2006/relationships/hyperlink" Target="https://www.kegg.jp/entry/C00811" TargetMode="External"/><Relationship Id="rId249" Type="http://schemas.openxmlformats.org/officeDocument/2006/relationships/hyperlink" Target="https://www.kegg.jp/entry/C05824" TargetMode="External"/><Relationship Id="rId414" Type="http://schemas.openxmlformats.org/officeDocument/2006/relationships/hyperlink" Target="http://www.hmdb.ca/metabolites/HMDB00206" TargetMode="External"/><Relationship Id="rId456" Type="http://schemas.openxmlformats.org/officeDocument/2006/relationships/hyperlink" Target="http://www.hmdb.ca/metabolites/HMDB00244" TargetMode="External"/><Relationship Id="rId498" Type="http://schemas.openxmlformats.org/officeDocument/2006/relationships/hyperlink" Target="http://www.hmdb.ca/metabolites/HMDB0002243" TargetMode="External"/><Relationship Id="rId621" Type="http://schemas.openxmlformats.org/officeDocument/2006/relationships/hyperlink" Target="http://www.hmdb.ca/metabolites/HMDB01067" TargetMode="External"/><Relationship Id="rId663" Type="http://schemas.openxmlformats.org/officeDocument/2006/relationships/hyperlink" Target="http://www.hmdb.ca/metabolites/HMDB00290" TargetMode="External"/><Relationship Id="rId13" Type="http://schemas.openxmlformats.org/officeDocument/2006/relationships/hyperlink" Target="https://www.kegg.jp/entry/C03284" TargetMode="External"/><Relationship Id="rId109" Type="http://schemas.openxmlformats.org/officeDocument/2006/relationships/hyperlink" Target="https://www.kegg.jp/entry/C06501" TargetMode="External"/><Relationship Id="rId260" Type="http://schemas.openxmlformats.org/officeDocument/2006/relationships/hyperlink" Target="https://www.kegg.jp/entry/C00272" TargetMode="External"/><Relationship Id="rId316" Type="http://schemas.openxmlformats.org/officeDocument/2006/relationships/hyperlink" Target="https://www.kegg.jp/entry/C00127" TargetMode="External"/><Relationship Id="rId523" Type="http://schemas.openxmlformats.org/officeDocument/2006/relationships/hyperlink" Target="http://www.hmdb.ca/metabolites/HMDB59655" TargetMode="External"/><Relationship Id="rId55" Type="http://schemas.openxmlformats.org/officeDocument/2006/relationships/hyperlink" Target="https://www.kegg.jp/entry/C00315" TargetMode="External"/><Relationship Id="rId97" Type="http://schemas.openxmlformats.org/officeDocument/2006/relationships/hyperlink" Target="https://www.kegg.jp/entry/C00078" TargetMode="External"/><Relationship Id="rId120" Type="http://schemas.openxmlformats.org/officeDocument/2006/relationships/hyperlink" Target="https://www.kegg.jp/entry/C00170" TargetMode="External"/><Relationship Id="rId358" Type="http://schemas.openxmlformats.org/officeDocument/2006/relationships/hyperlink" Target="http://www.hmdb.ca/metabolites/HMDB00251" TargetMode="External"/><Relationship Id="rId565" Type="http://schemas.openxmlformats.org/officeDocument/2006/relationships/hyperlink" Target="http://www.hmdb.ca/metabolites/HMDB01015" TargetMode="External"/><Relationship Id="rId162" Type="http://schemas.openxmlformats.org/officeDocument/2006/relationships/hyperlink" Target="https://www.kegg.jp/entry/C00253" TargetMode="External"/><Relationship Id="rId218" Type="http://schemas.openxmlformats.org/officeDocument/2006/relationships/hyperlink" Target="https://www.kegg.jp/entry/C00493" TargetMode="External"/><Relationship Id="rId425" Type="http://schemas.openxmlformats.org/officeDocument/2006/relationships/hyperlink" Target="http://www.hmdb.ca/metabolites/HMDB00929" TargetMode="External"/><Relationship Id="rId467" Type="http://schemas.openxmlformats.org/officeDocument/2006/relationships/hyperlink" Target="http://www.hmdb.ca/metabolites/HMDB02274" TargetMode="External"/><Relationship Id="rId632" Type="http://schemas.openxmlformats.org/officeDocument/2006/relationships/hyperlink" Target="http://www.hmdb.ca/metabolites/HMDB00258" TargetMode="External"/><Relationship Id="rId271" Type="http://schemas.openxmlformats.org/officeDocument/2006/relationships/hyperlink" Target="https://www.kegg.jp/entry/C01595" TargetMode="External"/><Relationship Id="rId674" Type="http://schemas.openxmlformats.org/officeDocument/2006/relationships/hyperlink" Target="http://www.hmdb.ca/metabolites/HMDB00397" TargetMode="External"/><Relationship Id="rId24" Type="http://schemas.openxmlformats.org/officeDocument/2006/relationships/hyperlink" Target="https://www.kegg.jp/entry/C00148" TargetMode="External"/><Relationship Id="rId66" Type="http://schemas.openxmlformats.org/officeDocument/2006/relationships/hyperlink" Target="https://www.kegg.jp/entry/C00079" TargetMode="External"/><Relationship Id="rId131" Type="http://schemas.openxmlformats.org/officeDocument/2006/relationships/hyperlink" Target="https://www.kegg.jp/entry/C00504" TargetMode="External"/><Relationship Id="rId327" Type="http://schemas.openxmlformats.org/officeDocument/2006/relationships/hyperlink" Target="http://www.hmdb.ca/metabolites/HMDB00906" TargetMode="External"/><Relationship Id="rId369" Type="http://schemas.openxmlformats.org/officeDocument/2006/relationships/hyperlink" Target="http://www.hmdb.ca/metabolites/HMDB00687" TargetMode="External"/><Relationship Id="rId534" Type="http://schemas.openxmlformats.org/officeDocument/2006/relationships/hyperlink" Target="http://www.hmdb.ca/metabolites/HMDB0000440" TargetMode="External"/><Relationship Id="rId576" Type="http://schemas.openxmlformats.org/officeDocument/2006/relationships/hyperlink" Target="http://www.hmdb.ca/metabolites/HMDB00272" TargetMode="External"/><Relationship Id="rId173" Type="http://schemas.openxmlformats.org/officeDocument/2006/relationships/hyperlink" Target="https://www.kegg.jp/entry/C00147" TargetMode="External"/><Relationship Id="rId229" Type="http://schemas.openxmlformats.org/officeDocument/2006/relationships/hyperlink" Target="https://www.kegg.jp/entry/C00137" TargetMode="External"/><Relationship Id="rId380" Type="http://schemas.openxmlformats.org/officeDocument/2006/relationships/hyperlink" Target="http://www.hmdb.ca/metabolites/HMDB02820" TargetMode="External"/><Relationship Id="rId436" Type="http://schemas.openxmlformats.org/officeDocument/2006/relationships/hyperlink" Target="http://www.hmdb.ca/metabolites/HMDB00086" TargetMode="External"/><Relationship Id="rId601" Type="http://schemas.openxmlformats.org/officeDocument/2006/relationships/hyperlink" Target="http://www.hmdb.ca/metabolites/HMDB00618" TargetMode="External"/><Relationship Id="rId643" Type="http://schemas.openxmlformats.org/officeDocument/2006/relationships/hyperlink" Target="http://www.hmdb.ca/metabolites/HMDB00865" TargetMode="External"/><Relationship Id="rId240" Type="http://schemas.openxmlformats.org/officeDocument/2006/relationships/hyperlink" Target="https://www.kegg.jp/entry/C08261" TargetMode="External"/><Relationship Id="rId478" Type="http://schemas.openxmlformats.org/officeDocument/2006/relationships/hyperlink" Target="http://www.hmdb.ca/metabolites/HMDB00700" TargetMode="External"/><Relationship Id="rId685" Type="http://schemas.openxmlformats.org/officeDocument/2006/relationships/hyperlink" Target="http://www.hmdb.ca/metabolites/HMDB0001532" TargetMode="External"/><Relationship Id="rId35" Type="http://schemas.openxmlformats.org/officeDocument/2006/relationships/hyperlink" Target="https://www.kegg.jp/entry/C00906" TargetMode="External"/><Relationship Id="rId77" Type="http://schemas.openxmlformats.org/officeDocument/2006/relationships/hyperlink" Target="https://www.kegg.jp/entry/C01419" TargetMode="External"/><Relationship Id="rId100" Type="http://schemas.openxmlformats.org/officeDocument/2006/relationships/hyperlink" Target="https://www.kegg.jp/entry/C00386" TargetMode="External"/><Relationship Id="rId282" Type="http://schemas.openxmlformats.org/officeDocument/2006/relationships/hyperlink" Target="https://www.kegg.jp/entry/C00055" TargetMode="External"/><Relationship Id="rId338" Type="http://schemas.openxmlformats.org/officeDocument/2006/relationships/hyperlink" Target="http://www.hmdb.ca/metabolites/HMDB02322" TargetMode="External"/><Relationship Id="rId503" Type="http://schemas.openxmlformats.org/officeDocument/2006/relationships/hyperlink" Target="http://www.hmdb.ca/metabolites/HMDB01844" TargetMode="External"/><Relationship Id="rId545" Type="http://schemas.openxmlformats.org/officeDocument/2006/relationships/hyperlink" Target="http://www.hmdb.ca/metabolites/HMDB00205" TargetMode="External"/><Relationship Id="rId587" Type="http://schemas.openxmlformats.org/officeDocument/2006/relationships/hyperlink" Target="http://www.hmdb.ca/metabolites/HMDB62403" TargetMode="External"/><Relationship Id="rId8" Type="http://schemas.openxmlformats.org/officeDocument/2006/relationships/hyperlink" Target="https://www.kegg.jp/entry/C00099" TargetMode="External"/><Relationship Id="rId142" Type="http://schemas.openxmlformats.org/officeDocument/2006/relationships/hyperlink" Target="https://www.kegg.jp/entry/C19440" TargetMode="External"/><Relationship Id="rId184" Type="http://schemas.openxmlformats.org/officeDocument/2006/relationships/hyperlink" Target="https://www.kegg.jp/entry/C02630" TargetMode="External"/><Relationship Id="rId391" Type="http://schemas.openxmlformats.org/officeDocument/2006/relationships/hyperlink" Target="http://www.hmdb.ca/metabolites/HMDB00259" TargetMode="External"/><Relationship Id="rId405" Type="http://schemas.openxmlformats.org/officeDocument/2006/relationships/hyperlink" Target="http://www.hmdb.ca/metabolites/HMDB03357" TargetMode="External"/><Relationship Id="rId447" Type="http://schemas.openxmlformats.org/officeDocument/2006/relationships/hyperlink" Target="http://www.hmdb.ca/metabolites/HMDB04044" TargetMode="External"/><Relationship Id="rId612" Type="http://schemas.openxmlformats.org/officeDocument/2006/relationships/hyperlink" Target="http://www.hmdb.ca/metabolites/HMDB06344" TargetMode="External"/><Relationship Id="rId251" Type="http://schemas.openxmlformats.org/officeDocument/2006/relationships/hyperlink" Target="https://www.kegg.jp/entry/C02470" TargetMode="External"/><Relationship Id="rId489" Type="http://schemas.openxmlformats.org/officeDocument/2006/relationships/hyperlink" Target="http://www.hmdb.ca/metabolites/HMDB00532" TargetMode="External"/><Relationship Id="rId654" Type="http://schemas.openxmlformats.org/officeDocument/2006/relationships/hyperlink" Target="http://www.hmdb.ca/metabolites/HMDB01191" TargetMode="External"/><Relationship Id="rId46" Type="http://schemas.openxmlformats.org/officeDocument/2006/relationships/hyperlink" Target="https://www.kegg.jp/entry/C00152" TargetMode="External"/><Relationship Id="rId293" Type="http://schemas.openxmlformats.org/officeDocument/2006/relationships/hyperlink" Target="https://www.kegg.jp/entry/C00119" TargetMode="External"/><Relationship Id="rId307" Type="http://schemas.openxmlformats.org/officeDocument/2006/relationships/hyperlink" Target="https://www.kegg.jp/entry/C00458" TargetMode="External"/><Relationship Id="rId349" Type="http://schemas.openxmlformats.org/officeDocument/2006/relationships/hyperlink" Target="http://www.hmdb.ca/metabolites/HMDB0000076" TargetMode="External"/><Relationship Id="rId514" Type="http://schemas.openxmlformats.org/officeDocument/2006/relationships/hyperlink" Target="http://www.hmdb.ca/metabolites/HMDB00613/" TargetMode="External"/><Relationship Id="rId556" Type="http://schemas.openxmlformats.org/officeDocument/2006/relationships/hyperlink" Target="http://www.hmdb.ca/metabolites/HMDB00958" TargetMode="External"/><Relationship Id="rId88" Type="http://schemas.openxmlformats.org/officeDocument/2006/relationships/hyperlink" Target="https://www.kegg.jp/entry/C02427" TargetMode="External"/><Relationship Id="rId111" Type="http://schemas.openxmlformats.org/officeDocument/2006/relationships/hyperlink" Target="https://www.kegg.jp/entry/C01159" TargetMode="External"/><Relationship Id="rId153" Type="http://schemas.openxmlformats.org/officeDocument/2006/relationships/hyperlink" Target="https://www.kegg.jp/entry/C00258" TargetMode="External"/><Relationship Id="rId195" Type="http://schemas.openxmlformats.org/officeDocument/2006/relationships/hyperlink" Target="https://www.kegg.jp/entry/C05593" TargetMode="External"/><Relationship Id="rId209" Type="http://schemas.openxmlformats.org/officeDocument/2006/relationships/hyperlink" Target="https://www.kegg.jp/entry/C05607" TargetMode="External"/><Relationship Id="rId360" Type="http://schemas.openxmlformats.org/officeDocument/2006/relationships/hyperlink" Target="http://www.hmdb.ca/metabolites/HMDB02024" TargetMode="External"/><Relationship Id="rId416" Type="http://schemas.openxmlformats.org/officeDocument/2006/relationships/hyperlink" Target="http://www.hmdb.ca/metabolites/HMDB01325" TargetMode="External"/><Relationship Id="rId598" Type="http://schemas.openxmlformats.org/officeDocument/2006/relationships/hyperlink" Target="http://www.hmdb.ca/metabolites/HMDB00866" TargetMode="External"/><Relationship Id="rId220" Type="http://schemas.openxmlformats.org/officeDocument/2006/relationships/hyperlink" Target="https://www.kegg.jp/entry/C08278" TargetMode="External"/><Relationship Id="rId458" Type="http://schemas.openxmlformats.org/officeDocument/2006/relationships/hyperlink" Target="http://www.hmdb.ca/metabolites/HMDB00876" TargetMode="External"/><Relationship Id="rId623" Type="http://schemas.openxmlformats.org/officeDocument/2006/relationships/hyperlink" Target="http://www.hmdb.ca/metabolites/HMDB01202" TargetMode="External"/><Relationship Id="rId665" Type="http://schemas.openxmlformats.org/officeDocument/2006/relationships/hyperlink" Target="http://www.hmdb.ca/metabolites/HMDB00217" TargetMode="External"/><Relationship Id="rId15" Type="http://schemas.openxmlformats.org/officeDocument/2006/relationships/hyperlink" Target="https://www.kegg.jp/entry/C01026" TargetMode="External"/><Relationship Id="rId57" Type="http://schemas.openxmlformats.org/officeDocument/2006/relationships/hyperlink" Target="https://www.kegg.jp/entry/C01996" TargetMode="External"/><Relationship Id="rId262" Type="http://schemas.openxmlformats.org/officeDocument/2006/relationships/hyperlink" Target="https://www.kegg.jp/entry/C02067" TargetMode="External"/><Relationship Id="rId318" Type="http://schemas.openxmlformats.org/officeDocument/2006/relationships/hyperlink" Target="https://www.kegg.jp/entry/C00004" TargetMode="External"/><Relationship Id="rId525" Type="http://schemas.openxmlformats.org/officeDocument/2006/relationships/hyperlink" Target="http://www.hmdb.ca/metabolites/HMDB59916" TargetMode="External"/><Relationship Id="rId567" Type="http://schemas.openxmlformats.org/officeDocument/2006/relationships/hyperlink" Target="http://www.hmdb.ca/metabolites/HMDB00122" TargetMode="External"/><Relationship Id="rId99" Type="http://schemas.openxmlformats.org/officeDocument/2006/relationships/hyperlink" Target="https://www.kegg.jp/entry/C02305" TargetMode="External"/><Relationship Id="rId122" Type="http://schemas.openxmlformats.org/officeDocument/2006/relationships/hyperlink" Target="https://www.kegg.jp/entry/C00575" TargetMode="External"/><Relationship Id="rId164" Type="http://schemas.openxmlformats.org/officeDocument/2006/relationships/hyperlink" Target="https://www.kegg.jp/entry/C00178" TargetMode="External"/><Relationship Id="rId371" Type="http://schemas.openxmlformats.org/officeDocument/2006/relationships/hyperlink" Target="http://www.hmdb.ca/metabolites/HMDB0000214" TargetMode="External"/><Relationship Id="rId427" Type="http://schemas.openxmlformats.org/officeDocument/2006/relationships/hyperlink" Target="http://www.hmdb.ca/metabolites/HMDB01511" TargetMode="External"/><Relationship Id="rId469" Type="http://schemas.openxmlformats.org/officeDocument/2006/relationships/hyperlink" Target="http://www.hmdb.ca/metabolites/HMDB00221" TargetMode="External"/><Relationship Id="rId634" Type="http://schemas.openxmlformats.org/officeDocument/2006/relationships/hyperlink" Target="http://www.hmdb.ca/metabolites/HMDB03559" TargetMode="External"/><Relationship Id="rId676" Type="http://schemas.openxmlformats.org/officeDocument/2006/relationships/hyperlink" Target="http://www.hmdb.ca/metabolites/HMDB00089" TargetMode="External"/><Relationship Id="rId26" Type="http://schemas.openxmlformats.org/officeDocument/2006/relationships/hyperlink" Target="https://www.kegg.jp/entry/C00719" TargetMode="External"/><Relationship Id="rId231" Type="http://schemas.openxmlformats.org/officeDocument/2006/relationships/hyperlink" Target="https://www.kegg.jp/entry/C00159" TargetMode="External"/><Relationship Id="rId273" Type="http://schemas.openxmlformats.org/officeDocument/2006/relationships/hyperlink" Target="https://www.kegg.jp/entry/C00777" TargetMode="External"/><Relationship Id="rId329" Type="http://schemas.openxmlformats.org/officeDocument/2006/relationships/hyperlink" Target="http://www.hmdb.ca/metabolites/HMDB02134" TargetMode="External"/><Relationship Id="rId480" Type="http://schemas.openxmlformats.org/officeDocument/2006/relationships/hyperlink" Target="http://www.hmdb.ca/metabolites/HMDB00005" TargetMode="External"/><Relationship Id="rId536" Type="http://schemas.openxmlformats.org/officeDocument/2006/relationships/hyperlink" Target="http://www.hmdb.ca/metabolites/HMDB00073" TargetMode="External"/><Relationship Id="rId68" Type="http://schemas.openxmlformats.org/officeDocument/2006/relationships/hyperlink" Target="https://www.kegg.jp/entry/C00788" TargetMode="External"/><Relationship Id="rId133" Type="http://schemas.openxmlformats.org/officeDocument/2006/relationships/hyperlink" Target="https://www.kegg.jp/entry/C00500" TargetMode="External"/><Relationship Id="rId175" Type="http://schemas.openxmlformats.org/officeDocument/2006/relationships/hyperlink" Target="https://www.kegg.jp/entry/C00262" TargetMode="External"/><Relationship Id="rId340" Type="http://schemas.openxmlformats.org/officeDocument/2006/relationships/hyperlink" Target="http://www.hmdb.ca/metabolites/HMDB00097" TargetMode="External"/><Relationship Id="rId578" Type="http://schemas.openxmlformats.org/officeDocument/2006/relationships/hyperlink" Target="http://www.hmdb.ca/metabolites/HMDB00784" TargetMode="External"/><Relationship Id="rId200" Type="http://schemas.openxmlformats.org/officeDocument/2006/relationships/hyperlink" Target="https://www.kegg.jp/entry/C00628" TargetMode="External"/><Relationship Id="rId382" Type="http://schemas.openxmlformats.org/officeDocument/2006/relationships/hyperlink" Target="http://www.hmdb.ca/metabolites/HMDB01257" TargetMode="External"/><Relationship Id="rId438" Type="http://schemas.openxmlformats.org/officeDocument/2006/relationships/hyperlink" Target="http://www.hmdb.ca/metabolites/HMDB06049" TargetMode="External"/><Relationship Id="rId603" Type="http://schemas.openxmlformats.org/officeDocument/2006/relationships/hyperlink" Target="http://www.hmdb.ca/metabolites/HMDB00027" TargetMode="External"/><Relationship Id="rId645" Type="http://schemas.openxmlformats.org/officeDocument/2006/relationships/hyperlink" Target="http://www.hmdb.ca/metabolites/HMDB01492" TargetMode="External"/><Relationship Id="rId687" Type="http://schemas.openxmlformats.org/officeDocument/2006/relationships/hyperlink" Target="https://www.kegg.jp/entry/C22040" TargetMode="External"/><Relationship Id="rId242" Type="http://schemas.openxmlformats.org/officeDocument/2006/relationships/hyperlink" Target="https://www.kegg.jp/entry/C00624" TargetMode="External"/><Relationship Id="rId284" Type="http://schemas.openxmlformats.org/officeDocument/2006/relationships/hyperlink" Target="https://www.kegg.jp/entry/C00243" TargetMode="External"/><Relationship Id="rId491" Type="http://schemas.openxmlformats.org/officeDocument/2006/relationships/hyperlink" Target="http://www.hmdb.ca/metabolites/HMDB00407" TargetMode="External"/><Relationship Id="rId505" Type="http://schemas.openxmlformats.org/officeDocument/2006/relationships/hyperlink" Target="http://www.hmdb.ca/metabolites/HMDB00661" TargetMode="External"/><Relationship Id="rId37" Type="http://schemas.openxmlformats.org/officeDocument/2006/relationships/hyperlink" Target="https://www.kegg.jp/entry/C00408" TargetMode="External"/><Relationship Id="rId79" Type="http://schemas.openxmlformats.org/officeDocument/2006/relationships/hyperlink" Target="https://www.kegg.jp/entry/C00329" TargetMode="External"/><Relationship Id="rId102" Type="http://schemas.openxmlformats.org/officeDocument/2006/relationships/hyperlink" Target="https://www.kegg.jp/entry/C00526" TargetMode="External"/><Relationship Id="rId144" Type="http://schemas.openxmlformats.org/officeDocument/2006/relationships/hyperlink" Target="https://www.kegg.jp/entry/C00022" TargetMode="External"/><Relationship Id="rId547" Type="http://schemas.openxmlformats.org/officeDocument/2006/relationships/hyperlink" Target="http://www.hmdb.ca/metabolites/HMDB02035" TargetMode="External"/><Relationship Id="rId589" Type="http://schemas.openxmlformats.org/officeDocument/2006/relationships/hyperlink" Target="http://www.hmdb.ca/metabolites/HMDB01321" TargetMode="External"/><Relationship Id="rId90" Type="http://schemas.openxmlformats.org/officeDocument/2006/relationships/hyperlink" Target="https://www.kegg.jp/entry/C07588" TargetMode="External"/><Relationship Id="rId186" Type="http://schemas.openxmlformats.org/officeDocument/2006/relationships/hyperlink" Target="https://www.kegg.jp/entry/C00898" TargetMode="External"/><Relationship Id="rId351" Type="http://schemas.openxmlformats.org/officeDocument/2006/relationships/hyperlink" Target="http://www.hmdb.ca/metabolites/HMDB03355" TargetMode="External"/><Relationship Id="rId393" Type="http://schemas.openxmlformats.org/officeDocument/2006/relationships/hyperlink" Target="http://www.hmdb.ca/metabolites/HMDB00062" TargetMode="External"/><Relationship Id="rId407" Type="http://schemas.openxmlformats.org/officeDocument/2006/relationships/hyperlink" Target="https://hmdb.ca/metabolites/HMDB0000078" TargetMode="External"/><Relationship Id="rId449" Type="http://schemas.openxmlformats.org/officeDocument/2006/relationships/hyperlink" Target="http://www.hmdb.ca/metabolites/HMDB01358" TargetMode="External"/><Relationship Id="rId614" Type="http://schemas.openxmlformats.org/officeDocument/2006/relationships/hyperlink" Target="http://www.hmdb.ca/metabolites/HMDB02259" TargetMode="External"/><Relationship Id="rId656" Type="http://schemas.openxmlformats.org/officeDocument/2006/relationships/hyperlink" Target="http://www.hmdb.ca/metabolites/HMDB00082" TargetMode="External"/><Relationship Id="rId211" Type="http://schemas.openxmlformats.org/officeDocument/2006/relationships/hyperlink" Target="https://www.kegg.jp/entry/C03722" TargetMode="External"/><Relationship Id="rId253" Type="http://schemas.openxmlformats.org/officeDocument/2006/relationships/hyperlink" Target="https://www.kegg.jp/entry/C03519" TargetMode="External"/><Relationship Id="rId295" Type="http://schemas.openxmlformats.org/officeDocument/2006/relationships/hyperlink" Target="https://www.kegg.jp/entry/C02528" TargetMode="External"/><Relationship Id="rId309" Type="http://schemas.openxmlformats.org/officeDocument/2006/relationships/hyperlink" Target="https://www.kegg.jp/entry/C00459" TargetMode="External"/><Relationship Id="rId460" Type="http://schemas.openxmlformats.org/officeDocument/2006/relationships/hyperlink" Target="http://www.hmdb.ca/metabolites/HMDB01185" TargetMode="External"/><Relationship Id="rId516" Type="http://schemas.openxmlformats.org/officeDocument/2006/relationships/hyperlink" Target="http://www.hmdb.ca/metabolites/HMDB00500" TargetMode="External"/><Relationship Id="rId48" Type="http://schemas.openxmlformats.org/officeDocument/2006/relationships/hyperlink" Target="https://www.kegg.jp/entry/C00155" TargetMode="External"/><Relationship Id="rId113" Type="http://schemas.openxmlformats.org/officeDocument/2006/relationships/hyperlink" Target="https://www.kegg.jp/entry/C00212" TargetMode="External"/><Relationship Id="rId320" Type="http://schemas.openxmlformats.org/officeDocument/2006/relationships/hyperlink" Target="https://www.kegg.jp/entry/C03761" TargetMode="External"/><Relationship Id="rId558" Type="http://schemas.openxmlformats.org/officeDocument/2006/relationships/hyperlink" Target="http://www.hmdb.ca/metabolites/HMDB00072" TargetMode="External"/><Relationship Id="rId155" Type="http://schemas.openxmlformats.org/officeDocument/2006/relationships/hyperlink" Target="https://www.kegg.jp/entry/C00122" TargetMode="External"/><Relationship Id="rId197" Type="http://schemas.openxmlformats.org/officeDocument/2006/relationships/hyperlink" Target="https://www.kegg.jp/entry/C03758" TargetMode="External"/><Relationship Id="rId362" Type="http://schemas.openxmlformats.org/officeDocument/2006/relationships/hyperlink" Target="http://www.hmdb.ca/metabolites/HMDB00267" TargetMode="External"/><Relationship Id="rId418" Type="http://schemas.openxmlformats.org/officeDocument/2006/relationships/hyperlink" Target="http://www.hmdb.ca/metabolites/HMDB00840" TargetMode="External"/><Relationship Id="rId625" Type="http://schemas.openxmlformats.org/officeDocument/2006/relationships/hyperlink" Target="http://www.hmdb.ca/metabolites/HMDB01409" TargetMode="External"/><Relationship Id="rId222" Type="http://schemas.openxmlformats.org/officeDocument/2006/relationships/hyperlink" Target="https://www.kegg.jp/entry/C00327" TargetMode="External"/><Relationship Id="rId264" Type="http://schemas.openxmlformats.org/officeDocument/2006/relationships/hyperlink" Target="https://www.kegg.jp/entry/C00018" TargetMode="External"/><Relationship Id="rId471" Type="http://schemas.openxmlformats.org/officeDocument/2006/relationships/hyperlink" Target="http://www.hmdb.ca/metabolites/HMDB01248" TargetMode="External"/><Relationship Id="rId667" Type="http://schemas.openxmlformats.org/officeDocument/2006/relationships/hyperlink" Target="http://www.hmdb.ca/metabolites/HMDB00033" TargetMode="External"/><Relationship Id="rId17" Type="http://schemas.openxmlformats.org/officeDocument/2006/relationships/hyperlink" Target="https://www.kegg.jp/entry/C03665" TargetMode="External"/><Relationship Id="rId59" Type="http://schemas.openxmlformats.org/officeDocument/2006/relationships/hyperlink" Target="https://www.kegg.jp/entry/C00047" TargetMode="External"/><Relationship Id="rId124" Type="http://schemas.openxmlformats.org/officeDocument/2006/relationships/hyperlink" Target="https://www.kegg.jp/entry/C00255" TargetMode="External"/><Relationship Id="rId527" Type="http://schemas.openxmlformats.org/officeDocument/2006/relationships/hyperlink" Target="http://www.hmdb.ca/metabolites/HMDB0001587" TargetMode="External"/><Relationship Id="rId569" Type="http://schemas.openxmlformats.org/officeDocument/2006/relationships/hyperlink" Target="http://www.hmdb.ca/metabolites/HMDB00660" TargetMode="External"/><Relationship Id="rId70" Type="http://schemas.openxmlformats.org/officeDocument/2006/relationships/hyperlink" Target="https://www.kegg.jp/entry/C05589" TargetMode="External"/><Relationship Id="rId166" Type="http://schemas.openxmlformats.org/officeDocument/2006/relationships/hyperlink" Target="https://www.kegg.jp/entry/C00233" TargetMode="External"/><Relationship Id="rId331" Type="http://schemas.openxmlformats.org/officeDocument/2006/relationships/hyperlink" Target="http://www.hmdb.ca/metabolites/HMDB00123" TargetMode="External"/><Relationship Id="rId373" Type="http://schemas.openxmlformats.org/officeDocument/2006/relationships/hyperlink" Target="http://www.hmdb.ca/metabolites/HMDB00191" TargetMode="External"/><Relationship Id="rId429" Type="http://schemas.openxmlformats.org/officeDocument/2006/relationships/hyperlink" Target="http://www.hmdb.ca/metabolites/HMDB00014" TargetMode="External"/><Relationship Id="rId580" Type="http://schemas.openxmlformats.org/officeDocument/2006/relationships/hyperlink" Target="http://www.hmdb.ca/metabolites/HMDB0000715" TargetMode="External"/><Relationship Id="rId636" Type="http://schemas.openxmlformats.org/officeDocument/2006/relationships/hyperlink" Target="http://www.hmdb.ca/metabolites/HMDB00175" TargetMode="External"/><Relationship Id="rId1" Type="http://schemas.openxmlformats.org/officeDocument/2006/relationships/hyperlink" Target="https://www.kegg.jp/entry/C00565" TargetMode="External"/><Relationship Id="rId233" Type="http://schemas.openxmlformats.org/officeDocument/2006/relationships/hyperlink" Target="https://www.kegg.jp/entry/C01179" TargetMode="External"/><Relationship Id="rId440" Type="http://schemas.openxmlformats.org/officeDocument/2006/relationships/hyperlink" Target="http://www.hmdb.ca/metabolites/HMDB00235" TargetMode="External"/><Relationship Id="rId678" Type="http://schemas.openxmlformats.org/officeDocument/2006/relationships/hyperlink" Target="http://www.hmdb.ca/metabolites/HMDB00634" TargetMode="External"/><Relationship Id="rId28" Type="http://schemas.openxmlformats.org/officeDocument/2006/relationships/hyperlink" Target="https://www.kegg.jp/entry/C00463" TargetMode="External"/><Relationship Id="rId275" Type="http://schemas.openxmlformats.org/officeDocument/2006/relationships/hyperlink" Target="https://www.kegg.jp/entry/C00219" TargetMode="External"/><Relationship Id="rId300" Type="http://schemas.openxmlformats.org/officeDocument/2006/relationships/hyperlink" Target="https://www.kegg.jp/entry/C00008" TargetMode="External"/><Relationship Id="rId482" Type="http://schemas.openxmlformats.org/officeDocument/2006/relationships/hyperlink" Target="http://www.hmdb.ca/metabolites/HMDB00691" TargetMode="External"/><Relationship Id="rId538" Type="http://schemas.openxmlformats.org/officeDocument/2006/relationships/hyperlink" Target="http://www.hmdb.ca/metabolites/HMDB00152" TargetMode="External"/><Relationship Id="rId81" Type="http://schemas.openxmlformats.org/officeDocument/2006/relationships/hyperlink" Target="https://www.kegg.jp/entry/C13747" TargetMode="External"/><Relationship Id="rId135" Type="http://schemas.openxmlformats.org/officeDocument/2006/relationships/hyperlink" Target="https://www.kegg.jp/entry/C06453" TargetMode="External"/><Relationship Id="rId177" Type="http://schemas.openxmlformats.org/officeDocument/2006/relationships/hyperlink" Target="https://www.kegg.jp/entry/C00108" TargetMode="External"/><Relationship Id="rId342" Type="http://schemas.openxmlformats.org/officeDocument/2006/relationships/hyperlink" Target="http://www.hmdb.ca/metabolites/HMDB00452" TargetMode="External"/><Relationship Id="rId384" Type="http://schemas.openxmlformats.org/officeDocument/2006/relationships/hyperlink" Target="http://www.hmdb.ca/metabolites/HMDB00895" TargetMode="External"/><Relationship Id="rId591" Type="http://schemas.openxmlformats.org/officeDocument/2006/relationships/hyperlink" Target="http://www.hmdb.ca/metabolites/HMDB60484" TargetMode="External"/><Relationship Id="rId605" Type="http://schemas.openxmlformats.org/officeDocument/2006/relationships/hyperlink" Target="http://www.hmdb.ca/metabolites/HMDB00767" TargetMode="External"/><Relationship Id="rId202" Type="http://schemas.openxmlformats.org/officeDocument/2006/relationships/hyperlink" Target="https://www.kegg.jp/entry/C01551" TargetMode="External"/><Relationship Id="rId244" Type="http://schemas.openxmlformats.org/officeDocument/2006/relationships/hyperlink" Target="https://www.kegg.jp/entry/C02712" TargetMode="External"/><Relationship Id="rId647" Type="http://schemas.openxmlformats.org/officeDocument/2006/relationships/hyperlink" Target="http://www.hmdb.ca/metabolites/HMDB01893" TargetMode="External"/><Relationship Id="rId689" Type="http://schemas.openxmlformats.org/officeDocument/2006/relationships/hyperlink" Target="https://www.kegg.jp/entry/C01620" TargetMode="External"/><Relationship Id="rId39" Type="http://schemas.openxmlformats.org/officeDocument/2006/relationships/hyperlink" Target="https://www.kegg.jp/entry/C02714" TargetMode="External"/><Relationship Id="rId286" Type="http://schemas.openxmlformats.org/officeDocument/2006/relationships/hyperlink" Target="https://www.kegg.jp/entry/C00942" TargetMode="External"/><Relationship Id="rId451" Type="http://schemas.openxmlformats.org/officeDocument/2006/relationships/hyperlink" Target="http://www.hmdb.ca/metabolites/HMDB01173" TargetMode="External"/><Relationship Id="rId493" Type="http://schemas.openxmlformats.org/officeDocument/2006/relationships/hyperlink" Target="http://www.hmdb.ca/metabolites/HMDB00202" TargetMode="External"/><Relationship Id="rId507" Type="http://schemas.openxmlformats.org/officeDocument/2006/relationships/hyperlink" Target="http://www.hmdb.ca/metabolites/HMDB00622" TargetMode="External"/><Relationship Id="rId549" Type="http://schemas.openxmlformats.org/officeDocument/2006/relationships/hyperlink" Target="http://www.hmdb.ca/metabolites/HMDB00779" TargetMode="External"/><Relationship Id="rId50" Type="http://schemas.openxmlformats.org/officeDocument/2006/relationships/hyperlink" Target="https://www.kegg.jp/entry/C00483" TargetMode="External"/><Relationship Id="rId104" Type="http://schemas.openxmlformats.org/officeDocument/2006/relationships/hyperlink" Target="https://www.kegg.jp/entry/C01262" TargetMode="External"/><Relationship Id="rId146" Type="http://schemas.openxmlformats.org/officeDocument/2006/relationships/hyperlink" Target="https://www.kegg.jp/entry/C00577" TargetMode="External"/><Relationship Id="rId188" Type="http://schemas.openxmlformats.org/officeDocument/2006/relationships/hyperlink" Target="https://www.kegg.jp/entry/C02137" TargetMode="External"/><Relationship Id="rId311" Type="http://schemas.openxmlformats.org/officeDocument/2006/relationships/hyperlink" Target="https://www.kegg.jp/entry/C00053" TargetMode="External"/><Relationship Id="rId353" Type="http://schemas.openxmlformats.org/officeDocument/2006/relationships/hyperlink" Target="http://www.hmdb.ca/metabolites/HMDB00883" TargetMode="External"/><Relationship Id="rId395" Type="http://schemas.openxmlformats.org/officeDocument/2006/relationships/hyperlink" Target="http://www.hmdb.ca/metabolites/HMDB02005" TargetMode="External"/><Relationship Id="rId409" Type="http://schemas.openxmlformats.org/officeDocument/2006/relationships/hyperlink" Target="http://www.hmdb.ca/metabolites/HMDB0001514" TargetMode="External"/><Relationship Id="rId560" Type="http://schemas.openxmlformats.org/officeDocument/2006/relationships/hyperlink" Target="http://www.hmdb.ca/metabolites/HMDB00197" TargetMode="External"/><Relationship Id="rId92" Type="http://schemas.openxmlformats.org/officeDocument/2006/relationships/hyperlink" Target="https://www.kegg.jp/entry/C05335" TargetMode="External"/><Relationship Id="rId213" Type="http://schemas.openxmlformats.org/officeDocument/2006/relationships/hyperlink" Target="https://www.kegg.jp/entry/C00544" TargetMode="External"/><Relationship Id="rId420" Type="http://schemas.openxmlformats.org/officeDocument/2006/relationships/hyperlink" Target="http://www.hmdb.ca/metabolites/HMDB03966" TargetMode="External"/><Relationship Id="rId616" Type="http://schemas.openxmlformats.org/officeDocument/2006/relationships/hyperlink" Target="http://www.hmdb.ca/metabolites/HMDB01388" TargetMode="External"/><Relationship Id="rId658" Type="http://schemas.openxmlformats.org/officeDocument/2006/relationships/hyperlink" Target="http://www.hmdb.ca/metabolites/HMDB01134" TargetMode="External"/><Relationship Id="rId255" Type="http://schemas.openxmlformats.org/officeDocument/2006/relationships/hyperlink" Target="https://www.kegg.jp/entry/C02291" TargetMode="External"/><Relationship Id="rId297" Type="http://schemas.openxmlformats.org/officeDocument/2006/relationships/hyperlink" Target="https://www.kegg.jp/entry/C17726" TargetMode="External"/><Relationship Id="rId462" Type="http://schemas.openxmlformats.org/officeDocument/2006/relationships/hyperlink" Target="http://www.hmdb.ca/metabolites/HMDB0001372" TargetMode="External"/><Relationship Id="rId518" Type="http://schemas.openxmlformats.org/officeDocument/2006/relationships/hyperlink" Target="http://www.hmdb.ca/metabolites/HMDB0000224" TargetMode="External"/><Relationship Id="rId115" Type="http://schemas.openxmlformats.org/officeDocument/2006/relationships/hyperlink" Target="https://www.kegg.jp/entry/C00294" TargetMode="External"/><Relationship Id="rId157" Type="http://schemas.openxmlformats.org/officeDocument/2006/relationships/hyperlink" Target="https://www.kegg.jp/entry/C00581" TargetMode="External"/><Relationship Id="rId322" Type="http://schemas.openxmlformats.org/officeDocument/2006/relationships/hyperlink" Target="https://www.kegg.jp/entry/C00345" TargetMode="External"/><Relationship Id="rId364" Type="http://schemas.openxmlformats.org/officeDocument/2006/relationships/hyperlink" Target="http://www.hmdb.ca/metabolites/HMDB01432" TargetMode="External"/><Relationship Id="rId61" Type="http://schemas.openxmlformats.org/officeDocument/2006/relationships/hyperlink" Target="https://www.kegg.jp/entry/C00025" TargetMode="External"/><Relationship Id="rId199" Type="http://schemas.openxmlformats.org/officeDocument/2006/relationships/hyperlink" Target="https://www.kegg.jp/entry/C00196" TargetMode="External"/><Relationship Id="rId571" Type="http://schemas.openxmlformats.org/officeDocument/2006/relationships/hyperlink" Target="http://www.hmdb.ca/metabolites/HMDB01889" TargetMode="External"/><Relationship Id="rId627" Type="http://schemas.openxmlformats.org/officeDocument/2006/relationships/hyperlink" Target="http://www.hmdb.ca/metabolites/HMDB01285" TargetMode="External"/><Relationship Id="rId669" Type="http://schemas.openxmlformats.org/officeDocument/2006/relationships/hyperlink" Target="http://www.hmdb.ca/metabolites/HMDB00044" TargetMode="External"/><Relationship Id="rId19" Type="http://schemas.openxmlformats.org/officeDocument/2006/relationships/hyperlink" Target="https://www.kegg.jp/entry/C00519" TargetMode="External"/><Relationship Id="rId224" Type="http://schemas.openxmlformats.org/officeDocument/2006/relationships/hyperlink" Target="https://www.kegg.jp/entry/C00072" TargetMode="External"/><Relationship Id="rId266" Type="http://schemas.openxmlformats.org/officeDocument/2006/relationships/hyperlink" Target="https://www.kegg.jp/entry/C00352" TargetMode="External"/><Relationship Id="rId431" Type="http://schemas.openxmlformats.org/officeDocument/2006/relationships/hyperlink" Target="http://www.hmdb.ca/metabolites/HMDB00468" TargetMode="External"/><Relationship Id="rId473" Type="http://schemas.openxmlformats.org/officeDocument/2006/relationships/hyperlink" Target="http://www.hmdb.ca/metabolites/HMDB13111" TargetMode="External"/><Relationship Id="rId529" Type="http://schemas.openxmlformats.org/officeDocument/2006/relationships/hyperlink" Target="http://www.hmdb.ca/metabolites/HMDB00786" TargetMode="External"/><Relationship Id="rId680" Type="http://schemas.openxmlformats.org/officeDocument/2006/relationships/hyperlink" Target="http://www.hmdb.ca/metabolites/HMDB0000148" TargetMode="External"/><Relationship Id="rId30" Type="http://schemas.openxmlformats.org/officeDocument/2006/relationships/hyperlink" Target="https://www.kegg.jp/entry/C00097" TargetMode="External"/><Relationship Id="rId126" Type="http://schemas.openxmlformats.org/officeDocument/2006/relationships/hyperlink" Target="https://www.kegg.jp/entry/C05443" TargetMode="External"/><Relationship Id="rId168" Type="http://schemas.openxmlformats.org/officeDocument/2006/relationships/hyperlink" Target="https://www.kegg.jp/entry/C03264" TargetMode="External"/><Relationship Id="rId333" Type="http://schemas.openxmlformats.org/officeDocument/2006/relationships/hyperlink" Target="http://www.hmdb.ca/metabolites/HMDB01414" TargetMode="External"/><Relationship Id="rId540" Type="http://schemas.openxmlformats.org/officeDocument/2006/relationships/hyperlink" Target="http://www.hmdb.ca/metabolites/HMDB00462" TargetMode="External"/><Relationship Id="rId72" Type="http://schemas.openxmlformats.org/officeDocument/2006/relationships/hyperlink" Target="https://www.kegg.jp/entry/C00534" TargetMode="External"/><Relationship Id="rId375" Type="http://schemas.openxmlformats.org/officeDocument/2006/relationships/hyperlink" Target="http://www.hmdb.ca/metabolites/HMDB02108" TargetMode="External"/><Relationship Id="rId582" Type="http://schemas.openxmlformats.org/officeDocument/2006/relationships/hyperlink" Target="http://www.hmdb.ca/metabolites/HMDB02302" TargetMode="External"/><Relationship Id="rId638" Type="http://schemas.openxmlformats.org/officeDocument/2006/relationships/hyperlink" Target="http://www.hmdb.ca/metabolites/HMDB0000063" TargetMode="External"/><Relationship Id="rId3" Type="http://schemas.openxmlformats.org/officeDocument/2006/relationships/hyperlink" Target="https://www.kegg.jp/entry/C01888" TargetMode="External"/><Relationship Id="rId235" Type="http://schemas.openxmlformats.org/officeDocument/2006/relationships/hyperlink" Target="https://www.kegg.jp/entry/C00794" TargetMode="External"/><Relationship Id="rId277" Type="http://schemas.openxmlformats.org/officeDocument/2006/relationships/hyperlink" Target="https://www.kegg.jp/entry/C00051" TargetMode="External"/><Relationship Id="rId400" Type="http://schemas.openxmlformats.org/officeDocument/2006/relationships/hyperlink" Target="http://www.hmdb.ca/metabolites/HMDB01431" TargetMode="External"/><Relationship Id="rId442" Type="http://schemas.openxmlformats.org/officeDocument/2006/relationships/hyperlink" Target="http://www.hmdb.ca/metabolites/HMDB00085" TargetMode="External"/><Relationship Id="rId484" Type="http://schemas.openxmlformats.org/officeDocument/2006/relationships/hyperlink" Target="http://www.hmdb.ca/metabolites/HMDB00729" TargetMode="External"/><Relationship Id="rId137" Type="http://schemas.openxmlformats.org/officeDocument/2006/relationships/hyperlink" Target="https://www.kegg.jp/entry/C00005" TargetMode="External"/><Relationship Id="rId302" Type="http://schemas.openxmlformats.org/officeDocument/2006/relationships/hyperlink" Target="https://www.kegg.jp/entry/C00035" TargetMode="External"/><Relationship Id="rId344" Type="http://schemas.openxmlformats.org/officeDocument/2006/relationships/hyperlink" Target="http://www.hmdb.ca/metabolites/HMDB00187" TargetMode="External"/><Relationship Id="rId691" Type="http://schemas.openxmlformats.org/officeDocument/2006/relationships/hyperlink" Target="https://www.kegg.jp/entry/C00392" TargetMode="External"/><Relationship Id="rId41" Type="http://schemas.openxmlformats.org/officeDocument/2006/relationships/hyperlink" Target="https://www.kegg.jp/entry/C01157" TargetMode="External"/><Relationship Id="rId83" Type="http://schemas.openxmlformats.org/officeDocument/2006/relationships/hyperlink" Target="https://www.kegg.jp/entry/C05689" TargetMode="External"/><Relationship Id="rId179" Type="http://schemas.openxmlformats.org/officeDocument/2006/relationships/hyperlink" Target="https://www.kegg.jp/entry/C00227" TargetMode="External"/><Relationship Id="rId386" Type="http://schemas.openxmlformats.org/officeDocument/2006/relationships/hyperlink" Target="http://www.hmdb.ca/metabolites/HMDB00182" TargetMode="External"/><Relationship Id="rId551" Type="http://schemas.openxmlformats.org/officeDocument/2006/relationships/hyperlink" Target="http://www.hmdb.ca/metabolites/HMDB0000232" TargetMode="External"/><Relationship Id="rId593" Type="http://schemas.openxmlformats.org/officeDocument/2006/relationships/hyperlink" Target="http://www.hmdb.ca/metabolites/HMDB00671" TargetMode="External"/><Relationship Id="rId607" Type="http://schemas.openxmlformats.org/officeDocument/2006/relationships/hyperlink" Target="http://www.hmdb.ca/metabolites/HMDB13713" TargetMode="External"/><Relationship Id="rId649" Type="http://schemas.openxmlformats.org/officeDocument/2006/relationships/hyperlink" Target="http://www.hmdb.ca/metabolites/HMDB00637" TargetMode="External"/><Relationship Id="rId190" Type="http://schemas.openxmlformats.org/officeDocument/2006/relationships/hyperlink" Target="https://www.kegg.jp/entry/C07599" TargetMode="External"/><Relationship Id="rId204" Type="http://schemas.openxmlformats.org/officeDocument/2006/relationships/hyperlink" Target="https://www.kegg.jp/entry/C19837" TargetMode="External"/><Relationship Id="rId246" Type="http://schemas.openxmlformats.org/officeDocument/2006/relationships/hyperlink" Target="https://www.kegg.jp/entry/C00191" TargetMode="External"/><Relationship Id="rId288" Type="http://schemas.openxmlformats.org/officeDocument/2006/relationships/hyperlink" Target="https://www.kegg.jp/entry/C00020" TargetMode="External"/><Relationship Id="rId411" Type="http://schemas.openxmlformats.org/officeDocument/2006/relationships/hyperlink" Target="http://www.hmdb.ca/metabolites/HMDB00158" TargetMode="External"/><Relationship Id="rId453" Type="http://schemas.openxmlformats.org/officeDocument/2006/relationships/hyperlink" Target="http://www.hmdb.ca/metabolites/HMDB0000288" TargetMode="External"/><Relationship Id="rId509" Type="http://schemas.openxmlformats.org/officeDocument/2006/relationships/hyperlink" Target="http://www.hmdb.ca/metabolites/HMDB00156" TargetMode="External"/><Relationship Id="rId660" Type="http://schemas.openxmlformats.org/officeDocument/2006/relationships/hyperlink" Target="http://www.hmdb.ca/metabolites/HMDB00036" TargetMode="External"/><Relationship Id="rId106" Type="http://schemas.openxmlformats.org/officeDocument/2006/relationships/hyperlink" Target="https://www.kegg.jp/entry/C00299" TargetMode="External"/><Relationship Id="rId313" Type="http://schemas.openxmlformats.org/officeDocument/2006/relationships/hyperlink" Target="https://www.kegg.jp/entry/C00044" TargetMode="External"/><Relationship Id="rId495" Type="http://schemas.openxmlformats.org/officeDocument/2006/relationships/hyperlink" Target="http://www.hmdb.ca/metabolites/HMDB02649" TargetMode="External"/><Relationship Id="rId10" Type="http://schemas.openxmlformats.org/officeDocument/2006/relationships/hyperlink" Target="https://www.kegg.jp/entry/C00213" TargetMode="External"/><Relationship Id="rId52" Type="http://schemas.openxmlformats.org/officeDocument/2006/relationships/hyperlink" Target="https://www.kegg.jp/entry/C01004" TargetMode="External"/><Relationship Id="rId94" Type="http://schemas.openxmlformats.org/officeDocument/2006/relationships/hyperlink" Target="https://www.kegg.jp/entry/C00750" TargetMode="External"/><Relationship Id="rId148" Type="http://schemas.openxmlformats.org/officeDocument/2006/relationships/hyperlink" Target="https://www.kegg.jp/entry/C08262" TargetMode="External"/><Relationship Id="rId355" Type="http://schemas.openxmlformats.org/officeDocument/2006/relationships/hyperlink" Target="http://www.hmdb.ca/metabolites/HMDB00167" TargetMode="External"/><Relationship Id="rId397" Type="http://schemas.openxmlformats.org/officeDocument/2006/relationships/hyperlink" Target="http://www.hmdb.ca/metabolites/HMDB00897" TargetMode="External"/><Relationship Id="rId520" Type="http://schemas.openxmlformats.org/officeDocument/2006/relationships/hyperlink" Target="http://www.hmdb.ca/metabolites/HMDB00448" TargetMode="External"/><Relationship Id="rId562" Type="http://schemas.openxmlformats.org/officeDocument/2006/relationships/hyperlink" Target="http://www.hmdb.ca/metabolites/HMDB00812" TargetMode="External"/><Relationship Id="rId618" Type="http://schemas.openxmlformats.org/officeDocument/2006/relationships/hyperlink" Target="http://www.hmdb.ca/metabolites/HMDB00299" TargetMode="External"/><Relationship Id="rId215" Type="http://schemas.openxmlformats.org/officeDocument/2006/relationships/hyperlink" Target="https://www.kegg.jp/entry/C00111" TargetMode="External"/><Relationship Id="rId257" Type="http://schemas.openxmlformats.org/officeDocument/2006/relationships/hyperlink" Target="https://www.kegg.jp/entry/C00117" TargetMode="External"/><Relationship Id="rId422" Type="http://schemas.openxmlformats.org/officeDocument/2006/relationships/hyperlink" Target="http://www.hmdb.ca/metabolites/HMDB01256" TargetMode="External"/><Relationship Id="rId464" Type="http://schemas.openxmlformats.org/officeDocument/2006/relationships/hyperlink" Target="http://www.hmdb.ca/metabolites/HMDB03555" TargetMode="External"/><Relationship Id="rId299" Type="http://schemas.openxmlformats.org/officeDocument/2006/relationships/hyperlink" Target="https://www.kegg.jp/entry/C02483" TargetMode="External"/><Relationship Id="rId63" Type="http://schemas.openxmlformats.org/officeDocument/2006/relationships/hyperlink" Target="https://www.kegg.jp/entry/C00780" TargetMode="External"/><Relationship Id="rId159" Type="http://schemas.openxmlformats.org/officeDocument/2006/relationships/hyperlink" Target="https://www.kegg.jp/entry/C02170" TargetMode="External"/><Relationship Id="rId366" Type="http://schemas.openxmlformats.org/officeDocument/2006/relationships/hyperlink" Target="http://www.hmdb.ca/metabolites/HMDB00064" TargetMode="External"/><Relationship Id="rId573" Type="http://schemas.openxmlformats.org/officeDocument/2006/relationships/hyperlink" Target="http://www.hmdb.ca/metabolites/HMDB00118" TargetMode="External"/><Relationship Id="rId226" Type="http://schemas.openxmlformats.org/officeDocument/2006/relationships/hyperlink" Target="https://www.kegg.jp/entry/C04411" TargetMode="External"/><Relationship Id="rId433" Type="http://schemas.openxmlformats.org/officeDocument/2006/relationships/hyperlink" Target="http://www.hmdb.ca/metabolites/HMDB00192" TargetMode="External"/><Relationship Id="rId640" Type="http://schemas.openxmlformats.org/officeDocument/2006/relationships/hyperlink" Target="http://www.hmdb.ca/metabolites/HMDB00626" TargetMode="External"/><Relationship Id="rId74" Type="http://schemas.openxmlformats.org/officeDocument/2006/relationships/hyperlink" Target="https://www.kegg.jp/entry/C00547" TargetMode="External"/><Relationship Id="rId377" Type="http://schemas.openxmlformats.org/officeDocument/2006/relationships/hyperlink" Target="http://www.hmdb.ca/metabolites/HMDB00306" TargetMode="External"/><Relationship Id="rId500" Type="http://schemas.openxmlformats.org/officeDocument/2006/relationships/hyperlink" Target="http://www.hmdb.ca/metabolites/HMDB00695" TargetMode="External"/><Relationship Id="rId584" Type="http://schemas.openxmlformats.org/officeDocument/2006/relationships/hyperlink" Target="http://www.hmdb.ca/metabolites/HMDB11745" TargetMode="External"/><Relationship Id="rId5" Type="http://schemas.openxmlformats.org/officeDocument/2006/relationships/hyperlink" Target="https://www.kegg.jp/entry/C00037" TargetMode="External"/><Relationship Id="rId237" Type="http://schemas.openxmlformats.org/officeDocument/2006/relationships/hyperlink" Target="https://www.kegg.jp/entry/C00847" TargetMode="External"/><Relationship Id="rId444" Type="http://schemas.openxmlformats.org/officeDocument/2006/relationships/hyperlink" Target="http://www.hmdb.ca/metabolites/HMDB00195" TargetMode="External"/><Relationship Id="rId651" Type="http://schemas.openxmlformats.org/officeDocument/2006/relationships/hyperlink" Target="http://www.hmdb.ca/metabolites/HMDB00138" TargetMode="External"/><Relationship Id="rId290" Type="http://schemas.openxmlformats.org/officeDocument/2006/relationships/hyperlink" Target="https://www.kegg.jp/entry/C00584" TargetMode="External"/><Relationship Id="rId304" Type="http://schemas.openxmlformats.org/officeDocument/2006/relationships/hyperlink" Target="https://www.kegg.jp/entry/C03794" TargetMode="External"/><Relationship Id="rId388" Type="http://schemas.openxmlformats.org/officeDocument/2006/relationships/hyperlink" Target="http://www.hmdb.ca/metabolites/HMDB00696" TargetMode="External"/><Relationship Id="rId511" Type="http://schemas.openxmlformats.org/officeDocument/2006/relationships/hyperlink" Target="http://www.hmdb.ca/metabolites/HMDB14581" TargetMode="External"/><Relationship Id="rId609" Type="http://schemas.openxmlformats.org/officeDocument/2006/relationships/hyperlink" Target="http://www.hmdb.ca/metabolites/HMDB00884" TargetMode="External"/><Relationship Id="rId85" Type="http://schemas.openxmlformats.org/officeDocument/2006/relationships/hyperlink" Target="https://www.kegg.jp/entry/C02727" TargetMode="External"/><Relationship Id="rId150" Type="http://schemas.openxmlformats.org/officeDocument/2006/relationships/hyperlink" Target="https://www.kegg.jp/entry/C00334" TargetMode="External"/><Relationship Id="rId595" Type="http://schemas.openxmlformats.org/officeDocument/2006/relationships/hyperlink" Target="http://www.hmdb.ca/metabolites/HMDB00682" TargetMode="External"/><Relationship Id="rId248" Type="http://schemas.openxmlformats.org/officeDocument/2006/relationships/hyperlink" Target="https://www.kegg.jp/entry/C00279" TargetMode="External"/><Relationship Id="rId455" Type="http://schemas.openxmlformats.org/officeDocument/2006/relationships/hyperlink" Target="http://www.hmdb.ca/metabolites/HMDB01397" TargetMode="External"/><Relationship Id="rId662" Type="http://schemas.openxmlformats.org/officeDocument/2006/relationships/hyperlink" Target="http://www.hmdb.ca/metabolites/HMDB00286" TargetMode="External"/><Relationship Id="rId12" Type="http://schemas.openxmlformats.org/officeDocument/2006/relationships/hyperlink" Target="https://www.kegg.jp/entry/C01672" TargetMode="External"/><Relationship Id="rId108" Type="http://schemas.openxmlformats.org/officeDocument/2006/relationships/hyperlink" Target="https://www.kegg.jp/entry/C05926" TargetMode="External"/><Relationship Id="rId315" Type="http://schemas.openxmlformats.org/officeDocument/2006/relationships/hyperlink" Target="https://www.kegg.jp/entry/C00043" TargetMode="External"/><Relationship Id="rId522" Type="http://schemas.openxmlformats.org/officeDocument/2006/relationships/hyperlink" Target="http://www.hmdb.ca/metabolites/HMDB00227" TargetMode="External"/><Relationship Id="rId96" Type="http://schemas.openxmlformats.org/officeDocument/2006/relationships/hyperlink" Target="https://www.kegg.jp/entry/C02571" TargetMode="External"/><Relationship Id="rId161" Type="http://schemas.openxmlformats.org/officeDocument/2006/relationships/hyperlink" Target="https://www.kegg.jp/entry/C16884" TargetMode="External"/><Relationship Id="rId399" Type="http://schemas.openxmlformats.org/officeDocument/2006/relationships/hyperlink" Target="http://www.hmdb.ca/metabolites/HMDB03584" TargetMode="External"/><Relationship Id="rId259" Type="http://schemas.openxmlformats.org/officeDocument/2006/relationships/hyperlink" Target="https://www.kegg.jp/entry/C01598" TargetMode="External"/><Relationship Id="rId466" Type="http://schemas.openxmlformats.org/officeDocument/2006/relationships/hyperlink" Target="http://www.hmdb.ca/metabolites/HMDB00902" TargetMode="External"/><Relationship Id="rId673" Type="http://schemas.openxmlformats.org/officeDocument/2006/relationships/hyperlink" Target="http://www.hmdb.ca/metabolites/HMDB03320" TargetMode="External"/><Relationship Id="rId23" Type="http://schemas.openxmlformats.org/officeDocument/2006/relationships/hyperlink" Target="https://www.kegg.jp/entry/C00429" TargetMode="External"/><Relationship Id="rId119" Type="http://schemas.openxmlformats.org/officeDocument/2006/relationships/hyperlink" Target="https://www.kegg.jp/entry/C03406" TargetMode="External"/><Relationship Id="rId326" Type="http://schemas.openxmlformats.org/officeDocument/2006/relationships/hyperlink" Target="https://www.kegg.jp/entry/C00131" TargetMode="External"/><Relationship Id="rId533" Type="http://schemas.openxmlformats.org/officeDocument/2006/relationships/hyperlink" Target="http://www.hmdb.ca/metabolites/HMDB00568" TargetMode="External"/><Relationship Id="rId172" Type="http://schemas.openxmlformats.org/officeDocument/2006/relationships/hyperlink" Target="https://www.kegg.jp/entry/C00149" TargetMode="External"/><Relationship Id="rId477" Type="http://schemas.openxmlformats.org/officeDocument/2006/relationships/hyperlink" Target="http://www.hmdb.ca/metabolites/HMDB01051" TargetMode="External"/><Relationship Id="rId600" Type="http://schemas.openxmlformats.org/officeDocument/2006/relationships/hyperlink" Target="http://www.hmdb.ca/metabolites/HMDB01548" TargetMode="External"/><Relationship Id="rId684" Type="http://schemas.openxmlformats.org/officeDocument/2006/relationships/hyperlink" Target="http://www.hmdb.ca/metabolites/HMDB00211" TargetMode="External"/><Relationship Id="rId337" Type="http://schemas.openxmlformats.org/officeDocument/2006/relationships/hyperlink" Target="http://www.hmdb.ca/metabolites/HMDB01252" TargetMode="External"/><Relationship Id="rId34" Type="http://schemas.openxmlformats.org/officeDocument/2006/relationships/hyperlink" Target="https://www.kegg.jp/entry/C02835" TargetMode="External"/><Relationship Id="rId544" Type="http://schemas.openxmlformats.org/officeDocument/2006/relationships/hyperlink" Target="http://www.hmdb.ca/metabolites/HMDB0000355" TargetMode="External"/><Relationship Id="rId183" Type="http://schemas.openxmlformats.org/officeDocument/2006/relationships/hyperlink" Target="https://www.kegg.jp/entry/C00418" TargetMode="External"/><Relationship Id="rId390" Type="http://schemas.openxmlformats.org/officeDocument/2006/relationships/hyperlink" Target="http://www.hmdb.ca/metabolites/HMDB00177" TargetMode="External"/><Relationship Id="rId404" Type="http://schemas.openxmlformats.org/officeDocument/2006/relationships/hyperlink" Target="http://www.hmdb.ca/metabolites/HMDB00517" TargetMode="External"/><Relationship Id="rId611" Type="http://schemas.openxmlformats.org/officeDocument/2006/relationships/hyperlink" Target="http://www.hmdb.ca/metabolites/HMDB0001401" TargetMode="External"/><Relationship Id="rId250" Type="http://schemas.openxmlformats.org/officeDocument/2006/relationships/hyperlink" Target="https://www.kegg.jp/entry/C00331" TargetMode="External"/><Relationship Id="rId488" Type="http://schemas.openxmlformats.org/officeDocument/2006/relationships/hyperlink" Target="http://www.hmdb.ca/metabolites/HMDB00176" TargetMode="External"/><Relationship Id="rId45" Type="http://schemas.openxmlformats.org/officeDocument/2006/relationships/hyperlink" Target="https://www.kegg.jp/entry/C01602" TargetMode="External"/><Relationship Id="rId110" Type="http://schemas.openxmlformats.org/officeDocument/2006/relationships/hyperlink" Target="https://www.kegg.jp/entry/C00378" TargetMode="External"/><Relationship Id="rId348" Type="http://schemas.openxmlformats.org/officeDocument/2006/relationships/hyperlink" Target="http://www.hmdb.ca/metabolites/HMDB00562" TargetMode="External"/><Relationship Id="rId555" Type="http://schemas.openxmlformats.org/officeDocument/2006/relationships/hyperlink" Target="http://www.hmdb.ca/metabolites/HMDB00126" TargetMode="External"/><Relationship Id="rId194" Type="http://schemas.openxmlformats.org/officeDocument/2006/relationships/hyperlink" Target="https://www.kegg.jp/entry/C01904" TargetMode="External"/><Relationship Id="rId208" Type="http://schemas.openxmlformats.org/officeDocument/2006/relationships/hyperlink" Target="https://www.kegg.jp/entry/C05411" TargetMode="External"/><Relationship Id="rId415" Type="http://schemas.openxmlformats.org/officeDocument/2006/relationships/hyperlink" Target="http://www.hmdb.ca/metabolites/HMDB00670" TargetMode="External"/><Relationship Id="rId622" Type="http://schemas.openxmlformats.org/officeDocument/2006/relationships/hyperlink" Target="http://www.hmdb.ca/metabolites/HMDB60102" TargetMode="External"/><Relationship Id="rId261" Type="http://schemas.openxmlformats.org/officeDocument/2006/relationships/hyperlink" Target="https://www.kegg.jp/entry/C00214" TargetMode="External"/><Relationship Id="rId499" Type="http://schemas.openxmlformats.org/officeDocument/2006/relationships/hyperlink" Target="http://www.hmdb.ca/metabolites/HMDB00262" TargetMode="External"/><Relationship Id="rId56" Type="http://schemas.openxmlformats.org/officeDocument/2006/relationships/hyperlink" Target="https://www.kegg.jp/entry/C01035" TargetMode="External"/><Relationship Id="rId359" Type="http://schemas.openxmlformats.org/officeDocument/2006/relationships/hyperlink" Target="http://www.hmdb.ca/metabolites/HMDB00898" TargetMode="External"/><Relationship Id="rId566" Type="http://schemas.openxmlformats.org/officeDocument/2006/relationships/hyperlink" Target="http://www.hmdb.ca/metabolites/HMDB00714" TargetMode="External"/><Relationship Id="rId121" Type="http://schemas.openxmlformats.org/officeDocument/2006/relationships/hyperlink" Target="https://www.kegg.jp/entry/C00105" TargetMode="External"/><Relationship Id="rId219" Type="http://schemas.openxmlformats.org/officeDocument/2006/relationships/hyperlink" Target="https://www.kegg.jp/entry/C00417" TargetMode="External"/><Relationship Id="rId426" Type="http://schemas.openxmlformats.org/officeDocument/2006/relationships/hyperlink" Target="http://www.hmdb.ca/metabolites/HMDB00684" TargetMode="External"/><Relationship Id="rId633" Type="http://schemas.openxmlformats.org/officeDocument/2006/relationships/hyperlink" Target="http://www.hmdb.ca/metabolites/HMDB01314" TargetMode="External"/><Relationship Id="rId67" Type="http://schemas.openxmlformats.org/officeDocument/2006/relationships/hyperlink" Target="https://www.kegg.jp/entry/C02989" TargetMode="External"/><Relationship Id="rId272" Type="http://schemas.openxmlformats.org/officeDocument/2006/relationships/hyperlink" Target="https://www.kegg.jp/entry/C01762" TargetMode="External"/><Relationship Id="rId577" Type="http://schemas.openxmlformats.org/officeDocument/2006/relationships/hyperlink" Target="http://www.hmdb.ca/metabolites/HMDB0000362/" TargetMode="External"/><Relationship Id="rId132" Type="http://schemas.openxmlformats.org/officeDocument/2006/relationships/hyperlink" Target="https://www.kegg.jp/entry/C02059" TargetMode="External"/><Relationship Id="rId437" Type="http://schemas.openxmlformats.org/officeDocument/2006/relationships/hyperlink" Target="http://www.hmdb.ca/metabolites/HMDB00982" TargetMode="External"/><Relationship Id="rId644" Type="http://schemas.openxmlformats.org/officeDocument/2006/relationships/hyperlink" Target="http://www.hmdb.ca/metabolites/HMDB00619" TargetMode="External"/><Relationship Id="rId283" Type="http://schemas.openxmlformats.org/officeDocument/2006/relationships/hyperlink" Target="https://www.kegg.jp/entry/C00665" TargetMode="External"/><Relationship Id="rId490" Type="http://schemas.openxmlformats.org/officeDocument/2006/relationships/hyperlink" Target="http://www.hmdb.ca/metabolites/HMDB00128" TargetMode="External"/><Relationship Id="rId504" Type="http://schemas.openxmlformats.org/officeDocument/2006/relationships/hyperlink" Target="http://www.hmdb.ca/metabolites/HMDB00624" TargetMode="External"/><Relationship Id="rId78" Type="http://schemas.openxmlformats.org/officeDocument/2006/relationships/hyperlink" Target="https://www.kegg.jp/entry/C00198" TargetMode="External"/><Relationship Id="rId143" Type="http://schemas.openxmlformats.org/officeDocument/2006/relationships/hyperlink" Target="https://www.kegg.jp/entry/C00160" TargetMode="External"/><Relationship Id="rId350" Type="http://schemas.openxmlformats.org/officeDocument/2006/relationships/hyperlink" Target="http://www.hmdb.ca/metabolites/HMDB00162" TargetMode="External"/><Relationship Id="rId588" Type="http://schemas.openxmlformats.org/officeDocument/2006/relationships/hyperlink" Target="http://www.hmdb.ca/metabolites/HMDB00291" TargetMode="External"/><Relationship Id="rId9" Type="http://schemas.openxmlformats.org/officeDocument/2006/relationships/hyperlink" Target="https://www.kegg.jp/entry/C00041" TargetMode="External"/><Relationship Id="rId210" Type="http://schemas.openxmlformats.org/officeDocument/2006/relationships/hyperlink" Target="https://www.kegg.jp/entry/C01744" TargetMode="External"/><Relationship Id="rId448" Type="http://schemas.openxmlformats.org/officeDocument/2006/relationships/hyperlink" Target="http://www.hmdb.ca/metabolites/HMDB00133" TargetMode="External"/><Relationship Id="rId655" Type="http://schemas.openxmlformats.org/officeDocument/2006/relationships/hyperlink" Target="http://www.hmdb.ca/metabolites/HMDB0001342" TargetMode="External"/><Relationship Id="rId294" Type="http://schemas.openxmlformats.org/officeDocument/2006/relationships/hyperlink" Target="https://www.kegg.jp/entry/C04483" TargetMode="External"/><Relationship Id="rId308" Type="http://schemas.openxmlformats.org/officeDocument/2006/relationships/hyperlink" Target="https://www.kegg.jp/entry/C00460" TargetMode="External"/><Relationship Id="rId515" Type="http://schemas.openxmlformats.org/officeDocument/2006/relationships/hyperlink" Target="http://www.hmdb.ca/metabolites/HMDB01123" TargetMode="External"/><Relationship Id="rId89" Type="http://schemas.openxmlformats.org/officeDocument/2006/relationships/hyperlink" Target="https://www.kegg.jp/entry/C07481" TargetMode="External"/><Relationship Id="rId154" Type="http://schemas.openxmlformats.org/officeDocument/2006/relationships/hyperlink" Target="https://www.kegg.jp/entry/C00106" TargetMode="External"/><Relationship Id="rId361" Type="http://schemas.openxmlformats.org/officeDocument/2006/relationships/hyperlink" Target="http://www.hmdb.ca/metabolites/HMDB00079" TargetMode="External"/><Relationship Id="rId599" Type="http://schemas.openxmlformats.org/officeDocument/2006/relationships/hyperlink" Target="http://www.hmdb.ca/metabolites/HMDB0000806" TargetMode="External"/><Relationship Id="rId459" Type="http://schemas.openxmlformats.org/officeDocument/2006/relationships/hyperlink" Target="http://www.hmdb.ca/metabolites/HMDB00900" TargetMode="External"/><Relationship Id="rId666" Type="http://schemas.openxmlformats.org/officeDocument/2006/relationships/hyperlink" Target="http://www.hmdb.ca/metabolites/HMDB01487" TargetMode="External"/><Relationship Id="rId16" Type="http://schemas.openxmlformats.org/officeDocument/2006/relationships/hyperlink" Target="https://www.kegg.jp/entry/C02356" TargetMode="External"/><Relationship Id="rId221" Type="http://schemas.openxmlformats.org/officeDocument/2006/relationships/hyperlink" Target="https://www.kegg.jp/entry/C00954" TargetMode="External"/><Relationship Id="rId319" Type="http://schemas.openxmlformats.org/officeDocument/2006/relationships/hyperlink" Target="https://www.kegg.jp/entry/C00670" TargetMode="External"/><Relationship Id="rId526" Type="http://schemas.openxmlformats.org/officeDocument/2006/relationships/hyperlink" Target="http://www.hmdb.ca/metabolites/HMDB00098" TargetMode="External"/><Relationship Id="rId165" Type="http://schemas.openxmlformats.org/officeDocument/2006/relationships/hyperlink" Target="https://www.kegg.jp/entry/C02226" TargetMode="External"/><Relationship Id="rId372" Type="http://schemas.openxmlformats.org/officeDocument/2006/relationships/hyperlink" Target="http://www.hmdb.ca/metabolites/HMDB00168" TargetMode="External"/><Relationship Id="rId677" Type="http://schemas.openxmlformats.org/officeDocument/2006/relationships/hyperlink" Target="http://www.hmdb.ca/metabolites/HMDB00115" TargetMode="External"/><Relationship Id="rId232" Type="http://schemas.openxmlformats.org/officeDocument/2006/relationships/hyperlink" Target="https://www.kegg.jp/entry/C00095" TargetMode="External"/><Relationship Id="rId27" Type="http://schemas.openxmlformats.org/officeDocument/2006/relationships/hyperlink" Target="https://www.kegg.jp/entry/C00183" TargetMode="External"/><Relationship Id="rId537" Type="http://schemas.openxmlformats.org/officeDocument/2006/relationships/hyperlink" Target="http://www.hmdb.ca/metabolites/HMDB0000996" TargetMode="External"/><Relationship Id="rId80" Type="http://schemas.openxmlformats.org/officeDocument/2006/relationships/hyperlink" Target="https://www.kegg.jp/entry/C07480" TargetMode="External"/><Relationship Id="rId176" Type="http://schemas.openxmlformats.org/officeDocument/2006/relationships/hyperlink" Target="https://www.kegg.jp/entry/C07086" TargetMode="External"/><Relationship Id="rId383" Type="http://schemas.openxmlformats.org/officeDocument/2006/relationships/hyperlink" Target="http://www.hmdb.ca/metabolites/HMDB03464" TargetMode="External"/><Relationship Id="rId590" Type="http://schemas.openxmlformats.org/officeDocument/2006/relationships/hyperlink" Target="http://www.hmdb.ca/metabolites/HMDB00731" TargetMode="External"/><Relationship Id="rId604" Type="http://schemas.openxmlformats.org/officeDocument/2006/relationships/hyperlink" Target="http://www.hmdb.ca/metabolites/HMDB00273" TargetMode="External"/><Relationship Id="rId243" Type="http://schemas.openxmlformats.org/officeDocument/2006/relationships/hyperlink" Target="https://www.kegg.jp/entry/C05635" TargetMode="External"/><Relationship Id="rId450" Type="http://schemas.openxmlformats.org/officeDocument/2006/relationships/hyperlink" Target="http://www.hmdb.ca/metabolites/HMDB00052" TargetMode="External"/><Relationship Id="rId688" Type="http://schemas.openxmlformats.org/officeDocument/2006/relationships/hyperlink" Target="https://www.kegg.jp/entry/C20827" TargetMode="External"/><Relationship Id="rId38" Type="http://schemas.openxmlformats.org/officeDocument/2006/relationships/hyperlink" Target="https://www.kegg.jp/entry/C00179" TargetMode="External"/><Relationship Id="rId103" Type="http://schemas.openxmlformats.org/officeDocument/2006/relationships/hyperlink" Target="https://www.kegg.jp/entry/C06313" TargetMode="External"/><Relationship Id="rId310" Type="http://schemas.openxmlformats.org/officeDocument/2006/relationships/hyperlink" Target="https://www.kegg.jp/entry/C00002" TargetMode="External"/><Relationship Id="rId548" Type="http://schemas.openxmlformats.org/officeDocument/2006/relationships/hyperlink" Target="http://www.hmdb.ca/metabolites/HMDB60256" TargetMode="External"/><Relationship Id="rId91" Type="http://schemas.openxmlformats.org/officeDocument/2006/relationships/hyperlink" Target="https://www.kegg.jp/entry/C00355" TargetMode="External"/><Relationship Id="rId187" Type="http://schemas.openxmlformats.org/officeDocument/2006/relationships/hyperlink" Target="https://www.kegg.jp/entry/C00181" TargetMode="External"/><Relationship Id="rId394" Type="http://schemas.openxmlformats.org/officeDocument/2006/relationships/hyperlink" Target="http://www.hmdb.ca/metabolites/HMDB00159" TargetMode="External"/><Relationship Id="rId408" Type="http://schemas.openxmlformats.org/officeDocument/2006/relationships/hyperlink" Target="http://www.hmdb.ca/metabolites/HMDB00150" TargetMode="External"/><Relationship Id="rId615" Type="http://schemas.openxmlformats.org/officeDocument/2006/relationships/hyperlink" Target="http://www.hmdb.ca/metabolites/HMDB0001316" TargetMode="External"/><Relationship Id="rId254" Type="http://schemas.openxmlformats.org/officeDocument/2006/relationships/hyperlink" Target="https://www.kegg.jp/entry/C008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AE37"/>
  <sheetViews>
    <sheetView zoomScaleNormal="100" workbookViewId="0">
      <selection activeCell="D2" sqref="D2"/>
    </sheetView>
  </sheetViews>
  <sheetFormatPr baseColWidth="10" defaultColWidth="9.1640625" defaultRowHeight="16" x14ac:dyDescent="0.2"/>
  <cols>
    <col min="1" max="2" width="9.1640625" style="40"/>
    <col min="3" max="3" width="26.83203125" style="41" customWidth="1"/>
    <col min="4" max="4" width="18.5" style="40" customWidth="1"/>
    <col min="5" max="16384" width="9.1640625" style="40"/>
  </cols>
  <sheetData>
    <row r="2" spans="3:24" ht="29" x14ac:dyDescent="0.35">
      <c r="D2" s="46" t="s">
        <v>2117</v>
      </c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</row>
    <row r="3" spans="3:24" ht="24" x14ac:dyDescent="0.3">
      <c r="D3" s="42"/>
    </row>
    <row r="4" spans="3:24" ht="24" x14ac:dyDescent="0.3">
      <c r="C4" s="43" t="s">
        <v>2007</v>
      </c>
      <c r="D4" s="42" t="s">
        <v>2115</v>
      </c>
      <c r="E4" s="44"/>
    </row>
    <row r="5" spans="3:24" ht="24" x14ac:dyDescent="0.3">
      <c r="C5" s="43"/>
      <c r="D5" s="45" t="s">
        <v>2116</v>
      </c>
      <c r="E5" s="44"/>
    </row>
    <row r="6" spans="3:24" ht="24" x14ac:dyDescent="0.3">
      <c r="C6" s="43"/>
      <c r="D6" s="45" t="s">
        <v>2012</v>
      </c>
      <c r="E6" s="44"/>
    </row>
    <row r="7" spans="3:24" ht="24" x14ac:dyDescent="0.3">
      <c r="C7" s="43"/>
      <c r="D7" s="45"/>
      <c r="E7" s="44"/>
    </row>
    <row r="8" spans="3:24" ht="24" x14ac:dyDescent="0.3">
      <c r="C8" s="43"/>
      <c r="D8" s="45" t="s">
        <v>2004</v>
      </c>
      <c r="E8" s="44"/>
    </row>
    <row r="9" spans="3:24" ht="24" x14ac:dyDescent="0.3">
      <c r="C9" s="43"/>
      <c r="D9" s="48" t="s">
        <v>2021</v>
      </c>
      <c r="E9" s="49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spans="3:24" ht="24" x14ac:dyDescent="0.3">
      <c r="C10" s="43"/>
      <c r="D10" s="45"/>
      <c r="E10" s="44"/>
    </row>
    <row r="11" spans="3:24" ht="24" x14ac:dyDescent="0.3">
      <c r="C11" s="43"/>
      <c r="D11" s="45" t="s">
        <v>2003</v>
      </c>
      <c r="E11" s="44"/>
    </row>
    <row r="12" spans="3:24" ht="24" x14ac:dyDescent="0.3">
      <c r="C12" s="43"/>
      <c r="D12" s="45" t="s">
        <v>2005</v>
      </c>
      <c r="E12" s="44"/>
    </row>
    <row r="13" spans="3:24" ht="24" x14ac:dyDescent="0.3">
      <c r="C13" s="43"/>
      <c r="D13" s="45"/>
      <c r="E13" s="44"/>
    </row>
    <row r="14" spans="3:24" ht="24" x14ac:dyDescent="0.3">
      <c r="C14" s="43" t="s">
        <v>2006</v>
      </c>
      <c r="D14" s="42" t="s">
        <v>2009</v>
      </c>
      <c r="E14" s="44"/>
    </row>
    <row r="15" spans="3:24" ht="24" x14ac:dyDescent="0.3">
      <c r="C15" s="43"/>
      <c r="D15" s="45" t="s">
        <v>2022</v>
      </c>
      <c r="E15" s="44"/>
    </row>
    <row r="16" spans="3:24" ht="24" x14ac:dyDescent="0.3">
      <c r="C16" s="43"/>
      <c r="D16" s="45" t="s">
        <v>2013</v>
      </c>
      <c r="E16" s="44"/>
    </row>
    <row r="17" spans="3:31" ht="24" x14ac:dyDescent="0.3">
      <c r="C17" s="43"/>
      <c r="D17" s="45" t="s">
        <v>2018</v>
      </c>
      <c r="E17" s="44"/>
      <c r="K17" s="124" t="s">
        <v>2025</v>
      </c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</row>
    <row r="18" spans="3:31" ht="24" x14ac:dyDescent="0.3">
      <c r="C18" s="43"/>
      <c r="D18" s="45"/>
      <c r="E18" s="44"/>
    </row>
    <row r="19" spans="3:31" ht="24" x14ac:dyDescent="0.3">
      <c r="C19" s="43" t="s">
        <v>2008</v>
      </c>
      <c r="D19" s="42" t="s">
        <v>2118</v>
      </c>
      <c r="E19" s="44"/>
    </row>
    <row r="20" spans="3:31" ht="24" x14ac:dyDescent="0.3">
      <c r="C20" s="43"/>
      <c r="D20" s="45" t="s">
        <v>2109</v>
      </c>
      <c r="E20" s="44"/>
    </row>
    <row r="21" spans="3:31" ht="24" x14ac:dyDescent="0.3">
      <c r="C21" s="43"/>
      <c r="D21" s="45" t="s">
        <v>2023</v>
      </c>
      <c r="E21" s="44"/>
    </row>
    <row r="22" spans="3:31" ht="24" x14ac:dyDescent="0.3">
      <c r="C22" s="43"/>
      <c r="D22" s="45" t="s">
        <v>2016</v>
      </c>
      <c r="E22" s="44"/>
    </row>
    <row r="23" spans="3:31" ht="24" x14ac:dyDescent="0.3">
      <c r="C23" s="43"/>
      <c r="D23" s="45" t="s">
        <v>2015</v>
      </c>
      <c r="E23" s="44"/>
    </row>
    <row r="24" spans="3:31" ht="24" x14ac:dyDescent="0.3">
      <c r="C24" s="43"/>
      <c r="D24" s="45" t="s">
        <v>2017</v>
      </c>
      <c r="E24" s="44"/>
    </row>
    <row r="25" spans="3:31" ht="24" x14ac:dyDescent="0.3">
      <c r="C25" s="43"/>
      <c r="D25" s="45" t="s">
        <v>2019</v>
      </c>
      <c r="E25" s="44"/>
    </row>
    <row r="26" spans="3:31" ht="24" x14ac:dyDescent="0.3">
      <c r="C26" s="43"/>
      <c r="D26" s="45"/>
      <c r="E26" s="44"/>
    </row>
    <row r="27" spans="3:31" ht="24" x14ac:dyDescent="0.3">
      <c r="C27" s="43" t="s">
        <v>2010</v>
      </c>
      <c r="D27" s="42" t="s">
        <v>2119</v>
      </c>
      <c r="E27" s="44"/>
    </row>
    <row r="28" spans="3:31" ht="24" x14ac:dyDescent="0.3">
      <c r="C28" s="43"/>
      <c r="D28" s="45" t="s">
        <v>2113</v>
      </c>
      <c r="E28" s="44"/>
    </row>
    <row r="29" spans="3:31" ht="24" x14ac:dyDescent="0.3">
      <c r="C29" s="43"/>
      <c r="D29" s="45" t="s">
        <v>2114</v>
      </c>
      <c r="E29" s="44"/>
    </row>
    <row r="30" spans="3:31" ht="24" x14ac:dyDescent="0.3">
      <c r="C30" s="43"/>
      <c r="D30" s="45" t="s">
        <v>2112</v>
      </c>
      <c r="E30" s="44"/>
    </row>
    <row r="31" spans="3:31" ht="24" x14ac:dyDescent="0.3">
      <c r="C31" s="43"/>
      <c r="D31" s="45" t="s">
        <v>2110</v>
      </c>
      <c r="E31" s="44"/>
    </row>
    <row r="32" spans="3:31" ht="24" x14ac:dyDescent="0.3">
      <c r="C32" s="43"/>
      <c r="D32" s="45" t="s">
        <v>2111</v>
      </c>
      <c r="E32" s="44"/>
    </row>
    <row r="33" spans="3:5" ht="24" x14ac:dyDescent="0.3">
      <c r="C33" s="43"/>
      <c r="D33" s="45" t="s">
        <v>2016</v>
      </c>
      <c r="E33" s="44"/>
    </row>
    <row r="34" spans="3:5" ht="24" x14ac:dyDescent="0.3">
      <c r="C34" s="43"/>
      <c r="D34" s="45"/>
      <c r="E34" s="44"/>
    </row>
    <row r="35" spans="3:5" ht="24" x14ac:dyDescent="0.3">
      <c r="C35" s="43" t="s">
        <v>2108</v>
      </c>
      <c r="D35" s="42" t="s">
        <v>2020</v>
      </c>
      <c r="E35" s="44"/>
    </row>
    <row r="36" spans="3:5" ht="24" x14ac:dyDescent="0.3">
      <c r="C36" s="43"/>
      <c r="D36" s="45" t="s">
        <v>2011</v>
      </c>
      <c r="E36" s="44"/>
    </row>
    <row r="37" spans="3:5" ht="24" x14ac:dyDescent="0.3">
      <c r="C37" s="43"/>
      <c r="D37" s="45" t="s">
        <v>2024</v>
      </c>
      <c r="E37" s="44"/>
    </row>
  </sheetData>
  <mergeCells count="1">
    <mergeCell ref="K17:AE17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98"/>
  <sheetViews>
    <sheetView zoomScaleNormal="100" workbookViewId="0"/>
  </sheetViews>
  <sheetFormatPr baseColWidth="10" defaultColWidth="9.1640625" defaultRowHeight="14" x14ac:dyDescent="0.15"/>
  <cols>
    <col min="1" max="1" width="31.1640625" style="122" customWidth="1"/>
    <col min="2" max="16384" width="9.1640625" style="122"/>
  </cols>
  <sheetData>
    <row r="1" spans="1:1" s="120" customFormat="1" ht="23.25" customHeight="1" x14ac:dyDescent="0.2">
      <c r="A1" s="123" t="s">
        <v>2115</v>
      </c>
    </row>
    <row r="2" spans="1:1" x14ac:dyDescent="0.15">
      <c r="A2" s="121" t="s">
        <v>1</v>
      </c>
    </row>
    <row r="3" spans="1:1" x14ac:dyDescent="0.15">
      <c r="A3" s="121" t="s">
        <v>2133</v>
      </c>
    </row>
    <row r="4" spans="1:1" x14ac:dyDescent="0.15">
      <c r="A4" s="122">
        <v>1</v>
      </c>
    </row>
    <row r="5" spans="1:1" x14ac:dyDescent="0.15">
      <c r="A5" s="122">
        <v>3</v>
      </c>
    </row>
    <row r="6" spans="1:1" x14ac:dyDescent="0.15">
      <c r="A6" s="122">
        <v>4</v>
      </c>
    </row>
    <row r="7" spans="1:1" x14ac:dyDescent="0.15">
      <c r="A7" s="122">
        <v>5</v>
      </c>
    </row>
    <row r="8" spans="1:1" x14ac:dyDescent="0.15">
      <c r="A8" s="122">
        <v>6</v>
      </c>
    </row>
    <row r="9" spans="1:1" x14ac:dyDescent="0.15">
      <c r="A9" s="122">
        <v>8</v>
      </c>
    </row>
    <row r="10" spans="1:1" x14ac:dyDescent="0.15">
      <c r="A10" s="122">
        <v>9</v>
      </c>
    </row>
    <row r="11" spans="1:1" x14ac:dyDescent="0.15">
      <c r="A11" s="122">
        <v>10</v>
      </c>
    </row>
    <row r="12" spans="1:1" x14ac:dyDescent="0.15">
      <c r="A12" s="121" t="s">
        <v>2</v>
      </c>
    </row>
    <row r="13" spans="1:1" x14ac:dyDescent="0.15">
      <c r="A13" s="121" t="s">
        <v>2134</v>
      </c>
    </row>
    <row r="14" spans="1:1" x14ac:dyDescent="0.15">
      <c r="A14" s="122">
        <v>11</v>
      </c>
    </row>
    <row r="15" spans="1:1" x14ac:dyDescent="0.15">
      <c r="A15" s="122">
        <v>12</v>
      </c>
    </row>
    <row r="16" spans="1:1" x14ac:dyDescent="0.15">
      <c r="A16" s="122">
        <v>13</v>
      </c>
    </row>
    <row r="17" spans="1:1" x14ac:dyDescent="0.15">
      <c r="A17" s="122">
        <v>14</v>
      </c>
    </row>
    <row r="18" spans="1:1" x14ac:dyDescent="0.15">
      <c r="A18" s="122">
        <v>15</v>
      </c>
    </row>
    <row r="19" spans="1:1" x14ac:dyDescent="0.15">
      <c r="A19" s="122">
        <v>16</v>
      </c>
    </row>
    <row r="20" spans="1:1" x14ac:dyDescent="0.15">
      <c r="A20" s="122">
        <v>17</v>
      </c>
    </row>
    <row r="21" spans="1:1" x14ac:dyDescent="0.15">
      <c r="A21" s="122">
        <v>18</v>
      </c>
    </row>
    <row r="22" spans="1:1" x14ac:dyDescent="0.15">
      <c r="A22" s="122">
        <v>19</v>
      </c>
    </row>
    <row r="23" spans="1:1" x14ac:dyDescent="0.15">
      <c r="A23" s="122">
        <v>20</v>
      </c>
    </row>
    <row r="24" spans="1:1" x14ac:dyDescent="0.15">
      <c r="A24" s="121" t="s">
        <v>2126</v>
      </c>
    </row>
    <row r="25" spans="1:1" x14ac:dyDescent="0.15">
      <c r="A25" s="121" t="s">
        <v>2135</v>
      </c>
    </row>
    <row r="26" spans="1:1" x14ac:dyDescent="0.15">
      <c r="A26" s="122">
        <v>21</v>
      </c>
    </row>
    <row r="27" spans="1:1" x14ac:dyDescent="0.15">
      <c r="A27" s="122">
        <v>22</v>
      </c>
    </row>
    <row r="28" spans="1:1" x14ac:dyDescent="0.15">
      <c r="A28" s="122">
        <v>23</v>
      </c>
    </row>
    <row r="29" spans="1:1" x14ac:dyDescent="0.15">
      <c r="A29" s="122">
        <v>24</v>
      </c>
    </row>
    <row r="30" spans="1:1" x14ac:dyDescent="0.15">
      <c r="A30" s="122">
        <v>25</v>
      </c>
    </row>
    <row r="31" spans="1:1" x14ac:dyDescent="0.15">
      <c r="A31" s="122">
        <v>26</v>
      </c>
    </row>
    <row r="32" spans="1:1" x14ac:dyDescent="0.15">
      <c r="A32" s="122">
        <v>27</v>
      </c>
    </row>
    <row r="33" spans="1:1" x14ac:dyDescent="0.15">
      <c r="A33" s="122">
        <v>28</v>
      </c>
    </row>
    <row r="34" spans="1:1" x14ac:dyDescent="0.15">
      <c r="A34" s="122">
        <v>29</v>
      </c>
    </row>
    <row r="35" spans="1:1" x14ac:dyDescent="0.15">
      <c r="A35" s="122">
        <v>30</v>
      </c>
    </row>
    <row r="36" spans="1:1" x14ac:dyDescent="0.15">
      <c r="A36" s="121" t="s">
        <v>2127</v>
      </c>
    </row>
    <row r="37" spans="1:1" x14ac:dyDescent="0.15">
      <c r="A37" s="121" t="s">
        <v>2136</v>
      </c>
    </row>
    <row r="38" spans="1:1" x14ac:dyDescent="0.15">
      <c r="A38" s="122">
        <v>31</v>
      </c>
    </row>
    <row r="39" spans="1:1" x14ac:dyDescent="0.15">
      <c r="A39" s="122">
        <v>32</v>
      </c>
    </row>
    <row r="40" spans="1:1" x14ac:dyDescent="0.15">
      <c r="A40" s="122">
        <v>33</v>
      </c>
    </row>
    <row r="41" spans="1:1" x14ac:dyDescent="0.15">
      <c r="A41" s="122">
        <v>34</v>
      </c>
    </row>
    <row r="42" spans="1:1" x14ac:dyDescent="0.15">
      <c r="A42" s="122">
        <v>35</v>
      </c>
    </row>
    <row r="43" spans="1:1" x14ac:dyDescent="0.15">
      <c r="A43" s="122">
        <v>36</v>
      </c>
    </row>
    <row r="44" spans="1:1" x14ac:dyDescent="0.15">
      <c r="A44" s="122">
        <v>37</v>
      </c>
    </row>
    <row r="45" spans="1:1" x14ac:dyDescent="0.15">
      <c r="A45" s="122">
        <v>38</v>
      </c>
    </row>
    <row r="46" spans="1:1" x14ac:dyDescent="0.15">
      <c r="A46" s="122">
        <v>39</v>
      </c>
    </row>
    <row r="47" spans="1:1" x14ac:dyDescent="0.15">
      <c r="A47" s="122">
        <v>40</v>
      </c>
    </row>
    <row r="48" spans="1:1" x14ac:dyDescent="0.15">
      <c r="A48" s="121" t="s">
        <v>2128</v>
      </c>
    </row>
    <row r="49" spans="1:1" x14ac:dyDescent="0.15">
      <c r="A49" s="121" t="s">
        <v>2137</v>
      </c>
    </row>
    <row r="50" spans="1:1" x14ac:dyDescent="0.15">
      <c r="A50" s="121" t="s">
        <v>2129</v>
      </c>
    </row>
    <row r="51" spans="1:1" x14ac:dyDescent="0.15">
      <c r="A51" s="121" t="s">
        <v>2138</v>
      </c>
    </row>
    <row r="52" spans="1:1" x14ac:dyDescent="0.15">
      <c r="A52" s="122">
        <v>41</v>
      </c>
    </row>
    <row r="53" spans="1:1" x14ac:dyDescent="0.15">
      <c r="A53" s="122">
        <v>42</v>
      </c>
    </row>
    <row r="54" spans="1:1" x14ac:dyDescent="0.15">
      <c r="A54" s="122">
        <v>43</v>
      </c>
    </row>
    <row r="55" spans="1:1" x14ac:dyDescent="0.15">
      <c r="A55" s="122">
        <v>44</v>
      </c>
    </row>
    <row r="56" spans="1:1" x14ac:dyDescent="0.15">
      <c r="A56" s="122">
        <v>46</v>
      </c>
    </row>
    <row r="57" spans="1:1" x14ac:dyDescent="0.15">
      <c r="A57" s="122">
        <v>47</v>
      </c>
    </row>
    <row r="58" spans="1:1" x14ac:dyDescent="0.15">
      <c r="A58" s="122">
        <v>48</v>
      </c>
    </row>
    <row r="59" spans="1:1" x14ac:dyDescent="0.15">
      <c r="A59" s="122">
        <v>49</v>
      </c>
    </row>
    <row r="60" spans="1:1" x14ac:dyDescent="0.15">
      <c r="A60" s="122">
        <v>50</v>
      </c>
    </row>
    <row r="61" spans="1:1" x14ac:dyDescent="0.15">
      <c r="A61" s="121" t="s">
        <v>2130</v>
      </c>
    </row>
    <row r="62" spans="1:1" x14ac:dyDescent="0.15">
      <c r="A62" s="121" t="s">
        <v>2139</v>
      </c>
    </row>
    <row r="63" spans="1:1" x14ac:dyDescent="0.15">
      <c r="A63" s="122">
        <v>51</v>
      </c>
    </row>
    <row r="64" spans="1:1" x14ac:dyDescent="0.15">
      <c r="A64" s="122">
        <v>52</v>
      </c>
    </row>
    <row r="65" spans="1:1" x14ac:dyDescent="0.15">
      <c r="A65" s="122">
        <v>53</v>
      </c>
    </row>
    <row r="66" spans="1:1" x14ac:dyDescent="0.15">
      <c r="A66" s="122">
        <v>54</v>
      </c>
    </row>
    <row r="67" spans="1:1" x14ac:dyDescent="0.15">
      <c r="A67" s="122">
        <v>55</v>
      </c>
    </row>
    <row r="68" spans="1:1" x14ac:dyDescent="0.15">
      <c r="A68" s="122">
        <v>56</v>
      </c>
    </row>
    <row r="69" spans="1:1" x14ac:dyDescent="0.15">
      <c r="A69" s="122">
        <v>57</v>
      </c>
    </row>
    <row r="70" spans="1:1" x14ac:dyDescent="0.15">
      <c r="A70" s="122">
        <v>58</v>
      </c>
    </row>
    <row r="71" spans="1:1" x14ac:dyDescent="0.15">
      <c r="A71" s="122">
        <v>59</v>
      </c>
    </row>
    <row r="72" spans="1:1" x14ac:dyDescent="0.15">
      <c r="A72" s="122">
        <v>60</v>
      </c>
    </row>
    <row r="73" spans="1:1" x14ac:dyDescent="0.15">
      <c r="A73" s="121" t="s">
        <v>2131</v>
      </c>
    </row>
    <row r="74" spans="1:1" x14ac:dyDescent="0.15">
      <c r="A74" s="121" t="s">
        <v>2140</v>
      </c>
    </row>
    <row r="75" spans="1:1" x14ac:dyDescent="0.15">
      <c r="A75" s="122">
        <v>61</v>
      </c>
    </row>
    <row r="76" spans="1:1" x14ac:dyDescent="0.15">
      <c r="A76" s="122">
        <v>62</v>
      </c>
    </row>
    <row r="77" spans="1:1" x14ac:dyDescent="0.15">
      <c r="A77" s="122">
        <v>63</v>
      </c>
    </row>
    <row r="78" spans="1:1" x14ac:dyDescent="0.15">
      <c r="A78" s="122">
        <v>64</v>
      </c>
    </row>
    <row r="79" spans="1:1" x14ac:dyDescent="0.15">
      <c r="A79" s="122">
        <v>65</v>
      </c>
    </row>
    <row r="80" spans="1:1" x14ac:dyDescent="0.15">
      <c r="A80" s="122">
        <v>66</v>
      </c>
    </row>
    <row r="81" spans="1:1" x14ac:dyDescent="0.15">
      <c r="A81" s="122">
        <v>67</v>
      </c>
    </row>
    <row r="82" spans="1:1" x14ac:dyDescent="0.15">
      <c r="A82" s="122">
        <v>68</v>
      </c>
    </row>
    <row r="83" spans="1:1" x14ac:dyDescent="0.15">
      <c r="A83" s="122">
        <v>69</v>
      </c>
    </row>
    <row r="84" spans="1:1" x14ac:dyDescent="0.15">
      <c r="A84" s="122">
        <v>70</v>
      </c>
    </row>
    <row r="85" spans="1:1" x14ac:dyDescent="0.15">
      <c r="A85" s="121" t="s">
        <v>2132</v>
      </c>
    </row>
    <row r="86" spans="1:1" x14ac:dyDescent="0.15">
      <c r="A86" s="121" t="s">
        <v>2141</v>
      </c>
    </row>
    <row r="87" spans="1:1" x14ac:dyDescent="0.15">
      <c r="A87" s="122">
        <v>71</v>
      </c>
    </row>
    <row r="88" spans="1:1" x14ac:dyDescent="0.15">
      <c r="A88" s="122">
        <v>72</v>
      </c>
    </row>
    <row r="89" spans="1:1" x14ac:dyDescent="0.15">
      <c r="A89" s="122">
        <v>73</v>
      </c>
    </row>
    <row r="90" spans="1:1" x14ac:dyDescent="0.15">
      <c r="A90" s="122">
        <v>74</v>
      </c>
    </row>
    <row r="91" spans="1:1" x14ac:dyDescent="0.15">
      <c r="A91" s="122">
        <v>75</v>
      </c>
    </row>
    <row r="92" spans="1:1" x14ac:dyDescent="0.15">
      <c r="A92" s="122">
        <v>76</v>
      </c>
    </row>
    <row r="93" spans="1:1" x14ac:dyDescent="0.15">
      <c r="A93" s="122">
        <v>77</v>
      </c>
    </row>
    <row r="94" spans="1:1" x14ac:dyDescent="0.15">
      <c r="A94" s="122">
        <v>78</v>
      </c>
    </row>
    <row r="95" spans="1:1" x14ac:dyDescent="0.15">
      <c r="A95" s="122">
        <v>79</v>
      </c>
    </row>
    <row r="96" spans="1:1" x14ac:dyDescent="0.15">
      <c r="A96" s="122">
        <v>80</v>
      </c>
    </row>
    <row r="97" spans="1:1" x14ac:dyDescent="0.15">
      <c r="A97" s="121" t="s">
        <v>2143</v>
      </c>
    </row>
    <row r="98" spans="1:1" x14ac:dyDescent="0.15">
      <c r="A98" s="121" t="s">
        <v>2142</v>
      </c>
    </row>
    <row r="99" spans="1:1" x14ac:dyDescent="0.15">
      <c r="A99" s="121" t="s">
        <v>2144</v>
      </c>
    </row>
    <row r="100" spans="1:1" x14ac:dyDescent="0.15">
      <c r="A100" s="121" t="s">
        <v>2154</v>
      </c>
    </row>
    <row r="101" spans="1:1" x14ac:dyDescent="0.15">
      <c r="A101" s="122">
        <v>81</v>
      </c>
    </row>
    <row r="102" spans="1:1" x14ac:dyDescent="0.15">
      <c r="A102" s="122">
        <v>82</v>
      </c>
    </row>
    <row r="103" spans="1:1" x14ac:dyDescent="0.15">
      <c r="A103" s="122">
        <v>83</v>
      </c>
    </row>
    <row r="104" spans="1:1" x14ac:dyDescent="0.15">
      <c r="A104" s="122">
        <v>84</v>
      </c>
    </row>
    <row r="105" spans="1:1" x14ac:dyDescent="0.15">
      <c r="A105" s="122">
        <v>85</v>
      </c>
    </row>
    <row r="106" spans="1:1" x14ac:dyDescent="0.15">
      <c r="A106" s="122">
        <v>86</v>
      </c>
    </row>
    <row r="107" spans="1:1" x14ac:dyDescent="0.15">
      <c r="A107" s="122">
        <v>87</v>
      </c>
    </row>
    <row r="108" spans="1:1" x14ac:dyDescent="0.15">
      <c r="A108" s="122">
        <v>88</v>
      </c>
    </row>
    <row r="109" spans="1:1" x14ac:dyDescent="0.15">
      <c r="A109" s="122">
        <v>89</v>
      </c>
    </row>
    <row r="110" spans="1:1" x14ac:dyDescent="0.15">
      <c r="A110" s="122">
        <v>90</v>
      </c>
    </row>
    <row r="111" spans="1:1" x14ac:dyDescent="0.15">
      <c r="A111" s="121" t="s">
        <v>2145</v>
      </c>
    </row>
    <row r="112" spans="1:1" x14ac:dyDescent="0.15">
      <c r="A112" s="121" t="s">
        <v>2155</v>
      </c>
    </row>
    <row r="113" spans="1:1" x14ac:dyDescent="0.15">
      <c r="A113" s="122">
        <v>91</v>
      </c>
    </row>
    <row r="114" spans="1:1" x14ac:dyDescent="0.15">
      <c r="A114" s="122">
        <v>92</v>
      </c>
    </row>
    <row r="115" spans="1:1" x14ac:dyDescent="0.15">
      <c r="A115" s="122">
        <v>93</v>
      </c>
    </row>
    <row r="116" spans="1:1" x14ac:dyDescent="0.15">
      <c r="A116" s="122">
        <v>94</v>
      </c>
    </row>
    <row r="117" spans="1:1" x14ac:dyDescent="0.15">
      <c r="A117" s="122">
        <v>95</v>
      </c>
    </row>
    <row r="118" spans="1:1" x14ac:dyDescent="0.15">
      <c r="A118" s="122">
        <v>96</v>
      </c>
    </row>
    <row r="119" spans="1:1" x14ac:dyDescent="0.15">
      <c r="A119" s="122">
        <v>97</v>
      </c>
    </row>
    <row r="120" spans="1:1" x14ac:dyDescent="0.15">
      <c r="A120" s="122">
        <v>98</v>
      </c>
    </row>
    <row r="121" spans="1:1" x14ac:dyDescent="0.15">
      <c r="A121" s="122">
        <v>99</v>
      </c>
    </row>
    <row r="122" spans="1:1" x14ac:dyDescent="0.15">
      <c r="A122" s="122">
        <v>100</v>
      </c>
    </row>
    <row r="123" spans="1:1" x14ac:dyDescent="0.15">
      <c r="A123" s="121" t="s">
        <v>2146</v>
      </c>
    </row>
    <row r="124" spans="1:1" x14ac:dyDescent="0.15">
      <c r="A124" s="121" t="s">
        <v>2156</v>
      </c>
    </row>
    <row r="125" spans="1:1" x14ac:dyDescent="0.15">
      <c r="A125" s="122">
        <v>101</v>
      </c>
    </row>
    <row r="126" spans="1:1" x14ac:dyDescent="0.15">
      <c r="A126" s="122">
        <v>102</v>
      </c>
    </row>
    <row r="127" spans="1:1" x14ac:dyDescent="0.15">
      <c r="A127" s="122">
        <v>103</v>
      </c>
    </row>
    <row r="128" spans="1:1" x14ac:dyDescent="0.15">
      <c r="A128" s="122">
        <v>104</v>
      </c>
    </row>
    <row r="129" spans="1:1" x14ac:dyDescent="0.15">
      <c r="A129" s="122">
        <v>105</v>
      </c>
    </row>
    <row r="130" spans="1:1" x14ac:dyDescent="0.15">
      <c r="A130" s="122">
        <v>106</v>
      </c>
    </row>
    <row r="131" spans="1:1" x14ac:dyDescent="0.15">
      <c r="A131" s="122">
        <v>107</v>
      </c>
    </row>
    <row r="132" spans="1:1" x14ac:dyDescent="0.15">
      <c r="A132" s="122">
        <v>108</v>
      </c>
    </row>
    <row r="133" spans="1:1" x14ac:dyDescent="0.15">
      <c r="A133" s="122">
        <v>109</v>
      </c>
    </row>
    <row r="134" spans="1:1" x14ac:dyDescent="0.15">
      <c r="A134" s="122">
        <v>110</v>
      </c>
    </row>
    <row r="135" spans="1:1" x14ac:dyDescent="0.15">
      <c r="A135" s="121" t="s">
        <v>2147</v>
      </c>
    </row>
    <row r="136" spans="1:1" x14ac:dyDescent="0.15">
      <c r="A136" s="121" t="s">
        <v>2157</v>
      </c>
    </row>
    <row r="137" spans="1:1" x14ac:dyDescent="0.15">
      <c r="A137" s="122">
        <v>111</v>
      </c>
    </row>
    <row r="138" spans="1:1" x14ac:dyDescent="0.15">
      <c r="A138" s="122">
        <v>112</v>
      </c>
    </row>
    <row r="139" spans="1:1" x14ac:dyDescent="0.15">
      <c r="A139" s="122">
        <v>113</v>
      </c>
    </row>
    <row r="140" spans="1:1" x14ac:dyDescent="0.15">
      <c r="A140" s="122">
        <v>114</v>
      </c>
    </row>
    <row r="141" spans="1:1" x14ac:dyDescent="0.15">
      <c r="A141" s="122">
        <v>115</v>
      </c>
    </row>
    <row r="142" spans="1:1" x14ac:dyDescent="0.15">
      <c r="A142" s="122">
        <v>116</v>
      </c>
    </row>
    <row r="143" spans="1:1" x14ac:dyDescent="0.15">
      <c r="A143" s="122">
        <v>117</v>
      </c>
    </row>
    <row r="144" spans="1:1" x14ac:dyDescent="0.15">
      <c r="A144" s="122">
        <v>118</v>
      </c>
    </row>
    <row r="145" spans="1:1" x14ac:dyDescent="0.15">
      <c r="A145" s="122">
        <v>119</v>
      </c>
    </row>
    <row r="146" spans="1:1" x14ac:dyDescent="0.15">
      <c r="A146" s="122">
        <v>120</v>
      </c>
    </row>
    <row r="147" spans="1:1" x14ac:dyDescent="0.15">
      <c r="A147" s="121" t="s">
        <v>2148</v>
      </c>
    </row>
    <row r="148" spans="1:1" x14ac:dyDescent="0.15">
      <c r="A148" s="121" t="s">
        <v>2158</v>
      </c>
    </row>
    <row r="149" spans="1:1" x14ac:dyDescent="0.15">
      <c r="A149" s="121" t="s">
        <v>2149</v>
      </c>
    </row>
    <row r="150" spans="1:1" x14ac:dyDescent="0.15">
      <c r="A150" s="121" t="s">
        <v>2159</v>
      </c>
    </row>
    <row r="151" spans="1:1" x14ac:dyDescent="0.15">
      <c r="A151" s="122">
        <v>121</v>
      </c>
    </row>
    <row r="152" spans="1:1" x14ac:dyDescent="0.15">
      <c r="A152" s="122">
        <v>122</v>
      </c>
    </row>
    <row r="153" spans="1:1" x14ac:dyDescent="0.15">
      <c r="A153" s="122">
        <v>123</v>
      </c>
    </row>
    <row r="154" spans="1:1" x14ac:dyDescent="0.15">
      <c r="A154" s="122">
        <v>124</v>
      </c>
    </row>
    <row r="155" spans="1:1" x14ac:dyDescent="0.15">
      <c r="A155" s="122">
        <v>125</v>
      </c>
    </row>
    <row r="156" spans="1:1" x14ac:dyDescent="0.15">
      <c r="A156" s="122">
        <v>126</v>
      </c>
    </row>
    <row r="157" spans="1:1" x14ac:dyDescent="0.15">
      <c r="A157" s="122">
        <v>127</v>
      </c>
    </row>
    <row r="158" spans="1:1" x14ac:dyDescent="0.15">
      <c r="A158" s="122">
        <v>128</v>
      </c>
    </row>
    <row r="159" spans="1:1" x14ac:dyDescent="0.15">
      <c r="A159" s="122">
        <v>129</v>
      </c>
    </row>
    <row r="160" spans="1:1" x14ac:dyDescent="0.15">
      <c r="A160" s="122">
        <v>130</v>
      </c>
    </row>
    <row r="161" spans="1:1" x14ac:dyDescent="0.15">
      <c r="A161" s="121" t="s">
        <v>2150</v>
      </c>
    </row>
    <row r="162" spans="1:1" x14ac:dyDescent="0.15">
      <c r="A162" s="121" t="s">
        <v>2160</v>
      </c>
    </row>
    <row r="163" spans="1:1" x14ac:dyDescent="0.15">
      <c r="A163" s="122">
        <v>131</v>
      </c>
    </row>
    <row r="164" spans="1:1" x14ac:dyDescent="0.15">
      <c r="A164" s="122">
        <v>132</v>
      </c>
    </row>
    <row r="165" spans="1:1" x14ac:dyDescent="0.15">
      <c r="A165" s="122">
        <v>133</v>
      </c>
    </row>
    <row r="166" spans="1:1" x14ac:dyDescent="0.15">
      <c r="A166" s="122">
        <v>134</v>
      </c>
    </row>
    <row r="167" spans="1:1" x14ac:dyDescent="0.15">
      <c r="A167" s="122">
        <v>135</v>
      </c>
    </row>
    <row r="168" spans="1:1" x14ac:dyDescent="0.15">
      <c r="A168" s="122">
        <v>136</v>
      </c>
    </row>
    <row r="169" spans="1:1" x14ac:dyDescent="0.15">
      <c r="A169" s="122">
        <v>137</v>
      </c>
    </row>
    <row r="170" spans="1:1" x14ac:dyDescent="0.15">
      <c r="A170" s="122">
        <v>138</v>
      </c>
    </row>
    <row r="171" spans="1:1" x14ac:dyDescent="0.15">
      <c r="A171" s="122">
        <v>139</v>
      </c>
    </row>
    <row r="172" spans="1:1" x14ac:dyDescent="0.15">
      <c r="A172" s="122">
        <v>140</v>
      </c>
    </row>
    <row r="173" spans="1:1" x14ac:dyDescent="0.15">
      <c r="A173" s="121" t="s">
        <v>2151</v>
      </c>
    </row>
    <row r="174" spans="1:1" x14ac:dyDescent="0.15">
      <c r="A174" s="121" t="s">
        <v>2161</v>
      </c>
    </row>
    <row r="175" spans="1:1" x14ac:dyDescent="0.15">
      <c r="A175" s="122">
        <v>141</v>
      </c>
    </row>
    <row r="176" spans="1:1" x14ac:dyDescent="0.15">
      <c r="A176" s="122">
        <v>142</v>
      </c>
    </row>
    <row r="177" spans="1:1" x14ac:dyDescent="0.15">
      <c r="A177" s="122">
        <v>143</v>
      </c>
    </row>
    <row r="178" spans="1:1" x14ac:dyDescent="0.15">
      <c r="A178" s="122">
        <v>144</v>
      </c>
    </row>
    <row r="179" spans="1:1" x14ac:dyDescent="0.15">
      <c r="A179" s="122">
        <v>145</v>
      </c>
    </row>
    <row r="180" spans="1:1" x14ac:dyDescent="0.15">
      <c r="A180" s="122">
        <v>146</v>
      </c>
    </row>
    <row r="181" spans="1:1" x14ac:dyDescent="0.15">
      <c r="A181" s="122">
        <v>147</v>
      </c>
    </row>
    <row r="182" spans="1:1" x14ac:dyDescent="0.15">
      <c r="A182" s="122">
        <v>148</v>
      </c>
    </row>
    <row r="183" spans="1:1" x14ac:dyDescent="0.15">
      <c r="A183" s="122">
        <v>149</v>
      </c>
    </row>
    <row r="184" spans="1:1" x14ac:dyDescent="0.15">
      <c r="A184" s="122">
        <v>150</v>
      </c>
    </row>
    <row r="185" spans="1:1" x14ac:dyDescent="0.15">
      <c r="A185" s="121" t="s">
        <v>2152</v>
      </c>
    </row>
    <row r="186" spans="1:1" x14ac:dyDescent="0.15">
      <c r="A186" s="121" t="s">
        <v>2162</v>
      </c>
    </row>
    <row r="187" spans="1:1" x14ac:dyDescent="0.15">
      <c r="A187" s="122">
        <v>151</v>
      </c>
    </row>
    <row r="188" spans="1:1" x14ac:dyDescent="0.15">
      <c r="A188" s="122">
        <v>152</v>
      </c>
    </row>
    <row r="189" spans="1:1" x14ac:dyDescent="0.15">
      <c r="A189" s="122">
        <v>153</v>
      </c>
    </row>
    <row r="190" spans="1:1" x14ac:dyDescent="0.15">
      <c r="A190" s="122">
        <v>154</v>
      </c>
    </row>
    <row r="191" spans="1:1" x14ac:dyDescent="0.15">
      <c r="A191" s="122">
        <v>155</v>
      </c>
    </row>
    <row r="192" spans="1:1" x14ac:dyDescent="0.15">
      <c r="A192" s="122">
        <v>156</v>
      </c>
    </row>
    <row r="193" spans="1:1" x14ac:dyDescent="0.15">
      <c r="A193" s="122">
        <v>157</v>
      </c>
    </row>
    <row r="194" spans="1:1" x14ac:dyDescent="0.15">
      <c r="A194" s="122">
        <v>158</v>
      </c>
    </row>
    <row r="195" spans="1:1" x14ac:dyDescent="0.15">
      <c r="A195" s="122">
        <v>159</v>
      </c>
    </row>
    <row r="196" spans="1:1" x14ac:dyDescent="0.15">
      <c r="A196" s="122">
        <v>160</v>
      </c>
    </row>
    <row r="197" spans="1:1" x14ac:dyDescent="0.15">
      <c r="A197" s="121" t="s">
        <v>2153</v>
      </c>
    </row>
    <row r="198" spans="1:1" x14ac:dyDescent="0.15">
      <c r="A198" s="121" t="s">
        <v>2163</v>
      </c>
    </row>
  </sheetData>
  <phoneticPr fontId="43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395"/>
  <sheetViews>
    <sheetView zoomScaleNormal="100" workbookViewId="0">
      <selection activeCell="A2" sqref="A2"/>
    </sheetView>
  </sheetViews>
  <sheetFormatPr baseColWidth="10" defaultColWidth="18.5" defaultRowHeight="15" x14ac:dyDescent="0.2"/>
  <cols>
    <col min="1" max="1" width="35" style="1" customWidth="1"/>
    <col min="2" max="2" width="19.5" style="1" customWidth="1"/>
    <col min="3" max="3" width="45.5" style="1" customWidth="1"/>
    <col min="4" max="22" width="13.5" style="1" customWidth="1"/>
    <col min="23" max="23" width="11.6640625" style="1" customWidth="1"/>
    <col min="24" max="24" width="13.5" style="3" customWidth="1"/>
    <col min="25" max="25" width="11.6640625" style="3" customWidth="1"/>
    <col min="26" max="26" width="13.1640625" style="3" customWidth="1"/>
    <col min="27" max="46" width="21" style="1" customWidth="1"/>
    <col min="47" max="47" width="14.5" style="3" customWidth="1"/>
    <col min="48" max="48" width="12.5" style="3" customWidth="1"/>
    <col min="49" max="49" width="11.5" style="3" customWidth="1"/>
    <col min="50" max="16384" width="18.5" style="1"/>
  </cols>
  <sheetData>
    <row r="1" spans="1:49" s="5" customFormat="1" ht="19" x14ac:dyDescent="0.25">
      <c r="D1" s="127" t="s">
        <v>1608</v>
      </c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8"/>
      <c r="Y1" s="128"/>
      <c r="Z1" s="128"/>
      <c r="AA1" s="129" t="s">
        <v>10</v>
      </c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30"/>
      <c r="AV1" s="130"/>
      <c r="AW1" s="130"/>
    </row>
    <row r="2" spans="1:49" s="2" customFormat="1" x14ac:dyDescent="0.2">
      <c r="A2" s="2" t="s">
        <v>11</v>
      </c>
      <c r="B2" s="2" t="s">
        <v>12</v>
      </c>
      <c r="C2" s="2" t="s">
        <v>13</v>
      </c>
      <c r="D2" s="6" t="s">
        <v>1</v>
      </c>
      <c r="E2" s="6" t="s">
        <v>2</v>
      </c>
      <c r="F2" s="6" t="s">
        <v>2126</v>
      </c>
      <c r="G2" s="6" t="s">
        <v>2127</v>
      </c>
      <c r="H2" s="6" t="s">
        <v>2128</v>
      </c>
      <c r="I2" s="6" t="s">
        <v>2129</v>
      </c>
      <c r="J2" s="6" t="s">
        <v>2130</v>
      </c>
      <c r="K2" s="6" t="s">
        <v>2131</v>
      </c>
      <c r="L2" s="6" t="s">
        <v>2132</v>
      </c>
      <c r="M2" s="6" t="s">
        <v>2143</v>
      </c>
      <c r="N2" s="6" t="s">
        <v>2144</v>
      </c>
      <c r="O2" s="6" t="s">
        <v>2145</v>
      </c>
      <c r="P2" s="6" t="s">
        <v>2146</v>
      </c>
      <c r="Q2" s="6" t="s">
        <v>2147</v>
      </c>
      <c r="R2" s="6" t="s">
        <v>2148</v>
      </c>
      <c r="S2" s="6" t="s">
        <v>2149</v>
      </c>
      <c r="T2" s="6" t="s">
        <v>2150</v>
      </c>
      <c r="U2" s="6" t="s">
        <v>2151</v>
      </c>
      <c r="V2" s="6" t="s">
        <v>2152</v>
      </c>
      <c r="W2" s="6" t="s">
        <v>2153</v>
      </c>
      <c r="X2" s="7" t="s">
        <v>6</v>
      </c>
      <c r="Y2" s="7" t="s">
        <v>7</v>
      </c>
      <c r="Z2" s="7" t="s">
        <v>9</v>
      </c>
      <c r="AA2" s="9" t="s">
        <v>2133</v>
      </c>
      <c r="AB2" s="9" t="s">
        <v>2134</v>
      </c>
      <c r="AC2" s="9" t="s">
        <v>2135</v>
      </c>
      <c r="AD2" s="9" t="s">
        <v>2136</v>
      </c>
      <c r="AE2" s="9" t="s">
        <v>2137</v>
      </c>
      <c r="AF2" s="9" t="s">
        <v>2138</v>
      </c>
      <c r="AG2" s="9" t="s">
        <v>2139</v>
      </c>
      <c r="AH2" s="9" t="s">
        <v>2140</v>
      </c>
      <c r="AI2" s="9" t="s">
        <v>2141</v>
      </c>
      <c r="AJ2" s="9" t="s">
        <v>2142</v>
      </c>
      <c r="AK2" s="9" t="s">
        <v>2154</v>
      </c>
      <c r="AL2" s="9" t="s">
        <v>2155</v>
      </c>
      <c r="AM2" s="9" t="s">
        <v>2156</v>
      </c>
      <c r="AN2" s="9" t="s">
        <v>2157</v>
      </c>
      <c r="AO2" s="9" t="s">
        <v>2158</v>
      </c>
      <c r="AP2" s="9" t="s">
        <v>2159</v>
      </c>
      <c r="AQ2" s="9" t="s">
        <v>2160</v>
      </c>
      <c r="AR2" s="9" t="s">
        <v>2161</v>
      </c>
      <c r="AS2" s="9" t="s">
        <v>2162</v>
      </c>
      <c r="AT2" s="9" t="s">
        <v>2163</v>
      </c>
      <c r="AU2" s="37" t="s">
        <v>6</v>
      </c>
      <c r="AV2" s="37" t="s">
        <v>7</v>
      </c>
      <c r="AW2" s="37" t="s">
        <v>9</v>
      </c>
    </row>
    <row r="3" spans="1:49" x14ac:dyDescent="0.2">
      <c r="A3" s="1" t="s">
        <v>1609</v>
      </c>
      <c r="B3" s="4" t="s">
        <v>16</v>
      </c>
      <c r="C3" s="4" t="s">
        <v>17</v>
      </c>
      <c r="D3" s="8" t="s">
        <v>0</v>
      </c>
      <c r="E3" s="8" t="s">
        <v>0</v>
      </c>
      <c r="F3" s="8" t="s">
        <v>0</v>
      </c>
      <c r="G3" s="8" t="s">
        <v>0</v>
      </c>
      <c r="H3" s="8" t="s">
        <v>0</v>
      </c>
      <c r="I3" s="8" t="s">
        <v>0</v>
      </c>
      <c r="J3" s="8" t="s">
        <v>0</v>
      </c>
      <c r="K3" s="8" t="s">
        <v>0</v>
      </c>
      <c r="L3" s="8" t="s">
        <v>0</v>
      </c>
      <c r="M3" s="8" t="s">
        <v>0</v>
      </c>
      <c r="N3" s="8" t="s">
        <v>0</v>
      </c>
      <c r="O3" s="8" t="s">
        <v>0</v>
      </c>
      <c r="P3" s="8" t="s">
        <v>0</v>
      </c>
      <c r="Q3" s="8" t="s">
        <v>0</v>
      </c>
      <c r="R3" s="8" t="s">
        <v>0</v>
      </c>
      <c r="S3" s="8" t="s">
        <v>0</v>
      </c>
      <c r="T3" s="8" t="s">
        <v>0</v>
      </c>
      <c r="U3" s="8" t="s">
        <v>0</v>
      </c>
      <c r="V3" s="8" t="s">
        <v>0</v>
      </c>
      <c r="W3" s="8" t="s">
        <v>0</v>
      </c>
      <c r="X3" s="7" t="e">
        <f t="shared" ref="X3:X66" si="0">STDEV(D3:W3)/AVERAGE(D3:W3)</f>
        <v>#DIV/0!</v>
      </c>
      <c r="Y3" s="7">
        <v>0.11700000000000001</v>
      </c>
      <c r="Z3" s="7">
        <v>9.8000000000000004E-2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37" t="e">
        <f t="shared" ref="AU3:AU66" si="1">STDEV(AA3:AT3)/AVERAGE(AA3:AT3)</f>
        <v>#DIV/0!</v>
      </c>
      <c r="AV3" s="37">
        <v>0.109</v>
      </c>
      <c r="AW3" s="37">
        <v>9.4E-2</v>
      </c>
    </row>
    <row r="4" spans="1:49" x14ac:dyDescent="0.2">
      <c r="A4" s="1" t="s">
        <v>1610</v>
      </c>
      <c r="B4" s="4" t="s">
        <v>21</v>
      </c>
      <c r="C4" s="4" t="s">
        <v>22</v>
      </c>
      <c r="D4" s="8">
        <v>117183.04037041</v>
      </c>
      <c r="E4" s="8">
        <v>120064.438784816</v>
      </c>
      <c r="F4" s="8">
        <v>115301.489131004</v>
      </c>
      <c r="G4" s="8">
        <v>117447.80506705699</v>
      </c>
      <c r="H4" s="8">
        <v>112471.80328137201</v>
      </c>
      <c r="I4" s="8">
        <v>117593.82491489701</v>
      </c>
      <c r="J4" s="8">
        <v>105142.609349416</v>
      </c>
      <c r="K4" s="8">
        <v>94662.682811284903</v>
      </c>
      <c r="L4" s="8">
        <v>90759.095558597604</v>
      </c>
      <c r="M4" s="8">
        <v>81008.535359921807</v>
      </c>
      <c r="N4" s="8">
        <v>88612.092725195296</v>
      </c>
      <c r="O4" s="8">
        <v>91751.670047991094</v>
      </c>
      <c r="P4" s="8">
        <v>75344.345124566797</v>
      </c>
      <c r="Q4" s="8">
        <v>80087.777264285207</v>
      </c>
      <c r="R4" s="8">
        <v>78307.926538588697</v>
      </c>
      <c r="S4" s="8">
        <v>67663.198296019007</v>
      </c>
      <c r="T4" s="8">
        <v>71712.357365517702</v>
      </c>
      <c r="U4" s="8">
        <v>76757.564872135699</v>
      </c>
      <c r="V4" s="8">
        <v>64411.333531754899</v>
      </c>
      <c r="W4" s="8">
        <v>65454.008137900601</v>
      </c>
      <c r="X4" s="7">
        <f t="shared" si="0"/>
        <v>0.21410048955432567</v>
      </c>
      <c r="Y4" s="7"/>
      <c r="Z4" s="7"/>
      <c r="AA4" s="10">
        <v>86676.872260211399</v>
      </c>
      <c r="AB4" s="10">
        <v>89812.488022799094</v>
      </c>
      <c r="AC4" s="10">
        <v>74592.468013505204</v>
      </c>
      <c r="AD4" s="10">
        <v>83378.597921393506</v>
      </c>
      <c r="AE4" s="10">
        <v>80611.886521073204</v>
      </c>
      <c r="AF4" s="10">
        <v>77775.856806538402</v>
      </c>
      <c r="AG4" s="10">
        <v>77805.832593971703</v>
      </c>
      <c r="AH4" s="10">
        <v>76667.297038239602</v>
      </c>
      <c r="AI4" s="10">
        <v>73384.0588784344</v>
      </c>
      <c r="AJ4" s="10">
        <v>64448.157578934901</v>
      </c>
      <c r="AK4" s="10">
        <v>65337.369881561397</v>
      </c>
      <c r="AL4" s="10">
        <v>66055.751017517803</v>
      </c>
      <c r="AM4" s="10">
        <v>68234.194581138101</v>
      </c>
      <c r="AN4" s="10">
        <v>65542.134672111599</v>
      </c>
      <c r="AO4" s="10">
        <v>74044.7950962998</v>
      </c>
      <c r="AP4" s="10">
        <v>61278.312500554603</v>
      </c>
      <c r="AQ4" s="10">
        <v>68460.338613091502</v>
      </c>
      <c r="AR4" s="10">
        <v>60110.994072289199</v>
      </c>
      <c r="AS4" s="10">
        <v>65428.618569399703</v>
      </c>
      <c r="AT4" s="10">
        <v>63376.295681329801</v>
      </c>
      <c r="AU4" s="37">
        <f t="shared" si="1"/>
        <v>0.11967378935767739</v>
      </c>
      <c r="AV4" s="37"/>
      <c r="AW4" s="37"/>
    </row>
    <row r="5" spans="1:49" x14ac:dyDescent="0.2">
      <c r="A5" s="1" t="s">
        <v>1611</v>
      </c>
      <c r="B5" s="4" t="s">
        <v>26</v>
      </c>
      <c r="C5" s="4" t="s">
        <v>27</v>
      </c>
      <c r="D5" s="8" t="s">
        <v>0</v>
      </c>
      <c r="E5" s="8" t="s">
        <v>0</v>
      </c>
      <c r="F5" s="8" t="s">
        <v>0</v>
      </c>
      <c r="G5" s="8" t="s">
        <v>0</v>
      </c>
      <c r="H5" s="8" t="s">
        <v>0</v>
      </c>
      <c r="I5" s="8" t="s">
        <v>0</v>
      </c>
      <c r="J5" s="8" t="s">
        <v>0</v>
      </c>
      <c r="K5" s="8" t="s">
        <v>0</v>
      </c>
      <c r="L5" s="8" t="s">
        <v>0</v>
      </c>
      <c r="M5" s="8" t="s">
        <v>0</v>
      </c>
      <c r="N5" s="8" t="s">
        <v>0</v>
      </c>
      <c r="O5" s="8" t="s">
        <v>0</v>
      </c>
      <c r="P5" s="8" t="s">
        <v>0</v>
      </c>
      <c r="Q5" s="8" t="s">
        <v>0</v>
      </c>
      <c r="R5" s="8" t="s">
        <v>0</v>
      </c>
      <c r="S5" s="8" t="s">
        <v>0</v>
      </c>
      <c r="T5" s="8" t="s">
        <v>0</v>
      </c>
      <c r="U5" s="8" t="s">
        <v>0</v>
      </c>
      <c r="V5" s="8" t="s">
        <v>0</v>
      </c>
      <c r="W5" s="8" t="s">
        <v>0</v>
      </c>
      <c r="X5" s="7" t="e">
        <f t="shared" si="0"/>
        <v>#DIV/0!</v>
      </c>
      <c r="Y5" s="7"/>
      <c r="Z5" s="7"/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37" t="e">
        <f t="shared" si="1"/>
        <v>#DIV/0!</v>
      </c>
      <c r="AV5" s="37"/>
      <c r="AW5" s="37"/>
    </row>
    <row r="6" spans="1:49" x14ac:dyDescent="0.2">
      <c r="A6" s="1" t="s">
        <v>1612</v>
      </c>
      <c r="B6" s="4" t="s">
        <v>31</v>
      </c>
      <c r="C6" s="4" t="s">
        <v>32</v>
      </c>
      <c r="D6" s="8" t="s">
        <v>0</v>
      </c>
      <c r="E6" s="8" t="s">
        <v>0</v>
      </c>
      <c r="F6" s="8" t="s">
        <v>0</v>
      </c>
      <c r="G6" s="8" t="s">
        <v>0</v>
      </c>
      <c r="H6" s="8" t="s">
        <v>0</v>
      </c>
      <c r="I6" s="8" t="s">
        <v>0</v>
      </c>
      <c r="J6" s="8" t="s">
        <v>0</v>
      </c>
      <c r="K6" s="8" t="s">
        <v>0</v>
      </c>
      <c r="L6" s="8" t="s">
        <v>0</v>
      </c>
      <c r="M6" s="8" t="s">
        <v>0</v>
      </c>
      <c r="N6" s="8" t="s">
        <v>0</v>
      </c>
      <c r="O6" s="8" t="s">
        <v>0</v>
      </c>
      <c r="P6" s="8" t="s">
        <v>0</v>
      </c>
      <c r="Q6" s="8" t="s">
        <v>0</v>
      </c>
      <c r="R6" s="8" t="s">
        <v>0</v>
      </c>
      <c r="S6" s="8" t="s">
        <v>0</v>
      </c>
      <c r="T6" s="8" t="s">
        <v>0</v>
      </c>
      <c r="U6" s="8" t="s">
        <v>0</v>
      </c>
      <c r="V6" s="8" t="s">
        <v>0</v>
      </c>
      <c r="W6" s="8" t="s">
        <v>0</v>
      </c>
      <c r="X6" s="7" t="e">
        <f t="shared" si="0"/>
        <v>#DIV/0!</v>
      </c>
      <c r="Y6" s="7"/>
      <c r="Z6" s="7"/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37" t="e">
        <f t="shared" si="1"/>
        <v>#DIV/0!</v>
      </c>
      <c r="AV6" s="37"/>
      <c r="AW6" s="37"/>
    </row>
    <row r="7" spans="1:49" x14ac:dyDescent="0.2">
      <c r="A7" s="1" t="s">
        <v>1613</v>
      </c>
      <c r="B7" s="4" t="s">
        <v>36</v>
      </c>
      <c r="C7" s="4" t="s">
        <v>37</v>
      </c>
      <c r="D7" s="8">
        <v>588557.82769602304</v>
      </c>
      <c r="E7" s="8">
        <v>576814.44324142695</v>
      </c>
      <c r="F7" s="8">
        <v>590330.18412255403</v>
      </c>
      <c r="G7" s="8">
        <v>562056.65213710105</v>
      </c>
      <c r="H7" s="8">
        <v>515392.79263713799</v>
      </c>
      <c r="I7" s="8">
        <v>592182.66452243505</v>
      </c>
      <c r="J7" s="8">
        <v>554038.77400742704</v>
      </c>
      <c r="K7" s="8">
        <v>530672.06075302302</v>
      </c>
      <c r="L7" s="8">
        <v>569634.71023169602</v>
      </c>
      <c r="M7" s="8">
        <v>523682.82433143602</v>
      </c>
      <c r="N7" s="8">
        <v>510895.89663209103</v>
      </c>
      <c r="O7" s="8">
        <v>470840.236566098</v>
      </c>
      <c r="P7" s="8">
        <v>476648.450907433</v>
      </c>
      <c r="Q7" s="8">
        <v>450379.62179588602</v>
      </c>
      <c r="R7" s="8">
        <v>432311.27072263602</v>
      </c>
      <c r="S7" s="8">
        <v>443952.14244627103</v>
      </c>
      <c r="T7" s="8">
        <v>473607.865362768</v>
      </c>
      <c r="U7" s="8">
        <v>458927.39047230902</v>
      </c>
      <c r="V7" s="8">
        <v>422920.80032003199</v>
      </c>
      <c r="W7" s="8">
        <v>422640.38717888901</v>
      </c>
      <c r="X7" s="7">
        <f t="shared" si="0"/>
        <v>0.11801922808140983</v>
      </c>
      <c r="Y7" s="7"/>
      <c r="Z7" s="7"/>
      <c r="AA7" s="10">
        <v>410045.110705228</v>
      </c>
      <c r="AB7" s="10">
        <v>415577.95034519199</v>
      </c>
      <c r="AC7" s="10">
        <v>405061.67297431402</v>
      </c>
      <c r="AD7" s="10">
        <v>403455.169463275</v>
      </c>
      <c r="AE7" s="10">
        <v>398057.255105355</v>
      </c>
      <c r="AF7" s="10">
        <v>404488.13558556198</v>
      </c>
      <c r="AG7" s="10">
        <v>406213.24495209602</v>
      </c>
      <c r="AH7" s="10">
        <v>387010.798822905</v>
      </c>
      <c r="AI7" s="10">
        <v>370565.16094026802</v>
      </c>
      <c r="AJ7" s="10">
        <v>345182.22304964199</v>
      </c>
      <c r="AK7" s="10">
        <v>372828.64693094499</v>
      </c>
      <c r="AL7" s="10">
        <v>352432.93014638801</v>
      </c>
      <c r="AM7" s="10">
        <v>357315.397885527</v>
      </c>
      <c r="AN7" s="10">
        <v>334740.99174603098</v>
      </c>
      <c r="AO7" s="10">
        <v>329590.03422200202</v>
      </c>
      <c r="AP7" s="10">
        <v>324789.17656252498</v>
      </c>
      <c r="AQ7" s="10">
        <v>346980.62335646898</v>
      </c>
      <c r="AR7" s="10">
        <v>335909.672348427</v>
      </c>
      <c r="AS7" s="10">
        <v>326447.57300314802</v>
      </c>
      <c r="AT7" s="10">
        <v>324659.71266782598</v>
      </c>
      <c r="AU7" s="37">
        <f t="shared" si="1"/>
        <v>9.0763594496627228E-2</v>
      </c>
      <c r="AV7" s="37"/>
      <c r="AW7" s="37"/>
    </row>
    <row r="8" spans="1:49" x14ac:dyDescent="0.2">
      <c r="A8" s="1" t="s">
        <v>1614</v>
      </c>
      <c r="B8" s="4" t="s">
        <v>41</v>
      </c>
      <c r="C8" s="4" t="s">
        <v>42</v>
      </c>
      <c r="D8" s="8">
        <v>2004146.0926419301</v>
      </c>
      <c r="E8" s="8">
        <v>1986947.31907616</v>
      </c>
      <c r="F8" s="8">
        <v>2040518.6861135401</v>
      </c>
      <c r="G8" s="8">
        <v>2000600.46856817</v>
      </c>
      <c r="H8" s="8">
        <v>1932676.2763922201</v>
      </c>
      <c r="I8" s="8">
        <v>1598612.68963308</v>
      </c>
      <c r="J8" s="8">
        <v>1866347.90950846</v>
      </c>
      <c r="K8" s="8">
        <v>1749123.67996964</v>
      </c>
      <c r="L8" s="8">
        <v>1735277.4723698299</v>
      </c>
      <c r="M8" s="8">
        <v>1724340.2114992901</v>
      </c>
      <c r="N8" s="8">
        <v>1784513.81163762</v>
      </c>
      <c r="O8" s="8">
        <v>1682365.32135882</v>
      </c>
      <c r="P8" s="8">
        <v>1747293.5999956401</v>
      </c>
      <c r="Q8" s="8">
        <v>1638779.6087848099</v>
      </c>
      <c r="R8" s="8">
        <v>1661124.9658139499</v>
      </c>
      <c r="S8" s="8">
        <v>1594496.9568044201</v>
      </c>
      <c r="T8" s="8">
        <v>1649353.8705619001</v>
      </c>
      <c r="U8" s="8">
        <v>1525159.63176236</v>
      </c>
      <c r="V8" s="8">
        <v>1614992.0696988001</v>
      </c>
      <c r="W8" s="8">
        <v>1617263.44342071</v>
      </c>
      <c r="X8" s="7">
        <f t="shared" si="0"/>
        <v>9.0822554982486259E-2</v>
      </c>
      <c r="Y8" s="7"/>
      <c r="Z8" s="7"/>
      <c r="AA8" s="10">
        <v>1435386.87240978</v>
      </c>
      <c r="AB8" s="10">
        <v>1447490.32437867</v>
      </c>
      <c r="AC8" s="10">
        <v>1430223.86259319</v>
      </c>
      <c r="AD8" s="10">
        <v>1434157.16897932</v>
      </c>
      <c r="AE8" s="10">
        <v>1355893.7458486899</v>
      </c>
      <c r="AF8" s="10">
        <v>1375755.4207202101</v>
      </c>
      <c r="AG8" s="10">
        <v>1284171.5971267701</v>
      </c>
      <c r="AH8" s="10">
        <v>1335187.30980684</v>
      </c>
      <c r="AI8" s="10">
        <v>1284710.2952528</v>
      </c>
      <c r="AJ8" s="10">
        <v>1238378.8034067899</v>
      </c>
      <c r="AK8" s="10">
        <v>1268615.2482455999</v>
      </c>
      <c r="AL8" s="10">
        <v>1160469.71885912</v>
      </c>
      <c r="AM8" s="10">
        <v>1207791.8585311801</v>
      </c>
      <c r="AN8" s="10">
        <v>1203693.33140333</v>
      </c>
      <c r="AO8" s="10">
        <v>1228123.52991297</v>
      </c>
      <c r="AP8" s="10">
        <v>1105309.1318105599</v>
      </c>
      <c r="AQ8" s="10">
        <v>1232474.3220788899</v>
      </c>
      <c r="AR8" s="10">
        <v>1140216.36140514</v>
      </c>
      <c r="AS8" s="10">
        <v>1051127.30539112</v>
      </c>
      <c r="AT8" s="10">
        <v>1176056.61776671</v>
      </c>
      <c r="AU8" s="37">
        <f t="shared" si="1"/>
        <v>9.2096457583246624E-2</v>
      </c>
      <c r="AV8" s="37"/>
      <c r="AW8" s="37"/>
    </row>
    <row r="9" spans="1:49" x14ac:dyDescent="0.2">
      <c r="A9" s="1" t="s">
        <v>1616</v>
      </c>
      <c r="B9" s="4" t="s">
        <v>46</v>
      </c>
      <c r="C9" s="4" t="s">
        <v>47</v>
      </c>
      <c r="D9" s="8" t="s">
        <v>0</v>
      </c>
      <c r="E9" s="8" t="s">
        <v>0</v>
      </c>
      <c r="F9" s="8" t="s">
        <v>0</v>
      </c>
      <c r="G9" s="8" t="s">
        <v>0</v>
      </c>
      <c r="H9" s="8" t="s">
        <v>0</v>
      </c>
      <c r="I9" s="8" t="s">
        <v>0</v>
      </c>
      <c r="J9" s="8" t="s">
        <v>0</v>
      </c>
      <c r="K9" s="8" t="s">
        <v>0</v>
      </c>
      <c r="L9" s="8" t="s">
        <v>0</v>
      </c>
      <c r="M9" s="8" t="s">
        <v>0</v>
      </c>
      <c r="N9" s="8" t="s">
        <v>0</v>
      </c>
      <c r="O9" s="8" t="s">
        <v>0</v>
      </c>
      <c r="P9" s="8" t="s">
        <v>0</v>
      </c>
      <c r="Q9" s="8" t="s">
        <v>0</v>
      </c>
      <c r="R9" s="8" t="s">
        <v>0</v>
      </c>
      <c r="S9" s="8" t="s">
        <v>0</v>
      </c>
      <c r="T9" s="8" t="s">
        <v>0</v>
      </c>
      <c r="U9" s="8" t="s">
        <v>0</v>
      </c>
      <c r="V9" s="8" t="s">
        <v>0</v>
      </c>
      <c r="W9" s="8" t="s">
        <v>0</v>
      </c>
      <c r="X9" s="7" t="e">
        <f t="shared" si="0"/>
        <v>#DIV/0!</v>
      </c>
      <c r="Y9" s="7"/>
      <c r="Z9" s="7"/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37" t="e">
        <f t="shared" si="1"/>
        <v>#DIV/0!</v>
      </c>
      <c r="AV9" s="37"/>
      <c r="AW9" s="37"/>
    </row>
    <row r="10" spans="1:49" x14ac:dyDescent="0.2">
      <c r="A10" s="1" t="s">
        <v>1617</v>
      </c>
      <c r="B10" s="4" t="s">
        <v>51</v>
      </c>
      <c r="C10" s="4" t="s">
        <v>52</v>
      </c>
      <c r="D10" s="8">
        <v>140126.24295998199</v>
      </c>
      <c r="E10" s="8">
        <v>118371.002057067</v>
      </c>
      <c r="F10" s="8">
        <v>119687.176737976</v>
      </c>
      <c r="G10" s="8">
        <v>102199.644807081</v>
      </c>
      <c r="H10" s="8">
        <v>98570.129867400305</v>
      </c>
      <c r="I10" s="8">
        <v>96659.116389224102</v>
      </c>
      <c r="J10" s="8">
        <v>100279.920664565</v>
      </c>
      <c r="K10" s="8">
        <v>99509.832094822705</v>
      </c>
      <c r="L10" s="8">
        <v>93754.278863375803</v>
      </c>
      <c r="M10" s="8">
        <v>105124.66587127</v>
      </c>
      <c r="N10" s="8">
        <v>94477.928897097794</v>
      </c>
      <c r="O10" s="8">
        <v>98335.331692696403</v>
      </c>
      <c r="P10" s="8">
        <v>104557.905841264</v>
      </c>
      <c r="Q10" s="8">
        <v>89113.929419767606</v>
      </c>
      <c r="R10" s="8">
        <v>82647.614905890005</v>
      </c>
      <c r="S10" s="8">
        <v>73456.348712189094</v>
      </c>
      <c r="T10" s="8">
        <v>87187.370545894795</v>
      </c>
      <c r="U10" s="8">
        <v>103260.577212038</v>
      </c>
      <c r="V10" s="8">
        <v>84559.393465213696</v>
      </c>
      <c r="W10" s="8">
        <v>84298.181307145802</v>
      </c>
      <c r="X10" s="7">
        <f t="shared" si="0"/>
        <v>0.15097900362911146</v>
      </c>
      <c r="Y10" s="7"/>
      <c r="Z10" s="7"/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37" t="e">
        <f t="shared" si="1"/>
        <v>#DIV/0!</v>
      </c>
      <c r="AV10" s="37"/>
      <c r="AW10" s="37"/>
    </row>
    <row r="11" spans="1:49" x14ac:dyDescent="0.2">
      <c r="A11" s="1" t="s">
        <v>1618</v>
      </c>
      <c r="B11" s="4" t="s">
        <v>56</v>
      </c>
      <c r="C11" s="4" t="s">
        <v>57</v>
      </c>
      <c r="D11" s="8">
        <v>9717311.2144989092</v>
      </c>
      <c r="E11" s="8">
        <v>9660406.7140126396</v>
      </c>
      <c r="F11" s="8">
        <v>9698239.4773752093</v>
      </c>
      <c r="G11" s="8">
        <v>9277475.5348776393</v>
      </c>
      <c r="H11" s="8">
        <v>9177300.8686536793</v>
      </c>
      <c r="I11" s="8">
        <v>9176428.0953606907</v>
      </c>
      <c r="J11" s="8">
        <v>8704885.8344776407</v>
      </c>
      <c r="K11" s="8">
        <v>8125093.7983605796</v>
      </c>
      <c r="L11" s="8">
        <v>8502004.5914901607</v>
      </c>
      <c r="M11" s="8">
        <v>8083065.33216279</v>
      </c>
      <c r="N11" s="8">
        <v>8082350.5620532399</v>
      </c>
      <c r="O11" s="8">
        <v>7597221.1060847798</v>
      </c>
      <c r="P11" s="8">
        <v>7630539.9363547396</v>
      </c>
      <c r="Q11" s="8">
        <v>7398520.4273579</v>
      </c>
      <c r="R11" s="8">
        <v>7283057.2743739998</v>
      </c>
      <c r="S11" s="8">
        <v>7033834.7337476499</v>
      </c>
      <c r="T11" s="8">
        <v>6654643.3456145898</v>
      </c>
      <c r="U11" s="8">
        <v>6740566.6139374496</v>
      </c>
      <c r="V11" s="8">
        <v>6745413.1051574303</v>
      </c>
      <c r="W11" s="8">
        <v>6626851.29433903</v>
      </c>
      <c r="X11" s="7">
        <f t="shared" si="0"/>
        <v>0.1345687632952432</v>
      </c>
      <c r="Y11" s="7"/>
      <c r="Z11" s="7"/>
      <c r="AA11" s="10">
        <v>9235796.10209883</v>
      </c>
      <c r="AB11" s="10">
        <v>9145705.0540947597</v>
      </c>
      <c r="AC11" s="10">
        <v>9101768.2029524893</v>
      </c>
      <c r="AD11" s="10">
        <v>9061966.4230614305</v>
      </c>
      <c r="AE11" s="10">
        <v>8855658.4559835792</v>
      </c>
      <c r="AF11" s="10">
        <v>8687995.7311388701</v>
      </c>
      <c r="AG11" s="10">
        <v>8302052.3718694802</v>
      </c>
      <c r="AH11" s="10">
        <v>8250034.6715935199</v>
      </c>
      <c r="AI11" s="10">
        <v>8003324.7131752102</v>
      </c>
      <c r="AJ11" s="10">
        <v>7730141.5860093804</v>
      </c>
      <c r="AK11" s="10">
        <v>7809281.5522578498</v>
      </c>
      <c r="AL11" s="10">
        <v>7389214.3813060699</v>
      </c>
      <c r="AM11" s="10">
        <v>7421947.9223733405</v>
      </c>
      <c r="AN11" s="10">
        <v>7242505.9986461801</v>
      </c>
      <c r="AO11" s="10">
        <v>7205891.4768326404</v>
      </c>
      <c r="AP11" s="10">
        <v>6760919.0037671002</v>
      </c>
      <c r="AQ11" s="10">
        <v>6700577.2751356903</v>
      </c>
      <c r="AR11" s="10">
        <v>6862327.3903166698</v>
      </c>
      <c r="AS11" s="10">
        <v>6703146.9182142802</v>
      </c>
      <c r="AT11" s="10">
        <v>6568758.8214627402</v>
      </c>
      <c r="AU11" s="37">
        <f t="shared" si="1"/>
        <v>0.11822001118944886</v>
      </c>
      <c r="AV11" s="37"/>
      <c r="AW11" s="37"/>
    </row>
    <row r="12" spans="1:49" x14ac:dyDescent="0.2">
      <c r="A12" s="1" t="s">
        <v>1619</v>
      </c>
      <c r="B12" s="4" t="s">
        <v>60</v>
      </c>
      <c r="C12" s="4" t="s">
        <v>61</v>
      </c>
      <c r="D12" s="8">
        <v>48578.977178254798</v>
      </c>
      <c r="E12" s="8">
        <v>46133.750044865497</v>
      </c>
      <c r="F12" s="8">
        <v>45101.669166796099</v>
      </c>
      <c r="G12" s="8">
        <v>42729.1908180799</v>
      </c>
      <c r="H12" s="8">
        <v>47902.546276273701</v>
      </c>
      <c r="I12" s="8">
        <v>40123.109077298403</v>
      </c>
      <c r="J12" s="8">
        <v>39516.476561451498</v>
      </c>
      <c r="K12" s="8">
        <v>41035.192554479298</v>
      </c>
      <c r="L12" s="8">
        <v>42257.284872341603</v>
      </c>
      <c r="M12" s="8">
        <v>43196.338833371403</v>
      </c>
      <c r="N12" s="8">
        <v>35902.768400154797</v>
      </c>
      <c r="O12" s="8">
        <v>47955.453040357701</v>
      </c>
      <c r="P12" s="8">
        <v>43189.967578202799</v>
      </c>
      <c r="Q12" s="8">
        <v>46255.038084189699</v>
      </c>
      <c r="R12" s="8">
        <v>40493.3186564317</v>
      </c>
      <c r="S12" s="8">
        <v>42983.3450827825</v>
      </c>
      <c r="T12" s="8">
        <v>35637.760411136602</v>
      </c>
      <c r="U12" s="8">
        <v>39990.585587974099</v>
      </c>
      <c r="V12" s="8">
        <v>31440.084638560402</v>
      </c>
      <c r="W12" s="8">
        <v>32979.195625283501</v>
      </c>
      <c r="X12" s="7">
        <f t="shared" si="0"/>
        <v>0.11654425453431078</v>
      </c>
      <c r="Y12" s="7"/>
      <c r="Z12" s="7"/>
      <c r="AA12" s="10">
        <v>42148.408155102901</v>
      </c>
      <c r="AB12" s="10">
        <v>42489.563847969599</v>
      </c>
      <c r="AC12" s="10">
        <v>41561.672930706402</v>
      </c>
      <c r="AD12" s="10">
        <v>47349.121810096301</v>
      </c>
      <c r="AE12" s="10">
        <v>47410.519218363399</v>
      </c>
      <c r="AF12" s="10">
        <v>47076.721840430502</v>
      </c>
      <c r="AG12" s="10">
        <v>38965.780491919402</v>
      </c>
      <c r="AH12" s="10">
        <v>47753.3853041236</v>
      </c>
      <c r="AI12" s="10">
        <v>37869.742886361302</v>
      </c>
      <c r="AJ12" s="10">
        <v>43733.344993979299</v>
      </c>
      <c r="AK12" s="10">
        <v>46748.852324073101</v>
      </c>
      <c r="AL12" s="10">
        <v>45327.3721821656</v>
      </c>
      <c r="AM12" s="10">
        <v>38314.851058124099</v>
      </c>
      <c r="AN12" s="10">
        <v>41096.608561005902</v>
      </c>
      <c r="AO12" s="10">
        <v>40689.256989719303</v>
      </c>
      <c r="AP12" s="10">
        <v>36077.789818253499</v>
      </c>
      <c r="AQ12" s="10">
        <v>37891.770498150203</v>
      </c>
      <c r="AR12" s="10">
        <v>45153.326067953603</v>
      </c>
      <c r="AS12" s="10">
        <v>39662.0185386991</v>
      </c>
      <c r="AT12" s="10">
        <v>37525.390726990197</v>
      </c>
      <c r="AU12" s="37">
        <f t="shared" si="1"/>
        <v>9.1270785326190443E-2</v>
      </c>
      <c r="AV12" s="37"/>
      <c r="AW12" s="37"/>
    </row>
    <row r="13" spans="1:49" x14ac:dyDescent="0.2">
      <c r="A13" s="1" t="s">
        <v>1621</v>
      </c>
      <c r="B13" s="4" t="s">
        <v>64</v>
      </c>
      <c r="C13" s="4" t="s">
        <v>65</v>
      </c>
      <c r="D13" s="8" t="s">
        <v>0</v>
      </c>
      <c r="E13" s="8" t="s">
        <v>0</v>
      </c>
      <c r="F13" s="8" t="s">
        <v>0</v>
      </c>
      <c r="G13" s="8" t="s">
        <v>0</v>
      </c>
      <c r="H13" s="8" t="s">
        <v>0</v>
      </c>
      <c r="I13" s="8" t="s">
        <v>0</v>
      </c>
      <c r="J13" s="8" t="s">
        <v>0</v>
      </c>
      <c r="K13" s="8" t="s">
        <v>0</v>
      </c>
      <c r="L13" s="8" t="s">
        <v>0</v>
      </c>
      <c r="M13" s="8" t="s">
        <v>0</v>
      </c>
      <c r="N13" s="8" t="s">
        <v>0</v>
      </c>
      <c r="O13" s="8" t="s">
        <v>0</v>
      </c>
      <c r="P13" s="8" t="s">
        <v>0</v>
      </c>
      <c r="Q13" s="8" t="s">
        <v>0</v>
      </c>
      <c r="R13" s="8" t="s">
        <v>0</v>
      </c>
      <c r="S13" s="8" t="s">
        <v>0</v>
      </c>
      <c r="T13" s="8" t="s">
        <v>0</v>
      </c>
      <c r="U13" s="8" t="s">
        <v>0</v>
      </c>
      <c r="V13" s="8" t="s">
        <v>0</v>
      </c>
      <c r="W13" s="8" t="s">
        <v>0</v>
      </c>
      <c r="X13" s="7" t="e">
        <f t="shared" si="0"/>
        <v>#DIV/0!</v>
      </c>
      <c r="Y13" s="7"/>
      <c r="Z13" s="7"/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37" t="e">
        <f t="shared" si="1"/>
        <v>#DIV/0!</v>
      </c>
      <c r="AV13" s="37"/>
      <c r="AW13" s="37"/>
    </row>
    <row r="14" spans="1:49" x14ac:dyDescent="0.2">
      <c r="A14" s="1" t="s">
        <v>1622</v>
      </c>
      <c r="B14" s="4" t="s">
        <v>68</v>
      </c>
      <c r="C14" s="4" t="s">
        <v>69</v>
      </c>
      <c r="D14" s="8">
        <v>99032.017204322401</v>
      </c>
      <c r="E14" s="8">
        <v>100258.872998595</v>
      </c>
      <c r="F14" s="8">
        <v>97705.251653518804</v>
      </c>
      <c r="G14" s="8">
        <v>109091.74730041101</v>
      </c>
      <c r="H14" s="8">
        <v>107839.004240624</v>
      </c>
      <c r="I14" s="8">
        <v>86959.233040420499</v>
      </c>
      <c r="J14" s="8">
        <v>85586.047729410202</v>
      </c>
      <c r="K14" s="8">
        <v>81172.763745771401</v>
      </c>
      <c r="L14" s="8">
        <v>99410.082115983503</v>
      </c>
      <c r="M14" s="8">
        <v>107718.73870613999</v>
      </c>
      <c r="N14" s="8">
        <v>83451.972827965801</v>
      </c>
      <c r="O14" s="8">
        <v>80436.231493061496</v>
      </c>
      <c r="P14" s="8">
        <v>109598.417145821</v>
      </c>
      <c r="Q14" s="8">
        <v>110991.396284307</v>
      </c>
      <c r="R14" s="8">
        <v>99417.083816993094</v>
      </c>
      <c r="S14" s="8">
        <v>95956.539159258697</v>
      </c>
      <c r="T14" s="8">
        <v>125854.790073504</v>
      </c>
      <c r="U14" s="8">
        <v>82095.187364236204</v>
      </c>
      <c r="V14" s="8">
        <v>83003.470326401395</v>
      </c>
      <c r="W14" s="8">
        <v>91662.646998290904</v>
      </c>
      <c r="X14" s="7">
        <f t="shared" si="0"/>
        <v>0.12927895479313209</v>
      </c>
      <c r="Y14" s="7"/>
      <c r="Z14" s="7"/>
      <c r="AA14" s="10">
        <v>125181.308552332</v>
      </c>
      <c r="AB14" s="10">
        <v>129375.25263267</v>
      </c>
      <c r="AC14" s="10">
        <v>134779.380141164</v>
      </c>
      <c r="AD14" s="10">
        <v>121232.18299323499</v>
      </c>
      <c r="AE14" s="10">
        <v>129180.192097971</v>
      </c>
      <c r="AF14" s="10">
        <v>106968.703253819</v>
      </c>
      <c r="AG14" s="10">
        <v>108440.411857225</v>
      </c>
      <c r="AH14" s="10">
        <v>111791.4376564</v>
      </c>
      <c r="AI14" s="10">
        <v>119050.686938015</v>
      </c>
      <c r="AJ14" s="10">
        <v>120126.61128476101</v>
      </c>
      <c r="AK14" s="10">
        <v>133384.27332124201</v>
      </c>
      <c r="AL14" s="10">
        <v>123893.117852695</v>
      </c>
      <c r="AM14" s="10">
        <v>114319.853134877</v>
      </c>
      <c r="AN14" s="10">
        <v>120634.209368086</v>
      </c>
      <c r="AO14" s="10">
        <v>129705.054490183</v>
      </c>
      <c r="AP14" s="10">
        <v>129153.073407755</v>
      </c>
      <c r="AQ14" s="10">
        <v>111154.284479988</v>
      </c>
      <c r="AR14" s="10">
        <v>107999.779528386</v>
      </c>
      <c r="AS14" s="10">
        <v>108930.01092174499</v>
      </c>
      <c r="AT14" s="10">
        <v>114889.430262669</v>
      </c>
      <c r="AU14" s="37">
        <f t="shared" si="1"/>
        <v>7.5662186132570919E-2</v>
      </c>
      <c r="AV14" s="37"/>
      <c r="AW14" s="37"/>
    </row>
    <row r="15" spans="1:49" x14ac:dyDescent="0.2">
      <c r="A15" s="1" t="s">
        <v>1623</v>
      </c>
      <c r="B15" s="4" t="s">
        <v>73</v>
      </c>
      <c r="C15" s="4" t="s">
        <v>74</v>
      </c>
      <c r="D15" s="8">
        <v>71080.432551893697</v>
      </c>
      <c r="E15" s="8">
        <v>63149.077264355998</v>
      </c>
      <c r="F15" s="8">
        <v>65212.448711880301</v>
      </c>
      <c r="G15" s="8">
        <v>63975.619780456298</v>
      </c>
      <c r="H15" s="8">
        <v>56542.301583248904</v>
      </c>
      <c r="I15" s="8">
        <v>52063.442326713899</v>
      </c>
      <c r="J15" s="8">
        <v>52297.315143929503</v>
      </c>
      <c r="K15" s="8">
        <v>53588.725353211397</v>
      </c>
      <c r="L15" s="8">
        <v>56715.682260231901</v>
      </c>
      <c r="M15" s="8">
        <v>54859.989473139802</v>
      </c>
      <c r="N15" s="8">
        <v>58287.624770473303</v>
      </c>
      <c r="O15" s="8">
        <v>58583.596341632998</v>
      </c>
      <c r="P15" s="8">
        <v>49738.3923792356</v>
      </c>
      <c r="Q15" s="8">
        <v>48302.9028032879</v>
      </c>
      <c r="R15" s="8">
        <v>65412.150899999797</v>
      </c>
      <c r="S15" s="8">
        <v>66284.435538941398</v>
      </c>
      <c r="T15" s="8">
        <v>49526.174228738302</v>
      </c>
      <c r="U15" s="8">
        <v>55529.861692044702</v>
      </c>
      <c r="V15" s="8">
        <v>57480.627925763802</v>
      </c>
      <c r="W15" s="8">
        <v>52246.4853819622</v>
      </c>
      <c r="X15" s="7">
        <f t="shared" si="0"/>
        <v>0.11131640277134487</v>
      </c>
      <c r="Y15" s="7"/>
      <c r="Z15" s="7"/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37" t="e">
        <f t="shared" si="1"/>
        <v>#DIV/0!</v>
      </c>
      <c r="AV15" s="37"/>
      <c r="AW15" s="37"/>
    </row>
    <row r="16" spans="1:49" x14ac:dyDescent="0.2">
      <c r="A16" s="1" t="s">
        <v>1624</v>
      </c>
      <c r="B16" s="4" t="s">
        <v>78</v>
      </c>
      <c r="C16" s="4" t="s">
        <v>79</v>
      </c>
      <c r="D16" s="8">
        <v>41344296.781379499</v>
      </c>
      <c r="E16" s="8">
        <v>41091284.648538902</v>
      </c>
      <c r="F16" s="8">
        <v>41894387.363709398</v>
      </c>
      <c r="G16" s="8">
        <v>39874291.263804302</v>
      </c>
      <c r="H16" s="8">
        <v>39135204.307678699</v>
      </c>
      <c r="I16" s="8">
        <v>38691939.498521604</v>
      </c>
      <c r="J16" s="8">
        <v>36898021.014090598</v>
      </c>
      <c r="K16" s="8">
        <v>36937831.520063996</v>
      </c>
      <c r="L16" s="8">
        <v>35281747.112305999</v>
      </c>
      <c r="M16" s="8">
        <v>34285047.255273201</v>
      </c>
      <c r="N16" s="8">
        <v>34275868.296505399</v>
      </c>
      <c r="O16" s="8">
        <v>33519374.162849698</v>
      </c>
      <c r="P16" s="8">
        <v>33936965.935334198</v>
      </c>
      <c r="Q16" s="8">
        <v>32889216.6171242</v>
      </c>
      <c r="R16" s="8">
        <v>32519073.851945002</v>
      </c>
      <c r="S16" s="8">
        <v>32038111.025288802</v>
      </c>
      <c r="T16" s="8">
        <v>32018105.905203499</v>
      </c>
      <c r="U16" s="8">
        <v>30552867.108276401</v>
      </c>
      <c r="V16" s="8">
        <v>29231268.498239599</v>
      </c>
      <c r="W16" s="8">
        <v>29171435.631319702</v>
      </c>
      <c r="X16" s="7">
        <f t="shared" si="0"/>
        <v>0.11355087759629511</v>
      </c>
      <c r="Y16" s="7"/>
      <c r="Z16" s="7"/>
      <c r="AA16" s="10">
        <v>15390625.5307595</v>
      </c>
      <c r="AB16" s="10">
        <v>15833082.305131599</v>
      </c>
      <c r="AC16" s="10">
        <v>16165249.8714616</v>
      </c>
      <c r="AD16" s="10">
        <v>15837495.9413976</v>
      </c>
      <c r="AE16" s="10">
        <v>15144527.913415801</v>
      </c>
      <c r="AF16" s="10">
        <v>14967025.163338101</v>
      </c>
      <c r="AG16" s="10">
        <v>14219105.3405497</v>
      </c>
      <c r="AH16" s="10">
        <v>13958585.786931399</v>
      </c>
      <c r="AI16" s="10">
        <v>13474101.0089662</v>
      </c>
      <c r="AJ16" s="10">
        <v>13256701.037832201</v>
      </c>
      <c r="AK16" s="10">
        <v>13636911.485953899</v>
      </c>
      <c r="AL16" s="10">
        <v>13739779.1280182</v>
      </c>
      <c r="AM16" s="10">
        <v>13343243.4725253</v>
      </c>
      <c r="AN16" s="10">
        <v>12912451.100543199</v>
      </c>
      <c r="AO16" s="10">
        <v>12986852.022991201</v>
      </c>
      <c r="AP16" s="10">
        <v>12672886.966150399</v>
      </c>
      <c r="AQ16" s="10">
        <v>12988538.6673292</v>
      </c>
      <c r="AR16" s="10">
        <v>12136019.8168233</v>
      </c>
      <c r="AS16" s="10">
        <v>12002334.1485293</v>
      </c>
      <c r="AT16" s="10">
        <v>11898635.655194299</v>
      </c>
      <c r="AU16" s="37">
        <f t="shared" si="1"/>
        <v>9.5877050398229066E-2</v>
      </c>
      <c r="AV16" s="37"/>
      <c r="AW16" s="37"/>
    </row>
    <row r="17" spans="1:49" x14ac:dyDescent="0.2">
      <c r="A17" s="1" t="s">
        <v>1625</v>
      </c>
      <c r="B17" s="4" t="s">
        <v>83</v>
      </c>
      <c r="C17" s="4" t="s">
        <v>84</v>
      </c>
      <c r="D17" s="8">
        <v>462054.34371766902</v>
      </c>
      <c r="E17" s="8">
        <v>466259.92937226599</v>
      </c>
      <c r="F17" s="8">
        <v>467801.761122772</v>
      </c>
      <c r="G17" s="8">
        <v>459925.39135528199</v>
      </c>
      <c r="H17" s="8">
        <v>476843.90990484698</v>
      </c>
      <c r="I17" s="8">
        <v>456380.75549345999</v>
      </c>
      <c r="J17" s="8">
        <v>445944.29735389201</v>
      </c>
      <c r="K17" s="8">
        <v>444836.85633034899</v>
      </c>
      <c r="L17" s="8">
        <v>442853.81270322</v>
      </c>
      <c r="M17" s="8">
        <v>455273.32967916701</v>
      </c>
      <c r="N17" s="8">
        <v>416880.261183978</v>
      </c>
      <c r="O17" s="8">
        <v>414545.85652770102</v>
      </c>
      <c r="P17" s="8">
        <v>375545.87438716902</v>
      </c>
      <c r="Q17" s="8">
        <v>378671.88364169799</v>
      </c>
      <c r="R17" s="8">
        <v>375231.37811311102</v>
      </c>
      <c r="S17" s="8">
        <v>386843.67485622899</v>
      </c>
      <c r="T17" s="8">
        <v>391292.221880053</v>
      </c>
      <c r="U17" s="8">
        <v>379380.88473938598</v>
      </c>
      <c r="V17" s="8">
        <v>395220.65837625798</v>
      </c>
      <c r="W17" s="8">
        <v>415740.06054694997</v>
      </c>
      <c r="X17" s="7">
        <f t="shared" si="0"/>
        <v>8.4854397260975711E-2</v>
      </c>
      <c r="Y17" s="7"/>
      <c r="Z17" s="7"/>
      <c r="AA17" s="10">
        <v>492694.64476145298</v>
      </c>
      <c r="AB17" s="10">
        <v>441395.62321825803</v>
      </c>
      <c r="AC17" s="10">
        <v>469785.25235060102</v>
      </c>
      <c r="AD17" s="10">
        <v>472627.47475123999</v>
      </c>
      <c r="AE17" s="10">
        <v>434810.80419926898</v>
      </c>
      <c r="AF17" s="10">
        <v>438787.10423987301</v>
      </c>
      <c r="AG17" s="10">
        <v>470689.95128750301</v>
      </c>
      <c r="AH17" s="10">
        <v>477716.23677653901</v>
      </c>
      <c r="AI17" s="10">
        <v>430501.27599048201</v>
      </c>
      <c r="AJ17" s="10">
        <v>429214.35513679998</v>
      </c>
      <c r="AK17" s="10">
        <v>431998.29256456002</v>
      </c>
      <c r="AL17" s="10">
        <v>396755.91983999597</v>
      </c>
      <c r="AM17" s="10">
        <v>390212.73359531403</v>
      </c>
      <c r="AN17" s="10">
        <v>375297.43735343299</v>
      </c>
      <c r="AO17" s="10">
        <v>389147.427128551</v>
      </c>
      <c r="AP17" s="10">
        <v>395830.644261938</v>
      </c>
      <c r="AQ17" s="10">
        <v>379967.82491903403</v>
      </c>
      <c r="AR17" s="10">
        <v>430521.28412490501</v>
      </c>
      <c r="AS17" s="10">
        <v>382313.45894502202</v>
      </c>
      <c r="AT17" s="10">
        <v>379481.025141511</v>
      </c>
      <c r="AU17" s="37">
        <f t="shared" si="1"/>
        <v>8.849445539953385E-2</v>
      </c>
      <c r="AV17" s="37"/>
      <c r="AW17" s="37"/>
    </row>
    <row r="18" spans="1:49" x14ac:dyDescent="0.2">
      <c r="A18" s="1" t="s">
        <v>1626</v>
      </c>
      <c r="B18" s="4" t="s">
        <v>86</v>
      </c>
      <c r="C18" s="4" t="s">
        <v>87</v>
      </c>
      <c r="D18" s="8" t="s">
        <v>0</v>
      </c>
      <c r="E18" s="8" t="s">
        <v>0</v>
      </c>
      <c r="F18" s="8" t="s">
        <v>0</v>
      </c>
      <c r="G18" s="8" t="s">
        <v>0</v>
      </c>
      <c r="H18" s="8" t="s">
        <v>0</v>
      </c>
      <c r="I18" s="8" t="s">
        <v>0</v>
      </c>
      <c r="J18" s="8" t="s">
        <v>0</v>
      </c>
      <c r="K18" s="8" t="s">
        <v>0</v>
      </c>
      <c r="L18" s="8" t="s">
        <v>0</v>
      </c>
      <c r="M18" s="8" t="s">
        <v>0</v>
      </c>
      <c r="N18" s="8" t="s">
        <v>0</v>
      </c>
      <c r="O18" s="8" t="s">
        <v>0</v>
      </c>
      <c r="P18" s="8" t="s">
        <v>0</v>
      </c>
      <c r="Q18" s="8" t="s">
        <v>0</v>
      </c>
      <c r="R18" s="8" t="s">
        <v>0</v>
      </c>
      <c r="S18" s="8" t="s">
        <v>0</v>
      </c>
      <c r="T18" s="8" t="s">
        <v>0</v>
      </c>
      <c r="U18" s="8" t="s">
        <v>0</v>
      </c>
      <c r="V18" s="8" t="s">
        <v>0</v>
      </c>
      <c r="W18" s="8" t="s">
        <v>0</v>
      </c>
      <c r="X18" s="7" t="e">
        <f t="shared" si="0"/>
        <v>#DIV/0!</v>
      </c>
      <c r="Y18" s="7"/>
      <c r="Z18" s="7"/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37" t="e">
        <f t="shared" si="1"/>
        <v>#DIV/0!</v>
      </c>
      <c r="AV18" s="37"/>
      <c r="AW18" s="37"/>
    </row>
    <row r="19" spans="1:49" x14ac:dyDescent="0.2">
      <c r="A19" s="1" t="s">
        <v>1627</v>
      </c>
      <c r="B19" s="4" t="s">
        <v>90</v>
      </c>
      <c r="C19" s="4" t="s">
        <v>91</v>
      </c>
      <c r="D19" s="8" t="s">
        <v>0</v>
      </c>
      <c r="E19" s="8" t="s">
        <v>0</v>
      </c>
      <c r="F19" s="8" t="s">
        <v>0</v>
      </c>
      <c r="G19" s="8" t="s">
        <v>0</v>
      </c>
      <c r="H19" s="8" t="s">
        <v>0</v>
      </c>
      <c r="I19" s="8" t="s">
        <v>0</v>
      </c>
      <c r="J19" s="8" t="s">
        <v>0</v>
      </c>
      <c r="K19" s="8" t="s">
        <v>0</v>
      </c>
      <c r="L19" s="8" t="s">
        <v>0</v>
      </c>
      <c r="M19" s="8" t="s">
        <v>0</v>
      </c>
      <c r="N19" s="8" t="s">
        <v>0</v>
      </c>
      <c r="O19" s="8" t="s">
        <v>0</v>
      </c>
      <c r="P19" s="8" t="s">
        <v>0</v>
      </c>
      <c r="Q19" s="8" t="s">
        <v>0</v>
      </c>
      <c r="R19" s="8" t="s">
        <v>0</v>
      </c>
      <c r="S19" s="8" t="s">
        <v>0</v>
      </c>
      <c r="T19" s="8" t="s">
        <v>0</v>
      </c>
      <c r="U19" s="8" t="s">
        <v>0</v>
      </c>
      <c r="V19" s="8" t="s">
        <v>0</v>
      </c>
      <c r="W19" s="8" t="s">
        <v>0</v>
      </c>
      <c r="X19" s="7" t="e">
        <f t="shared" si="0"/>
        <v>#DIV/0!</v>
      </c>
      <c r="Y19" s="7"/>
      <c r="Z19" s="7"/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37" t="e">
        <f t="shared" si="1"/>
        <v>#DIV/0!</v>
      </c>
      <c r="AV19" s="37"/>
      <c r="AW19" s="37"/>
    </row>
    <row r="20" spans="1:49" x14ac:dyDescent="0.2">
      <c r="A20" s="1" t="s">
        <v>1629</v>
      </c>
      <c r="B20" s="4" t="s">
        <v>93</v>
      </c>
      <c r="C20" s="4" t="s">
        <v>94</v>
      </c>
      <c r="D20" s="8">
        <v>8268636.6028635604</v>
      </c>
      <c r="E20" s="8">
        <v>8294285.3670003302</v>
      </c>
      <c r="F20" s="8">
        <v>8197789.4974946603</v>
      </c>
      <c r="G20" s="8">
        <v>7938544.4646698302</v>
      </c>
      <c r="H20" s="8">
        <v>8058956.4401248097</v>
      </c>
      <c r="I20" s="8">
        <v>7984466.9603285501</v>
      </c>
      <c r="J20" s="8">
        <v>7629199.9192643398</v>
      </c>
      <c r="K20" s="8">
        <v>7268462.0907180496</v>
      </c>
      <c r="L20" s="8">
        <v>7195960.2218001196</v>
      </c>
      <c r="M20" s="8">
        <v>7190195.8635004601</v>
      </c>
      <c r="N20" s="8">
        <v>7039708.8075507097</v>
      </c>
      <c r="O20" s="8">
        <v>6715960.1317077205</v>
      </c>
      <c r="P20" s="8">
        <v>6522682.2843512297</v>
      </c>
      <c r="Q20" s="8">
        <v>6387739.3479224499</v>
      </c>
      <c r="R20" s="8">
        <v>6391346.2917408003</v>
      </c>
      <c r="S20" s="8">
        <v>6173231.5664095897</v>
      </c>
      <c r="T20" s="8">
        <v>6147032.1761322701</v>
      </c>
      <c r="U20" s="8">
        <v>6424147.1492910804</v>
      </c>
      <c r="V20" s="8">
        <v>6139783.5485913502</v>
      </c>
      <c r="W20" s="8">
        <v>6080923.56784146</v>
      </c>
      <c r="X20" s="7">
        <f t="shared" si="0"/>
        <v>0.1137714325158128</v>
      </c>
      <c r="Y20" s="7"/>
      <c r="Z20" s="7"/>
      <c r="AA20" s="10">
        <v>4859353.22773783</v>
      </c>
      <c r="AB20" s="10">
        <v>4975453.4471236104</v>
      </c>
      <c r="AC20" s="10">
        <v>4857669.4897191897</v>
      </c>
      <c r="AD20" s="10">
        <v>4774806.0839062901</v>
      </c>
      <c r="AE20" s="10">
        <v>4770615.6956377504</v>
      </c>
      <c r="AF20" s="10">
        <v>4851316.5008323798</v>
      </c>
      <c r="AG20" s="10">
        <v>4616515.9883395303</v>
      </c>
      <c r="AH20" s="10">
        <v>4407762.2534721699</v>
      </c>
      <c r="AI20" s="10">
        <v>4352416.1571503598</v>
      </c>
      <c r="AJ20" s="10">
        <v>4228702.1898074998</v>
      </c>
      <c r="AK20" s="10">
        <v>4195537.1601502197</v>
      </c>
      <c r="AL20" s="10">
        <v>3800895.60052368</v>
      </c>
      <c r="AM20" s="10">
        <v>3862810.5848448598</v>
      </c>
      <c r="AN20" s="10">
        <v>3907993.31047747</v>
      </c>
      <c r="AO20" s="10">
        <v>3920326.6504943399</v>
      </c>
      <c r="AP20" s="10">
        <v>3821226.91649005</v>
      </c>
      <c r="AQ20" s="10">
        <v>3772689.6121739699</v>
      </c>
      <c r="AR20" s="10">
        <v>3818926.9108219901</v>
      </c>
      <c r="AS20" s="10">
        <v>3901205.7249999298</v>
      </c>
      <c r="AT20" s="10">
        <v>3873794.49551374</v>
      </c>
      <c r="AU20" s="37">
        <f t="shared" si="1"/>
        <v>0.10410865940809999</v>
      </c>
      <c r="AV20" s="37"/>
      <c r="AW20" s="37"/>
    </row>
    <row r="21" spans="1:49" x14ac:dyDescent="0.2">
      <c r="A21" s="1" t="s">
        <v>1631</v>
      </c>
      <c r="B21" s="4" t="s">
        <v>98</v>
      </c>
      <c r="C21" s="4" t="s">
        <v>99</v>
      </c>
      <c r="D21" s="8">
        <v>78378.462927529094</v>
      </c>
      <c r="E21" s="8">
        <v>79687.407717440801</v>
      </c>
      <c r="F21" s="8">
        <v>73433.170842638196</v>
      </c>
      <c r="G21" s="8">
        <v>77303.621950862202</v>
      </c>
      <c r="H21" s="8">
        <v>69989.524423628201</v>
      </c>
      <c r="I21" s="8">
        <v>67080.328425922999</v>
      </c>
      <c r="J21" s="8">
        <v>71404.997644998599</v>
      </c>
      <c r="K21" s="8">
        <v>67872.767462042102</v>
      </c>
      <c r="L21" s="8">
        <v>67973.8707304899</v>
      </c>
      <c r="M21" s="8">
        <v>72018.318505061994</v>
      </c>
      <c r="N21" s="8">
        <v>72426.762289331295</v>
      </c>
      <c r="O21" s="8">
        <v>62937.745997524398</v>
      </c>
      <c r="P21" s="8">
        <v>64621.908244377999</v>
      </c>
      <c r="Q21" s="8">
        <v>65725.336167062895</v>
      </c>
      <c r="R21" s="8">
        <v>58648.167536282803</v>
      </c>
      <c r="S21" s="8">
        <v>61344.169876889602</v>
      </c>
      <c r="T21" s="8">
        <v>68337.639454356904</v>
      </c>
      <c r="U21" s="8">
        <v>57074.815193608898</v>
      </c>
      <c r="V21" s="8">
        <v>59806.780872723299</v>
      </c>
      <c r="W21" s="8">
        <v>52927.3604081659</v>
      </c>
      <c r="X21" s="7">
        <f t="shared" si="0"/>
        <v>0.10724802034100368</v>
      </c>
      <c r="Y21" s="7"/>
      <c r="Z21" s="7"/>
      <c r="AA21" s="10">
        <v>7490.2273257044699</v>
      </c>
      <c r="AB21" s="10">
        <v>11339.812077124699</v>
      </c>
      <c r="AC21" s="10">
        <v>12902.9782317553</v>
      </c>
      <c r="AD21" s="10">
        <v>8040.9831757457696</v>
      </c>
      <c r="AE21" s="10">
        <v>7032.6006984473397</v>
      </c>
      <c r="AF21" s="10">
        <v>8992.3432843614391</v>
      </c>
      <c r="AG21" s="10">
        <v>6753.0013037323297</v>
      </c>
      <c r="AH21" s="10">
        <v>7826.4194440717401</v>
      </c>
      <c r="AI21" s="10">
        <v>10898.905741098801</v>
      </c>
      <c r="AJ21" s="10">
        <v>7530.2689687088596</v>
      </c>
      <c r="AK21" s="10">
        <v>10068.411532226501</v>
      </c>
      <c r="AL21" s="10">
        <v>11170.383750033299</v>
      </c>
      <c r="AM21" s="10">
        <v>8138.0607442467799</v>
      </c>
      <c r="AN21" s="10">
        <v>1381.49991310102</v>
      </c>
      <c r="AO21" s="10">
        <v>8226.6842071205592</v>
      </c>
      <c r="AP21" s="10">
        <v>8521.55045504175</v>
      </c>
      <c r="AQ21" s="10">
        <v>10989.605178715499</v>
      </c>
      <c r="AR21" s="10">
        <v>7495.03780393742</v>
      </c>
      <c r="AS21" s="10">
        <v>8565.4156535254897</v>
      </c>
      <c r="AT21" s="10">
        <v>6762.2497802014104</v>
      </c>
      <c r="AU21" s="37">
        <f t="shared" si="1"/>
        <v>0.28539718397962799</v>
      </c>
      <c r="AV21" s="37"/>
      <c r="AW21" s="37"/>
    </row>
    <row r="22" spans="1:49" x14ac:dyDescent="0.2">
      <c r="A22" s="1" t="s">
        <v>1632</v>
      </c>
      <c r="B22" s="4" t="s">
        <v>103</v>
      </c>
      <c r="C22" s="4" t="s">
        <v>104</v>
      </c>
      <c r="D22" s="8">
        <v>56186.594439786597</v>
      </c>
      <c r="E22" s="8">
        <v>55507.907187169098</v>
      </c>
      <c r="F22" s="8">
        <v>53565.088117995503</v>
      </c>
      <c r="G22" s="8">
        <v>64824.054285884398</v>
      </c>
      <c r="H22" s="8">
        <v>57936.901326051498</v>
      </c>
      <c r="I22" s="8">
        <v>55689.576137509503</v>
      </c>
      <c r="J22" s="8">
        <v>50824.213156825201</v>
      </c>
      <c r="K22" s="8">
        <v>57026.7277974932</v>
      </c>
      <c r="L22" s="8">
        <v>51163.657027041299</v>
      </c>
      <c r="M22" s="8">
        <v>48322.759062851997</v>
      </c>
      <c r="N22" s="8">
        <v>45398.286851132601</v>
      </c>
      <c r="O22" s="8">
        <v>43265.567944972201</v>
      </c>
      <c r="P22" s="8">
        <v>46159.5647163959</v>
      </c>
      <c r="Q22" s="8">
        <v>44279.752266812997</v>
      </c>
      <c r="R22" s="8">
        <v>51234.028825998597</v>
      </c>
      <c r="S22" s="8">
        <v>43019.100908366498</v>
      </c>
      <c r="T22" s="8">
        <v>43425.370940211797</v>
      </c>
      <c r="U22" s="8">
        <v>42819.705083640103</v>
      </c>
      <c r="V22" s="8">
        <v>43349.2720651126</v>
      </c>
      <c r="W22" s="8">
        <v>42997.008746379397</v>
      </c>
      <c r="X22" s="7">
        <f t="shared" si="0"/>
        <v>0.13037311741828597</v>
      </c>
      <c r="Y22" s="7"/>
      <c r="Z22" s="7"/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37" t="e">
        <f t="shared" si="1"/>
        <v>#DIV/0!</v>
      </c>
      <c r="AV22" s="37"/>
      <c r="AW22" s="37"/>
    </row>
    <row r="23" spans="1:49" x14ac:dyDescent="0.2">
      <c r="A23" s="1" t="s">
        <v>1633</v>
      </c>
      <c r="B23" s="4" t="s">
        <v>108</v>
      </c>
      <c r="C23" s="4" t="s">
        <v>109</v>
      </c>
      <c r="D23" s="8" t="s">
        <v>0</v>
      </c>
      <c r="E23" s="8" t="s">
        <v>0</v>
      </c>
      <c r="F23" s="8" t="s">
        <v>0</v>
      </c>
      <c r="G23" s="8" t="s">
        <v>0</v>
      </c>
      <c r="H23" s="8" t="s">
        <v>0</v>
      </c>
      <c r="I23" s="8" t="s">
        <v>0</v>
      </c>
      <c r="J23" s="8" t="s">
        <v>0</v>
      </c>
      <c r="K23" s="8" t="s">
        <v>0</v>
      </c>
      <c r="L23" s="8" t="s">
        <v>0</v>
      </c>
      <c r="M23" s="8" t="s">
        <v>0</v>
      </c>
      <c r="N23" s="8" t="s">
        <v>0</v>
      </c>
      <c r="O23" s="8" t="s">
        <v>0</v>
      </c>
      <c r="P23" s="8" t="s">
        <v>0</v>
      </c>
      <c r="Q23" s="8" t="s">
        <v>0</v>
      </c>
      <c r="R23" s="8" t="s">
        <v>0</v>
      </c>
      <c r="S23" s="8" t="s">
        <v>0</v>
      </c>
      <c r="T23" s="8" t="s">
        <v>0</v>
      </c>
      <c r="U23" s="8" t="s">
        <v>0</v>
      </c>
      <c r="V23" s="8" t="s">
        <v>0</v>
      </c>
      <c r="W23" s="8" t="s">
        <v>0</v>
      </c>
      <c r="X23" s="7" t="e">
        <f t="shared" si="0"/>
        <v>#DIV/0!</v>
      </c>
      <c r="Y23" s="7"/>
      <c r="Z23" s="7"/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37" t="e">
        <f t="shared" si="1"/>
        <v>#DIV/0!</v>
      </c>
      <c r="AV23" s="37"/>
      <c r="AW23" s="37"/>
    </row>
    <row r="24" spans="1:49" x14ac:dyDescent="0.2">
      <c r="A24" s="1" t="s">
        <v>1634</v>
      </c>
      <c r="B24" s="4" t="s">
        <v>113</v>
      </c>
      <c r="C24" s="4" t="s">
        <v>114</v>
      </c>
      <c r="D24" s="8">
        <v>33624904.629442103</v>
      </c>
      <c r="E24" s="8">
        <v>33853634.825350299</v>
      </c>
      <c r="F24" s="8">
        <v>34122587.277478397</v>
      </c>
      <c r="G24" s="8">
        <v>32597546.661272101</v>
      </c>
      <c r="H24" s="8">
        <v>32014846.465675302</v>
      </c>
      <c r="I24" s="8">
        <v>32049983.9858981</v>
      </c>
      <c r="J24" s="8">
        <v>30620113.859722901</v>
      </c>
      <c r="K24" s="8">
        <v>30809137.019838199</v>
      </c>
      <c r="L24" s="8">
        <v>29137603.136981599</v>
      </c>
      <c r="M24" s="8">
        <v>28289693.555319902</v>
      </c>
      <c r="N24" s="8">
        <v>28527356.712823998</v>
      </c>
      <c r="O24" s="8">
        <v>26466558.226384901</v>
      </c>
      <c r="P24" s="8">
        <v>27032220.832047999</v>
      </c>
      <c r="Q24" s="8">
        <v>26266554.112858299</v>
      </c>
      <c r="R24" s="8">
        <v>26350762.3007995</v>
      </c>
      <c r="S24" s="8">
        <v>25962179.3877622</v>
      </c>
      <c r="T24" s="8">
        <v>25295606.281668998</v>
      </c>
      <c r="U24" s="8">
        <v>24900333.081425801</v>
      </c>
      <c r="V24" s="8">
        <v>24340315.274176098</v>
      </c>
      <c r="W24" s="8">
        <v>24154498.6363157</v>
      </c>
      <c r="X24" s="7">
        <f t="shared" si="0"/>
        <v>0.11759782154235994</v>
      </c>
      <c r="Y24" s="7"/>
      <c r="Z24" s="7"/>
      <c r="AA24" s="10">
        <v>41028980.233073898</v>
      </c>
      <c r="AB24" s="10">
        <v>40794630.703725196</v>
      </c>
      <c r="AC24" s="10">
        <v>41629959.127501503</v>
      </c>
      <c r="AD24" s="10">
        <v>41688600.769779503</v>
      </c>
      <c r="AE24" s="10">
        <v>40481717.994901203</v>
      </c>
      <c r="AF24" s="10">
        <v>39361112.781390302</v>
      </c>
      <c r="AG24" s="10">
        <v>37934943.368507102</v>
      </c>
      <c r="AH24" s="10">
        <v>37925541.786254697</v>
      </c>
      <c r="AI24" s="10">
        <v>35602530.628118798</v>
      </c>
      <c r="AJ24" s="10">
        <v>35497176.154283598</v>
      </c>
      <c r="AK24" s="10">
        <v>34873051.683382802</v>
      </c>
      <c r="AL24" s="10">
        <v>33407899.891596299</v>
      </c>
      <c r="AM24" s="10">
        <v>33594299.9696097</v>
      </c>
      <c r="AN24" s="10">
        <v>33221835.6491381</v>
      </c>
      <c r="AO24" s="10">
        <v>33079193.678404499</v>
      </c>
      <c r="AP24" s="10">
        <v>32303207.201951601</v>
      </c>
      <c r="AQ24" s="10">
        <v>32032105.198674601</v>
      </c>
      <c r="AR24" s="10">
        <v>31844692.061933901</v>
      </c>
      <c r="AS24" s="10">
        <v>31246027.473542102</v>
      </c>
      <c r="AT24" s="10">
        <v>31185386.6856611</v>
      </c>
      <c r="AU24" s="37">
        <f t="shared" si="1"/>
        <v>0.1056692369115929</v>
      </c>
      <c r="AV24" s="37"/>
      <c r="AW24" s="37"/>
    </row>
    <row r="25" spans="1:49" x14ac:dyDescent="0.2">
      <c r="A25" s="1" t="s">
        <v>1635</v>
      </c>
      <c r="B25" s="4" t="s">
        <v>118</v>
      </c>
      <c r="C25" s="4" t="s">
        <v>119</v>
      </c>
      <c r="D25" s="8">
        <v>1237629.9799713599</v>
      </c>
      <c r="E25" s="8">
        <v>1322966.57692582</v>
      </c>
      <c r="F25" s="8">
        <v>1216304.3673821499</v>
      </c>
      <c r="G25" s="8">
        <v>1113989.5838218799</v>
      </c>
      <c r="H25" s="8">
        <v>1177769.4017946499</v>
      </c>
      <c r="I25" s="8">
        <v>1063268.02740016</v>
      </c>
      <c r="J25" s="8">
        <v>978478.85859699803</v>
      </c>
      <c r="K25" s="8">
        <v>988639.40219994006</v>
      </c>
      <c r="L25" s="8">
        <v>1023803.53086803</v>
      </c>
      <c r="M25" s="8">
        <v>975338.151245279</v>
      </c>
      <c r="N25" s="8">
        <v>941831.74287347402</v>
      </c>
      <c r="O25" s="8">
        <v>1010756.78340641</v>
      </c>
      <c r="P25" s="8">
        <v>1039469.97543705</v>
      </c>
      <c r="Q25" s="8">
        <v>1005190.93618275</v>
      </c>
      <c r="R25" s="8">
        <v>923511.22191246902</v>
      </c>
      <c r="S25" s="8">
        <v>970261.30292808299</v>
      </c>
      <c r="T25" s="8">
        <v>933875.29531098402</v>
      </c>
      <c r="U25" s="8">
        <v>844913.61670243705</v>
      </c>
      <c r="V25" s="8">
        <v>895650.03252139897</v>
      </c>
      <c r="W25" s="8">
        <v>888639.98474546405</v>
      </c>
      <c r="X25" s="7">
        <f t="shared" si="0"/>
        <v>0.12353871463816062</v>
      </c>
      <c r="Y25" s="7"/>
      <c r="Z25" s="7"/>
      <c r="AA25" s="10">
        <v>328173.173913937</v>
      </c>
      <c r="AB25" s="10">
        <v>344552.77718447201</v>
      </c>
      <c r="AC25" s="10">
        <v>323391.19362970901</v>
      </c>
      <c r="AD25" s="10">
        <v>330271.97090697702</v>
      </c>
      <c r="AE25" s="10">
        <v>315713.446634961</v>
      </c>
      <c r="AF25" s="10">
        <v>308418.49258095497</v>
      </c>
      <c r="AG25" s="10">
        <v>293616.295407622</v>
      </c>
      <c r="AH25" s="10">
        <v>302293.11326700402</v>
      </c>
      <c r="AI25" s="10">
        <v>296974.33210501901</v>
      </c>
      <c r="AJ25" s="10">
        <v>291588.21679016401</v>
      </c>
      <c r="AK25" s="10">
        <v>308951.41720911401</v>
      </c>
      <c r="AL25" s="10">
        <v>290795.71315208502</v>
      </c>
      <c r="AM25" s="10">
        <v>284878.06835267303</v>
      </c>
      <c r="AN25" s="10">
        <v>273853.10984676803</v>
      </c>
      <c r="AO25" s="10">
        <v>297593.915298092</v>
      </c>
      <c r="AP25" s="10">
        <v>289052.817788015</v>
      </c>
      <c r="AQ25" s="10">
        <v>255478.18138396999</v>
      </c>
      <c r="AR25" s="10">
        <v>298209.33972244198</v>
      </c>
      <c r="AS25" s="10">
        <v>279499.62836824101</v>
      </c>
      <c r="AT25" s="10">
        <v>244774.23098820899</v>
      </c>
      <c r="AU25" s="37">
        <f t="shared" si="1"/>
        <v>8.1704689297543237E-2</v>
      </c>
      <c r="AV25" s="37"/>
      <c r="AW25" s="37"/>
    </row>
    <row r="26" spans="1:49" x14ac:dyDescent="0.2">
      <c r="A26" s="1" t="s">
        <v>1636</v>
      </c>
      <c r="B26" s="4" t="s">
        <v>123</v>
      </c>
      <c r="C26" s="4" t="s">
        <v>124</v>
      </c>
      <c r="D26" s="8">
        <v>5891457.8490698496</v>
      </c>
      <c r="E26" s="8">
        <v>5695445.9542665798</v>
      </c>
      <c r="F26" s="8">
        <v>5606193.0527304104</v>
      </c>
      <c r="G26" s="8">
        <v>5881241.0840055803</v>
      </c>
      <c r="H26" s="8">
        <v>5807049.2738361396</v>
      </c>
      <c r="I26" s="8">
        <v>5629934.4615502199</v>
      </c>
      <c r="J26" s="8">
        <v>5504935.5289267404</v>
      </c>
      <c r="K26" s="8">
        <v>5853106.7368536498</v>
      </c>
      <c r="L26" s="8">
        <v>5561681.0535149397</v>
      </c>
      <c r="M26" s="8">
        <v>5255208.7639618898</v>
      </c>
      <c r="N26" s="8">
        <v>5483024.8898827797</v>
      </c>
      <c r="O26" s="8">
        <v>5514964.1571178697</v>
      </c>
      <c r="P26" s="8">
        <v>5464770.8707754798</v>
      </c>
      <c r="Q26" s="8">
        <v>5342494.4700462697</v>
      </c>
      <c r="R26" s="8">
        <v>5691431.5186574804</v>
      </c>
      <c r="S26" s="8">
        <v>5249042.6302535096</v>
      </c>
      <c r="T26" s="8">
        <v>5488723.9688842101</v>
      </c>
      <c r="U26" s="8">
        <v>5103233.0861160802</v>
      </c>
      <c r="V26" s="8">
        <v>5347676.25472188</v>
      </c>
      <c r="W26" s="8">
        <v>5275774.2807763703</v>
      </c>
      <c r="X26" s="7">
        <f t="shared" si="0"/>
        <v>4.1133150883389993E-2</v>
      </c>
      <c r="Y26" s="7"/>
      <c r="Z26" s="7"/>
      <c r="AA26" s="10">
        <v>3704291.0325669898</v>
      </c>
      <c r="AB26" s="10">
        <v>3563741.5742264302</v>
      </c>
      <c r="AC26" s="10">
        <v>3574456.2110198899</v>
      </c>
      <c r="AD26" s="10">
        <v>3473526.1158327502</v>
      </c>
      <c r="AE26" s="10">
        <v>3503153.54264407</v>
      </c>
      <c r="AF26" s="10">
        <v>3668225.3886507698</v>
      </c>
      <c r="AG26" s="10">
        <v>3620909.2845954401</v>
      </c>
      <c r="AH26" s="10">
        <v>3684787.5381869799</v>
      </c>
      <c r="AI26" s="10">
        <v>3489521.6834508898</v>
      </c>
      <c r="AJ26" s="10">
        <v>3425572.7249320201</v>
      </c>
      <c r="AK26" s="10">
        <v>3507546.0925231101</v>
      </c>
      <c r="AL26" s="10">
        <v>3384019.9650233602</v>
      </c>
      <c r="AM26" s="10">
        <v>3296774.8986455798</v>
      </c>
      <c r="AN26" s="10">
        <v>3629130.0228471998</v>
      </c>
      <c r="AO26" s="10">
        <v>3656908.4090913399</v>
      </c>
      <c r="AP26" s="10">
        <v>3596190.3027917701</v>
      </c>
      <c r="AQ26" s="10">
        <v>3561933.1450229902</v>
      </c>
      <c r="AR26" s="10">
        <v>3372591.7731162198</v>
      </c>
      <c r="AS26" s="10">
        <v>3337883.7144937702</v>
      </c>
      <c r="AT26" s="10">
        <v>3575095.7922826102</v>
      </c>
      <c r="AU26" s="37">
        <f t="shared" si="1"/>
        <v>3.3913476014693467E-2</v>
      </c>
      <c r="AV26" s="37"/>
      <c r="AW26" s="37"/>
    </row>
    <row r="27" spans="1:49" x14ac:dyDescent="0.2">
      <c r="A27" s="1" t="s">
        <v>1638</v>
      </c>
      <c r="B27" s="4" t="s">
        <v>128</v>
      </c>
      <c r="C27" s="4" t="s">
        <v>129</v>
      </c>
      <c r="D27" s="8">
        <v>451727.28586110001</v>
      </c>
      <c r="E27" s="8">
        <v>418888.26438588899</v>
      </c>
      <c r="F27" s="8">
        <v>368247.99773781101</v>
      </c>
      <c r="G27" s="8">
        <v>340339.33000482002</v>
      </c>
      <c r="H27" s="8">
        <v>334900.26814816799</v>
      </c>
      <c r="I27" s="8">
        <v>327547.397913019</v>
      </c>
      <c r="J27" s="8">
        <v>291019.471996276</v>
      </c>
      <c r="K27" s="8">
        <v>251019.269678788</v>
      </c>
      <c r="L27" s="8">
        <v>230507.09303877901</v>
      </c>
      <c r="M27" s="8">
        <v>274391.75644579099</v>
      </c>
      <c r="N27" s="8">
        <v>255725.74412673101</v>
      </c>
      <c r="O27" s="8">
        <v>217798.843854153</v>
      </c>
      <c r="P27" s="8">
        <v>227063.09947612401</v>
      </c>
      <c r="Q27" s="8">
        <v>212352.48399491099</v>
      </c>
      <c r="R27" s="8">
        <v>196487.58427690799</v>
      </c>
      <c r="S27" s="8">
        <v>171227.38010254499</v>
      </c>
      <c r="T27" s="8">
        <v>191303.18699592</v>
      </c>
      <c r="U27" s="8">
        <v>188708.98370989799</v>
      </c>
      <c r="V27" s="8">
        <v>152950.75385715999</v>
      </c>
      <c r="W27" s="8">
        <v>180868.30004625901</v>
      </c>
      <c r="X27" s="7">
        <f t="shared" si="0"/>
        <v>0.32112658713441716</v>
      </c>
      <c r="Y27" s="7"/>
      <c r="Z27" s="7"/>
      <c r="AA27" s="10">
        <v>666007.34745716804</v>
      </c>
      <c r="AB27" s="10">
        <v>640669.97886052204</v>
      </c>
      <c r="AC27" s="10">
        <v>631015.94230471004</v>
      </c>
      <c r="AD27" s="10">
        <v>544849.22688734904</v>
      </c>
      <c r="AE27" s="10">
        <v>528007.86530157796</v>
      </c>
      <c r="AF27" s="10">
        <v>545232.06687550596</v>
      </c>
      <c r="AG27" s="10">
        <v>490209.27436168201</v>
      </c>
      <c r="AH27" s="10">
        <v>443097.54083781102</v>
      </c>
      <c r="AI27" s="10">
        <v>442927.17431474698</v>
      </c>
      <c r="AJ27" s="10">
        <v>464446.21844764898</v>
      </c>
      <c r="AK27" s="10">
        <v>392884.76365356101</v>
      </c>
      <c r="AL27" s="10">
        <v>393814.42694992002</v>
      </c>
      <c r="AM27" s="10">
        <v>418530.73475524201</v>
      </c>
      <c r="AN27" s="10">
        <v>388936.803413902</v>
      </c>
      <c r="AO27" s="10">
        <v>398678.49842474901</v>
      </c>
      <c r="AP27" s="10">
        <v>364699.75433807302</v>
      </c>
      <c r="AQ27" s="10">
        <v>376056.35362042801</v>
      </c>
      <c r="AR27" s="10">
        <v>402772.66814635502</v>
      </c>
      <c r="AS27" s="10">
        <v>406035.34594828001</v>
      </c>
      <c r="AT27" s="10">
        <v>384455.70211077703</v>
      </c>
      <c r="AU27" s="37">
        <f t="shared" si="1"/>
        <v>0.2038658851607115</v>
      </c>
      <c r="AV27" s="37"/>
      <c r="AW27" s="37"/>
    </row>
    <row r="28" spans="1:49" x14ac:dyDescent="0.2">
      <c r="A28" s="1" t="s">
        <v>1639</v>
      </c>
      <c r="B28" s="4" t="s">
        <v>133</v>
      </c>
      <c r="C28" s="4" t="s">
        <v>134</v>
      </c>
      <c r="D28" s="8">
        <v>108755344.95014</v>
      </c>
      <c r="E28" s="8">
        <v>105493379.360479</v>
      </c>
      <c r="F28" s="8">
        <v>102160825.073017</v>
      </c>
      <c r="G28" s="8">
        <v>106147803.676376</v>
      </c>
      <c r="H28" s="8">
        <v>105222075.537802</v>
      </c>
      <c r="I28" s="8">
        <v>99204083.855396599</v>
      </c>
      <c r="J28" s="8">
        <v>96266119.549958304</v>
      </c>
      <c r="K28" s="8">
        <v>97531984.151250407</v>
      </c>
      <c r="L28" s="8">
        <v>93352025.764504597</v>
      </c>
      <c r="M28" s="8">
        <v>90920859.582325801</v>
      </c>
      <c r="N28" s="8">
        <v>91123870.050934196</v>
      </c>
      <c r="O28" s="8">
        <v>87016897.311654299</v>
      </c>
      <c r="P28" s="8">
        <v>85093039.982048795</v>
      </c>
      <c r="Q28" s="8">
        <v>83304381.901141003</v>
      </c>
      <c r="R28" s="8">
        <v>85446255.690181702</v>
      </c>
      <c r="S28" s="8">
        <v>83394285.178511307</v>
      </c>
      <c r="T28" s="8">
        <v>83521823.468976393</v>
      </c>
      <c r="U28" s="8">
        <v>82670425.052778199</v>
      </c>
      <c r="V28" s="8">
        <v>81343895.738370001</v>
      </c>
      <c r="W28" s="8">
        <v>79659545.622195199</v>
      </c>
      <c r="X28" s="7">
        <f t="shared" si="0"/>
        <v>0.10336570772636126</v>
      </c>
      <c r="Y28" s="7"/>
      <c r="Z28" s="7"/>
      <c r="AA28" s="10">
        <v>187736203.02546901</v>
      </c>
      <c r="AB28" s="10">
        <v>185534558.91082099</v>
      </c>
      <c r="AC28" s="10">
        <v>185767992.809109</v>
      </c>
      <c r="AD28" s="10">
        <v>180780447.58159301</v>
      </c>
      <c r="AE28" s="10">
        <v>177212778.09580401</v>
      </c>
      <c r="AF28" s="10">
        <v>175195932.235046</v>
      </c>
      <c r="AG28" s="10">
        <v>172906361.83391199</v>
      </c>
      <c r="AH28" s="10">
        <v>165698596.113132</v>
      </c>
      <c r="AI28" s="10">
        <v>160618092.71083099</v>
      </c>
      <c r="AJ28" s="10">
        <v>159926136.14600399</v>
      </c>
      <c r="AK28" s="10">
        <v>158079213.09575099</v>
      </c>
      <c r="AL28" s="10">
        <v>152764280.729902</v>
      </c>
      <c r="AM28" s="10">
        <v>149492106.45363</v>
      </c>
      <c r="AN28" s="10">
        <v>147145185.97770599</v>
      </c>
      <c r="AO28" s="10">
        <v>149899528.154551</v>
      </c>
      <c r="AP28" s="10">
        <v>142945532.181422</v>
      </c>
      <c r="AQ28" s="10">
        <v>145514939.57433999</v>
      </c>
      <c r="AR28" s="10">
        <v>145251808.85946599</v>
      </c>
      <c r="AS28" s="10">
        <v>146668032.296931</v>
      </c>
      <c r="AT28" s="10">
        <v>143113928.44484201</v>
      </c>
      <c r="AU28" s="37">
        <f t="shared" si="1"/>
        <v>9.8415670592166271E-2</v>
      </c>
      <c r="AV28" s="37"/>
      <c r="AW28" s="37"/>
    </row>
    <row r="29" spans="1:49" x14ac:dyDescent="0.2">
      <c r="A29" s="1" t="s">
        <v>1640</v>
      </c>
      <c r="B29" s="4" t="s">
        <v>137</v>
      </c>
      <c r="C29" s="4" t="s">
        <v>138</v>
      </c>
      <c r="D29" s="8">
        <v>17928448.396067198</v>
      </c>
      <c r="E29" s="8">
        <v>17189085.105572201</v>
      </c>
      <c r="F29" s="8">
        <v>17024394.2065956</v>
      </c>
      <c r="G29" s="8">
        <v>16397832.2411434</v>
      </c>
      <c r="H29" s="8">
        <v>16967510.4544583</v>
      </c>
      <c r="I29" s="8">
        <v>16007611.2059798</v>
      </c>
      <c r="J29" s="8">
        <v>15868165.342276599</v>
      </c>
      <c r="K29" s="8">
        <v>14987271.8782221</v>
      </c>
      <c r="L29" s="8">
        <v>14310171.409943201</v>
      </c>
      <c r="M29" s="8">
        <v>14405715.462169399</v>
      </c>
      <c r="N29" s="8">
        <v>14306002.314846</v>
      </c>
      <c r="O29" s="8">
        <v>13122243.4634999</v>
      </c>
      <c r="P29" s="8">
        <v>13113886.816747701</v>
      </c>
      <c r="Q29" s="8">
        <v>12744408.2191143</v>
      </c>
      <c r="R29" s="8">
        <v>12100748.0611894</v>
      </c>
      <c r="S29" s="8">
        <v>12350432.831242301</v>
      </c>
      <c r="T29" s="8">
        <v>11872037.237880999</v>
      </c>
      <c r="U29" s="8">
        <v>12075629.1215357</v>
      </c>
      <c r="V29" s="8">
        <v>11801494.5166976</v>
      </c>
      <c r="W29" s="8">
        <v>11498158.733118501</v>
      </c>
      <c r="X29" s="7">
        <f t="shared" si="0"/>
        <v>0.14795703213574837</v>
      </c>
      <c r="Y29" s="7"/>
      <c r="Z29" s="7"/>
      <c r="AA29" s="10">
        <v>9892859.6488710009</v>
      </c>
      <c r="AB29" s="10">
        <v>9932907.6877679005</v>
      </c>
      <c r="AC29" s="10">
        <v>9589012.6500875391</v>
      </c>
      <c r="AD29" s="10">
        <v>9700946.1907327808</v>
      </c>
      <c r="AE29" s="10">
        <v>8882709.7980636396</v>
      </c>
      <c r="AF29" s="10">
        <v>9359926.3412786499</v>
      </c>
      <c r="AG29" s="10">
        <v>8774741.6364675593</v>
      </c>
      <c r="AH29" s="10">
        <v>8664073.1664155293</v>
      </c>
      <c r="AI29" s="10">
        <v>8211993.2932820199</v>
      </c>
      <c r="AJ29" s="10">
        <v>7903166.9803165803</v>
      </c>
      <c r="AK29" s="10">
        <v>8170939.6061141295</v>
      </c>
      <c r="AL29" s="10">
        <v>7830252.5841427399</v>
      </c>
      <c r="AM29" s="10">
        <v>7472573.4812949104</v>
      </c>
      <c r="AN29" s="10">
        <v>7383616.4812645297</v>
      </c>
      <c r="AO29" s="10">
        <v>7008199.5813277801</v>
      </c>
      <c r="AP29" s="10">
        <v>6928835.6371328402</v>
      </c>
      <c r="AQ29" s="10">
        <v>7023089.4632469499</v>
      </c>
      <c r="AR29" s="10">
        <v>7363972.3832342196</v>
      </c>
      <c r="AS29" s="10">
        <v>6731765.3492764197</v>
      </c>
      <c r="AT29" s="10">
        <v>6843789.2771954201</v>
      </c>
      <c r="AU29" s="37">
        <f t="shared" si="1"/>
        <v>0.13426949333222338</v>
      </c>
      <c r="AV29" s="37"/>
      <c r="AW29" s="37"/>
    </row>
    <row r="30" spans="1:49" x14ac:dyDescent="0.2">
      <c r="A30" s="1" t="s">
        <v>1641</v>
      </c>
      <c r="B30" s="4" t="s">
        <v>141</v>
      </c>
      <c r="C30" s="4" t="s">
        <v>142</v>
      </c>
      <c r="D30" s="8" t="s">
        <v>0</v>
      </c>
      <c r="E30" s="8" t="s">
        <v>0</v>
      </c>
      <c r="F30" s="8" t="s">
        <v>0</v>
      </c>
      <c r="G30" s="8" t="s">
        <v>0</v>
      </c>
      <c r="H30" s="8" t="s">
        <v>0</v>
      </c>
      <c r="I30" s="8" t="s">
        <v>0</v>
      </c>
      <c r="J30" s="8" t="s">
        <v>0</v>
      </c>
      <c r="K30" s="8" t="s">
        <v>0</v>
      </c>
      <c r="L30" s="8" t="s">
        <v>0</v>
      </c>
      <c r="M30" s="8" t="s">
        <v>0</v>
      </c>
      <c r="N30" s="8" t="s">
        <v>0</v>
      </c>
      <c r="O30" s="8" t="s">
        <v>0</v>
      </c>
      <c r="P30" s="8" t="s">
        <v>0</v>
      </c>
      <c r="Q30" s="8" t="s">
        <v>0</v>
      </c>
      <c r="R30" s="8" t="s">
        <v>0</v>
      </c>
      <c r="S30" s="8" t="s">
        <v>0</v>
      </c>
      <c r="T30" s="8" t="s">
        <v>0</v>
      </c>
      <c r="U30" s="8" t="s">
        <v>0</v>
      </c>
      <c r="V30" s="8" t="s">
        <v>0</v>
      </c>
      <c r="W30" s="8" t="s">
        <v>0</v>
      </c>
      <c r="X30" s="7" t="e">
        <f t="shared" si="0"/>
        <v>#DIV/0!</v>
      </c>
      <c r="Y30" s="7"/>
      <c r="Z30" s="7"/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37" t="e">
        <f t="shared" si="1"/>
        <v>#DIV/0!</v>
      </c>
      <c r="AV30" s="37"/>
      <c r="AW30" s="37"/>
    </row>
    <row r="31" spans="1:49" x14ac:dyDescent="0.2">
      <c r="A31" s="1" t="s">
        <v>1642</v>
      </c>
      <c r="B31" s="4" t="s">
        <v>146</v>
      </c>
      <c r="C31" s="4" t="s">
        <v>147</v>
      </c>
      <c r="D31" s="8">
        <v>8274282.3689979604</v>
      </c>
      <c r="E31" s="8">
        <v>8301846.0049337596</v>
      </c>
      <c r="F31" s="8">
        <v>8164309.5890509104</v>
      </c>
      <c r="G31" s="8">
        <v>8113541.8170419196</v>
      </c>
      <c r="H31" s="8">
        <v>7789246.25226082</v>
      </c>
      <c r="I31" s="8">
        <v>8126057.3132576896</v>
      </c>
      <c r="J31" s="8">
        <v>7645381.4120604498</v>
      </c>
      <c r="K31" s="8">
        <v>7188415.9853847697</v>
      </c>
      <c r="L31" s="8">
        <v>7327456.8628060101</v>
      </c>
      <c r="M31" s="8">
        <v>7110543.6935376804</v>
      </c>
      <c r="N31" s="8">
        <v>7116830.5778500503</v>
      </c>
      <c r="O31" s="8">
        <v>6298574.7779071797</v>
      </c>
      <c r="P31" s="8">
        <v>6833515.0800873199</v>
      </c>
      <c r="Q31" s="8">
        <v>6394482.0423345799</v>
      </c>
      <c r="R31" s="8">
        <v>6390594.1919364296</v>
      </c>
      <c r="S31" s="8">
        <v>6049065.2736718198</v>
      </c>
      <c r="T31" s="8">
        <v>5845771.4423755202</v>
      </c>
      <c r="U31" s="8">
        <v>6046707.8004966201</v>
      </c>
      <c r="V31" s="8">
        <v>5841663.5847532898</v>
      </c>
      <c r="W31" s="8">
        <v>5662085.3173080301</v>
      </c>
      <c r="X31" s="7">
        <f t="shared" si="0"/>
        <v>0.13024739300918325</v>
      </c>
      <c r="Y31" s="7"/>
      <c r="Z31" s="7"/>
      <c r="AA31" s="10">
        <v>15070962.917087</v>
      </c>
      <c r="AB31" s="10">
        <v>15502854.6864824</v>
      </c>
      <c r="AC31" s="10">
        <v>14941652.982877901</v>
      </c>
      <c r="AD31" s="10">
        <v>14798920.5250546</v>
      </c>
      <c r="AE31" s="10">
        <v>14656842.438089101</v>
      </c>
      <c r="AF31" s="10">
        <v>14585106.752347499</v>
      </c>
      <c r="AG31" s="10">
        <v>14256335.129858</v>
      </c>
      <c r="AH31" s="10">
        <v>13434951.909159699</v>
      </c>
      <c r="AI31" s="10">
        <v>13558297.522285899</v>
      </c>
      <c r="AJ31" s="10">
        <v>12906638.785185499</v>
      </c>
      <c r="AK31" s="10">
        <v>12786550.968482001</v>
      </c>
      <c r="AL31" s="10">
        <v>12019117.256054999</v>
      </c>
      <c r="AM31" s="10">
        <v>12324151.632549699</v>
      </c>
      <c r="AN31" s="10">
        <v>11548209.7768503</v>
      </c>
      <c r="AO31" s="10">
        <v>11239935.011968801</v>
      </c>
      <c r="AP31" s="10">
        <v>11146409.8206317</v>
      </c>
      <c r="AQ31" s="10">
        <v>11619971.8727057</v>
      </c>
      <c r="AR31" s="10">
        <v>11315557.9166432</v>
      </c>
      <c r="AS31" s="10">
        <v>11168093.904955899</v>
      </c>
      <c r="AT31" s="10">
        <v>11345460.235083601</v>
      </c>
      <c r="AU31" s="37">
        <f t="shared" si="1"/>
        <v>0.11938255470592135</v>
      </c>
      <c r="AV31" s="37"/>
      <c r="AW31" s="37"/>
    </row>
    <row r="32" spans="1:49" x14ac:dyDescent="0.2">
      <c r="A32" s="1" t="s">
        <v>1643</v>
      </c>
      <c r="B32" s="4" t="s">
        <v>151</v>
      </c>
      <c r="C32" s="4" t="s">
        <v>152</v>
      </c>
      <c r="D32" s="8" t="s">
        <v>0</v>
      </c>
      <c r="E32" s="8" t="s">
        <v>0</v>
      </c>
      <c r="F32" s="8" t="s">
        <v>0</v>
      </c>
      <c r="G32" s="8" t="s">
        <v>0</v>
      </c>
      <c r="H32" s="8" t="s">
        <v>0</v>
      </c>
      <c r="I32" s="8" t="s">
        <v>0</v>
      </c>
      <c r="J32" s="8" t="s">
        <v>0</v>
      </c>
      <c r="K32" s="8" t="s">
        <v>0</v>
      </c>
      <c r="L32" s="8" t="s">
        <v>0</v>
      </c>
      <c r="M32" s="8" t="s">
        <v>0</v>
      </c>
      <c r="N32" s="8" t="s">
        <v>0</v>
      </c>
      <c r="O32" s="8" t="s">
        <v>0</v>
      </c>
      <c r="P32" s="8" t="s">
        <v>0</v>
      </c>
      <c r="Q32" s="8" t="s">
        <v>0</v>
      </c>
      <c r="R32" s="8" t="s">
        <v>0</v>
      </c>
      <c r="S32" s="8" t="s">
        <v>0</v>
      </c>
      <c r="T32" s="8" t="s">
        <v>0</v>
      </c>
      <c r="U32" s="8" t="s">
        <v>0</v>
      </c>
      <c r="V32" s="8" t="s">
        <v>0</v>
      </c>
      <c r="W32" s="8" t="s">
        <v>0</v>
      </c>
      <c r="X32" s="7" t="e">
        <f t="shared" si="0"/>
        <v>#DIV/0!</v>
      </c>
      <c r="Y32" s="7"/>
      <c r="Z32" s="7"/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37" t="e">
        <f t="shared" si="1"/>
        <v>#DIV/0!</v>
      </c>
      <c r="AV32" s="37"/>
      <c r="AW32" s="37"/>
    </row>
    <row r="33" spans="1:49" x14ac:dyDescent="0.2">
      <c r="A33" s="1" t="s">
        <v>1645</v>
      </c>
      <c r="B33" s="4" t="s">
        <v>156</v>
      </c>
      <c r="C33" s="4" t="s">
        <v>157</v>
      </c>
      <c r="D33" s="8">
        <v>253679.50418196101</v>
      </c>
      <c r="E33" s="8">
        <v>254158.702503974</v>
      </c>
      <c r="F33" s="8">
        <v>259653.79277786001</v>
      </c>
      <c r="G33" s="8">
        <v>253283.584177321</v>
      </c>
      <c r="H33" s="8">
        <v>255509.33237325001</v>
      </c>
      <c r="I33" s="8">
        <v>256090.22382375499</v>
      </c>
      <c r="J33" s="8">
        <v>231575.89182303601</v>
      </c>
      <c r="K33" s="8">
        <v>242421.679135618</v>
      </c>
      <c r="L33" s="8">
        <v>230193.72914995201</v>
      </c>
      <c r="M33" s="8">
        <v>226903.665072476</v>
      </c>
      <c r="N33" s="8">
        <v>235868.966287597</v>
      </c>
      <c r="O33" s="8">
        <v>219321.552478103</v>
      </c>
      <c r="P33" s="8">
        <v>221823.23654030799</v>
      </c>
      <c r="Q33" s="8">
        <v>220031.837328828</v>
      </c>
      <c r="R33" s="8">
        <v>218563.264715511</v>
      </c>
      <c r="S33" s="8">
        <v>219463.86799572501</v>
      </c>
      <c r="T33" s="8">
        <v>212716.32029351901</v>
      </c>
      <c r="U33" s="8">
        <v>215664.34465612701</v>
      </c>
      <c r="V33" s="8">
        <v>203770.119791743</v>
      </c>
      <c r="W33" s="8">
        <v>213200.907384572</v>
      </c>
      <c r="X33" s="7">
        <f t="shared" si="0"/>
        <v>7.652169260095476E-2</v>
      </c>
      <c r="Y33" s="7"/>
      <c r="Z33" s="7"/>
      <c r="AA33" s="10">
        <v>1787705.0099718701</v>
      </c>
      <c r="AB33" s="10">
        <v>1798034.3464981201</v>
      </c>
      <c r="AC33" s="10">
        <v>1839027.6472436599</v>
      </c>
      <c r="AD33" s="10">
        <v>1866176.5701949</v>
      </c>
      <c r="AE33" s="10">
        <v>1812755.5379447101</v>
      </c>
      <c r="AF33" s="10">
        <v>1739844.9214715799</v>
      </c>
      <c r="AG33" s="10">
        <v>1703485.59596969</v>
      </c>
      <c r="AH33" s="10">
        <v>1680171.1175426301</v>
      </c>
      <c r="AI33" s="10">
        <v>1644140.08441629</v>
      </c>
      <c r="AJ33" s="10">
        <v>1671404.07985171</v>
      </c>
      <c r="AK33" s="10">
        <v>1663246.6627203999</v>
      </c>
      <c r="AL33" s="10">
        <v>1583421.6504799</v>
      </c>
      <c r="AM33" s="10">
        <v>1594886.88086526</v>
      </c>
      <c r="AN33" s="10">
        <v>1563366.1282615401</v>
      </c>
      <c r="AO33" s="10">
        <v>1566523.1726687599</v>
      </c>
      <c r="AP33" s="10">
        <v>1569255.350634</v>
      </c>
      <c r="AQ33" s="10">
        <v>1596536.8875243401</v>
      </c>
      <c r="AR33" s="10">
        <v>1538009.4807245401</v>
      </c>
      <c r="AS33" s="10">
        <v>1509500.7712369901</v>
      </c>
      <c r="AT33" s="10">
        <v>1499911.9605984001</v>
      </c>
      <c r="AU33" s="37">
        <f t="shared" si="1"/>
        <v>6.8473637248254601E-2</v>
      </c>
      <c r="AV33" s="37"/>
      <c r="AW33" s="37"/>
    </row>
    <row r="34" spans="1:49" x14ac:dyDescent="0.2">
      <c r="A34" s="1" t="s">
        <v>1648</v>
      </c>
      <c r="B34" s="4" t="s">
        <v>161</v>
      </c>
      <c r="C34" s="4" t="s">
        <v>162</v>
      </c>
      <c r="D34" s="8">
        <v>911128.81452781498</v>
      </c>
      <c r="E34" s="8">
        <v>878837.46818946395</v>
      </c>
      <c r="F34" s="8">
        <v>954369.52322684298</v>
      </c>
      <c r="G34" s="8">
        <v>874474.58122491103</v>
      </c>
      <c r="H34" s="8">
        <v>917274.28484198195</v>
      </c>
      <c r="I34" s="8">
        <v>921331.40975740203</v>
      </c>
      <c r="J34" s="8">
        <v>917684.93703728903</v>
      </c>
      <c r="K34" s="8">
        <v>945564.43327451299</v>
      </c>
      <c r="L34" s="8">
        <v>971355.63276219205</v>
      </c>
      <c r="M34" s="8">
        <v>986059.99592942395</v>
      </c>
      <c r="N34" s="8">
        <v>921167.38910429797</v>
      </c>
      <c r="O34" s="8">
        <v>953064.32960335305</v>
      </c>
      <c r="P34" s="8">
        <v>962742.12190165499</v>
      </c>
      <c r="Q34" s="8">
        <v>965991.99488631601</v>
      </c>
      <c r="R34" s="8">
        <v>978993.70874969498</v>
      </c>
      <c r="S34" s="8">
        <v>968548.12891251501</v>
      </c>
      <c r="T34" s="8">
        <v>1005436.08295031</v>
      </c>
      <c r="U34" s="8">
        <v>977139.684246763</v>
      </c>
      <c r="V34" s="8">
        <v>995097.50259696995</v>
      </c>
      <c r="W34" s="8">
        <v>1014156.0159026399</v>
      </c>
      <c r="X34" s="7">
        <f t="shared" si="0"/>
        <v>4.1357986082718873E-2</v>
      </c>
      <c r="Y34" s="7"/>
      <c r="Z34" s="7"/>
      <c r="AA34" s="10">
        <v>544853.96707170899</v>
      </c>
      <c r="AB34" s="10">
        <v>558664.39101652103</v>
      </c>
      <c r="AC34" s="10">
        <v>611959.467774319</v>
      </c>
      <c r="AD34" s="10">
        <v>607325.462637563</v>
      </c>
      <c r="AE34" s="10">
        <v>550519.621046955</v>
      </c>
      <c r="AF34" s="10">
        <v>584088.18608979997</v>
      </c>
      <c r="AG34" s="10">
        <v>610651.87131190195</v>
      </c>
      <c r="AH34" s="10">
        <v>606147.31033397198</v>
      </c>
      <c r="AI34" s="10">
        <v>628554.98008729599</v>
      </c>
      <c r="AJ34" s="10">
        <v>622066.14961866802</v>
      </c>
      <c r="AK34" s="10">
        <v>599871.37814652605</v>
      </c>
      <c r="AL34" s="10">
        <v>628608.15271341498</v>
      </c>
      <c r="AM34" s="10">
        <v>625320.64694161701</v>
      </c>
      <c r="AN34" s="10">
        <v>650745.96817608201</v>
      </c>
      <c r="AO34" s="10">
        <v>687994.72510279994</v>
      </c>
      <c r="AP34" s="10">
        <v>678814.323378884</v>
      </c>
      <c r="AQ34" s="10">
        <v>629984.29620493599</v>
      </c>
      <c r="AR34" s="10">
        <v>689883.23126072402</v>
      </c>
      <c r="AS34" s="10">
        <v>713836.37604318606</v>
      </c>
      <c r="AT34" s="10">
        <v>680184.05317097297</v>
      </c>
      <c r="AU34" s="37">
        <f t="shared" si="1"/>
        <v>7.5565578559213836E-2</v>
      </c>
      <c r="AV34" s="37"/>
      <c r="AW34" s="37"/>
    </row>
    <row r="35" spans="1:49" x14ac:dyDescent="0.2">
      <c r="A35" s="1" t="s">
        <v>1649</v>
      </c>
      <c r="B35" s="4" t="s">
        <v>166</v>
      </c>
      <c r="C35" s="4" t="s">
        <v>167</v>
      </c>
      <c r="D35" s="8" t="s">
        <v>0</v>
      </c>
      <c r="E35" s="8" t="s">
        <v>0</v>
      </c>
      <c r="F35" s="8" t="s">
        <v>0</v>
      </c>
      <c r="G35" s="8" t="s">
        <v>0</v>
      </c>
      <c r="H35" s="8" t="s">
        <v>0</v>
      </c>
      <c r="I35" s="8" t="s">
        <v>0</v>
      </c>
      <c r="J35" s="8" t="s">
        <v>0</v>
      </c>
      <c r="K35" s="8" t="s">
        <v>0</v>
      </c>
      <c r="L35" s="8" t="s">
        <v>0</v>
      </c>
      <c r="M35" s="8" t="s">
        <v>0</v>
      </c>
      <c r="N35" s="8" t="s">
        <v>0</v>
      </c>
      <c r="O35" s="8" t="s">
        <v>0</v>
      </c>
      <c r="P35" s="8" t="s">
        <v>0</v>
      </c>
      <c r="Q35" s="8" t="s">
        <v>0</v>
      </c>
      <c r="R35" s="8" t="s">
        <v>0</v>
      </c>
      <c r="S35" s="8" t="s">
        <v>0</v>
      </c>
      <c r="T35" s="8" t="s">
        <v>0</v>
      </c>
      <c r="U35" s="8" t="s">
        <v>0</v>
      </c>
      <c r="V35" s="8" t="s">
        <v>0</v>
      </c>
      <c r="W35" s="8" t="s">
        <v>0</v>
      </c>
      <c r="X35" s="7" t="e">
        <f t="shared" si="0"/>
        <v>#DIV/0!</v>
      </c>
      <c r="Y35" s="7"/>
      <c r="Z35" s="7"/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37" t="e">
        <f t="shared" si="1"/>
        <v>#DIV/0!</v>
      </c>
      <c r="AV35" s="37"/>
      <c r="AW35" s="37"/>
    </row>
    <row r="36" spans="1:49" x14ac:dyDescent="0.2">
      <c r="A36" s="1" t="s">
        <v>1650</v>
      </c>
      <c r="B36" s="4" t="s">
        <v>171</v>
      </c>
      <c r="C36" s="4" t="s">
        <v>172</v>
      </c>
      <c r="D36" s="8" t="s">
        <v>0</v>
      </c>
      <c r="E36" s="8" t="s">
        <v>0</v>
      </c>
      <c r="F36" s="8" t="s">
        <v>0</v>
      </c>
      <c r="G36" s="8" t="s">
        <v>0</v>
      </c>
      <c r="H36" s="8" t="s">
        <v>0</v>
      </c>
      <c r="I36" s="8" t="s">
        <v>0</v>
      </c>
      <c r="J36" s="8" t="s">
        <v>0</v>
      </c>
      <c r="K36" s="8" t="s">
        <v>0</v>
      </c>
      <c r="L36" s="8" t="s">
        <v>0</v>
      </c>
      <c r="M36" s="8" t="s">
        <v>0</v>
      </c>
      <c r="N36" s="8" t="s">
        <v>0</v>
      </c>
      <c r="O36" s="8" t="s">
        <v>0</v>
      </c>
      <c r="P36" s="8" t="s">
        <v>0</v>
      </c>
      <c r="Q36" s="8" t="s">
        <v>0</v>
      </c>
      <c r="R36" s="8" t="s">
        <v>0</v>
      </c>
      <c r="S36" s="8" t="s">
        <v>0</v>
      </c>
      <c r="T36" s="8" t="s">
        <v>0</v>
      </c>
      <c r="U36" s="8" t="s">
        <v>0</v>
      </c>
      <c r="V36" s="8" t="s">
        <v>0</v>
      </c>
      <c r="W36" s="8" t="s">
        <v>0</v>
      </c>
      <c r="X36" s="7" t="e">
        <f t="shared" si="0"/>
        <v>#DIV/0!</v>
      </c>
      <c r="Y36" s="7"/>
      <c r="Z36" s="7"/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37" t="e">
        <f t="shared" si="1"/>
        <v>#DIV/0!</v>
      </c>
      <c r="AV36" s="37"/>
      <c r="AW36" s="37"/>
    </row>
    <row r="37" spans="1:49" x14ac:dyDescent="0.2">
      <c r="A37" s="1" t="s">
        <v>1651</v>
      </c>
      <c r="B37" s="4" t="s">
        <v>175</v>
      </c>
      <c r="C37" s="4" t="s">
        <v>176</v>
      </c>
      <c r="D37" s="8" t="s">
        <v>0</v>
      </c>
      <c r="E37" s="8" t="s">
        <v>0</v>
      </c>
      <c r="F37" s="8" t="s">
        <v>0</v>
      </c>
      <c r="G37" s="8" t="s">
        <v>0</v>
      </c>
      <c r="H37" s="8" t="s">
        <v>0</v>
      </c>
      <c r="I37" s="8" t="s">
        <v>0</v>
      </c>
      <c r="J37" s="8" t="s">
        <v>0</v>
      </c>
      <c r="K37" s="8" t="s">
        <v>0</v>
      </c>
      <c r="L37" s="8" t="s">
        <v>0</v>
      </c>
      <c r="M37" s="8" t="s">
        <v>0</v>
      </c>
      <c r="N37" s="8" t="s">
        <v>0</v>
      </c>
      <c r="O37" s="8" t="s">
        <v>0</v>
      </c>
      <c r="P37" s="8" t="s">
        <v>0</v>
      </c>
      <c r="Q37" s="8" t="s">
        <v>0</v>
      </c>
      <c r="R37" s="8" t="s">
        <v>0</v>
      </c>
      <c r="S37" s="8" t="s">
        <v>0</v>
      </c>
      <c r="T37" s="8" t="s">
        <v>0</v>
      </c>
      <c r="U37" s="8" t="s">
        <v>0</v>
      </c>
      <c r="V37" s="8" t="s">
        <v>0</v>
      </c>
      <c r="W37" s="8" t="s">
        <v>0</v>
      </c>
      <c r="X37" s="7" t="e">
        <f t="shared" si="0"/>
        <v>#DIV/0!</v>
      </c>
      <c r="Y37" s="7"/>
      <c r="Z37" s="7"/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37" t="e">
        <f t="shared" si="1"/>
        <v>#DIV/0!</v>
      </c>
      <c r="AV37" s="37"/>
      <c r="AW37" s="37"/>
    </row>
    <row r="38" spans="1:49" x14ac:dyDescent="0.2">
      <c r="A38" s="1" t="s">
        <v>1652</v>
      </c>
      <c r="B38" s="4" t="s">
        <v>180</v>
      </c>
      <c r="C38" s="4" t="s">
        <v>181</v>
      </c>
      <c r="D38" s="8">
        <v>3355183.6792228199</v>
      </c>
      <c r="E38" s="8">
        <v>3487932.40274096</v>
      </c>
      <c r="F38" s="8">
        <v>3511796.2560775098</v>
      </c>
      <c r="G38" s="8">
        <v>3257247.6577787399</v>
      </c>
      <c r="H38" s="8">
        <v>3423748.7288689101</v>
      </c>
      <c r="I38" s="8">
        <v>3340881.9212672999</v>
      </c>
      <c r="J38" s="8">
        <v>3436370.5103844102</v>
      </c>
      <c r="K38" s="8">
        <v>3130251.9688452301</v>
      </c>
      <c r="L38" s="8">
        <v>3080251.5864471202</v>
      </c>
      <c r="M38" s="8">
        <v>3020169.3047307399</v>
      </c>
      <c r="N38" s="8">
        <v>3041027.0337566501</v>
      </c>
      <c r="O38" s="8">
        <v>3053370.0328095099</v>
      </c>
      <c r="P38" s="8">
        <v>2833491.4143830598</v>
      </c>
      <c r="Q38" s="8">
        <v>2809489.1976760202</v>
      </c>
      <c r="R38" s="8">
        <v>2752986.70925614</v>
      </c>
      <c r="S38" s="8">
        <v>2672008.49409658</v>
      </c>
      <c r="T38" s="8">
        <v>2857086.1654214901</v>
      </c>
      <c r="U38" s="8">
        <v>2727990.73391657</v>
      </c>
      <c r="V38" s="8">
        <v>2635487.61125213</v>
      </c>
      <c r="W38" s="8">
        <v>2634230.2860881202</v>
      </c>
      <c r="X38" s="7">
        <f t="shared" si="0"/>
        <v>9.9242130296102418E-2</v>
      </c>
      <c r="Y38" s="7"/>
      <c r="Z38" s="7"/>
      <c r="AA38" s="10">
        <v>889724.214558098</v>
      </c>
      <c r="AB38" s="10">
        <v>945569.52096439304</v>
      </c>
      <c r="AC38" s="10">
        <v>929872.57972440799</v>
      </c>
      <c r="AD38" s="10">
        <v>1045724.23861903</v>
      </c>
      <c r="AE38" s="10">
        <v>974354.904566554</v>
      </c>
      <c r="AF38" s="10">
        <v>932443.19110509998</v>
      </c>
      <c r="AG38" s="10">
        <v>941048.64637565496</v>
      </c>
      <c r="AH38" s="10">
        <v>1015516.66003706</v>
      </c>
      <c r="AI38" s="10">
        <v>955738.79026465898</v>
      </c>
      <c r="AJ38" s="10">
        <v>948609.52414011804</v>
      </c>
      <c r="AK38" s="10">
        <v>936189.36130431201</v>
      </c>
      <c r="AL38" s="10">
        <v>1063705.7985928401</v>
      </c>
      <c r="AM38" s="10">
        <v>948493.66667443002</v>
      </c>
      <c r="AN38" s="10">
        <v>914437.29259740899</v>
      </c>
      <c r="AO38" s="10">
        <v>933669.19587457099</v>
      </c>
      <c r="AP38" s="10">
        <v>866960.97198005801</v>
      </c>
      <c r="AQ38" s="10">
        <v>984881.93852538394</v>
      </c>
      <c r="AR38" s="10">
        <v>1067551.5703346899</v>
      </c>
      <c r="AS38" s="10">
        <v>973637.493570789</v>
      </c>
      <c r="AT38" s="10">
        <v>955636.34888687194</v>
      </c>
      <c r="AU38" s="37">
        <f t="shared" si="1"/>
        <v>5.5052103251805047E-2</v>
      </c>
      <c r="AV38" s="37"/>
      <c r="AW38" s="37"/>
    </row>
    <row r="39" spans="1:49" x14ac:dyDescent="0.2">
      <c r="A39" s="1" t="s">
        <v>1653</v>
      </c>
      <c r="B39" s="4" t="s">
        <v>185</v>
      </c>
      <c r="C39" s="4" t="s">
        <v>186</v>
      </c>
      <c r="D39" s="8">
        <v>1162135.93506415</v>
      </c>
      <c r="E39" s="8">
        <v>1134971.7147776401</v>
      </c>
      <c r="F39" s="8">
        <v>1154351.2275653</v>
      </c>
      <c r="G39" s="8">
        <v>1147969.7566635199</v>
      </c>
      <c r="H39" s="8">
        <v>1028222.28776276</v>
      </c>
      <c r="I39" s="8">
        <v>1265174.9349686599</v>
      </c>
      <c r="J39" s="8">
        <v>1029725.04476705</v>
      </c>
      <c r="K39" s="8">
        <v>1128121.12237834</v>
      </c>
      <c r="L39" s="8">
        <v>1272016.97894513</v>
      </c>
      <c r="M39" s="8">
        <v>1167437.5419167399</v>
      </c>
      <c r="N39" s="8">
        <v>1245401.4173345501</v>
      </c>
      <c r="O39" s="8">
        <v>1149495.3170583299</v>
      </c>
      <c r="P39" s="8">
        <v>1075481.9082679001</v>
      </c>
      <c r="Q39" s="8">
        <v>1169767.1240481399</v>
      </c>
      <c r="R39" s="8">
        <v>1026061.88877234</v>
      </c>
      <c r="S39" s="8">
        <v>990365.96211997699</v>
      </c>
      <c r="T39" s="8">
        <v>1050214.8800009401</v>
      </c>
      <c r="U39" s="8">
        <v>1036965.95796009</v>
      </c>
      <c r="V39" s="8">
        <v>1017160.05308011</v>
      </c>
      <c r="W39" s="8">
        <v>1029200.27542501</v>
      </c>
      <c r="X39" s="7">
        <f t="shared" si="0"/>
        <v>7.803537602028586E-2</v>
      </c>
      <c r="Y39" s="7"/>
      <c r="Z39" s="7"/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37" t="e">
        <f t="shared" si="1"/>
        <v>#DIV/0!</v>
      </c>
      <c r="AV39" s="37"/>
      <c r="AW39" s="37"/>
    </row>
    <row r="40" spans="1:49" x14ac:dyDescent="0.2">
      <c r="A40" s="1" t="s">
        <v>1654</v>
      </c>
      <c r="B40" s="4" t="s">
        <v>190</v>
      </c>
      <c r="C40" s="4" t="s">
        <v>191</v>
      </c>
      <c r="D40" s="8">
        <v>190803.69730809299</v>
      </c>
      <c r="E40" s="8">
        <v>192490.499284063</v>
      </c>
      <c r="F40" s="8">
        <v>181491.575987649</v>
      </c>
      <c r="G40" s="8">
        <v>169112.52139915901</v>
      </c>
      <c r="H40" s="8">
        <v>167903.20584411899</v>
      </c>
      <c r="I40" s="8">
        <v>180215.11249824599</v>
      </c>
      <c r="J40" s="8">
        <v>150141.35564827401</v>
      </c>
      <c r="K40" s="8">
        <v>170613.061927398</v>
      </c>
      <c r="L40" s="8">
        <v>144708.67544848399</v>
      </c>
      <c r="M40" s="8">
        <v>136010.644420592</v>
      </c>
      <c r="N40" s="8">
        <v>159589.801847875</v>
      </c>
      <c r="O40" s="8">
        <v>149808.70764411299</v>
      </c>
      <c r="P40" s="8">
        <v>161274.64573109301</v>
      </c>
      <c r="Q40" s="8">
        <v>127922.99945693</v>
      </c>
      <c r="R40" s="8">
        <v>136207.942610222</v>
      </c>
      <c r="S40" s="8">
        <v>140586.51425121599</v>
      </c>
      <c r="T40" s="8">
        <v>122170.074270219</v>
      </c>
      <c r="U40" s="8">
        <v>113268.53740982299</v>
      </c>
      <c r="V40" s="8">
        <v>128525.506659962</v>
      </c>
      <c r="W40" s="8">
        <v>126881.05632697701</v>
      </c>
      <c r="X40" s="7">
        <f t="shared" si="0"/>
        <v>0.15555797710069699</v>
      </c>
      <c r="Y40" s="7"/>
      <c r="Z40" s="7"/>
      <c r="AA40" s="10">
        <v>176402.35209239801</v>
      </c>
      <c r="AB40" s="10">
        <v>183019.08503431399</v>
      </c>
      <c r="AC40" s="10">
        <v>160790.83817355399</v>
      </c>
      <c r="AD40" s="10">
        <v>142029.50083785001</v>
      </c>
      <c r="AE40" s="10">
        <v>151595.4915642</v>
      </c>
      <c r="AF40" s="10">
        <v>150345.79015676799</v>
      </c>
      <c r="AG40" s="10">
        <v>146672.48744552099</v>
      </c>
      <c r="AH40" s="10">
        <v>141286.32603290101</v>
      </c>
      <c r="AI40" s="10">
        <v>122238.316498217</v>
      </c>
      <c r="AJ40" s="10">
        <v>133793.82221332099</v>
      </c>
      <c r="AK40" s="10">
        <v>153028.08168635401</v>
      </c>
      <c r="AL40" s="10">
        <v>109950.50822414301</v>
      </c>
      <c r="AM40" s="10">
        <v>113254.23047512201</v>
      </c>
      <c r="AN40" s="10">
        <v>119093.68812938299</v>
      </c>
      <c r="AO40" s="10">
        <v>123552.102396822</v>
      </c>
      <c r="AP40" s="10">
        <v>115275.756144774</v>
      </c>
      <c r="AQ40" s="10">
        <v>122931.20691804199</v>
      </c>
      <c r="AR40" s="10">
        <v>127590.90790032101</v>
      </c>
      <c r="AS40" s="10">
        <v>127810.957706777</v>
      </c>
      <c r="AT40" s="10">
        <v>125211.57677416901</v>
      </c>
      <c r="AU40" s="37">
        <f t="shared" si="1"/>
        <v>0.14970819825576934</v>
      </c>
      <c r="AV40" s="37"/>
      <c r="AW40" s="37"/>
    </row>
    <row r="41" spans="1:49" x14ac:dyDescent="0.2">
      <c r="A41" s="1" t="s">
        <v>1655</v>
      </c>
      <c r="B41" s="4" t="s">
        <v>194</v>
      </c>
      <c r="C41" s="4" t="s">
        <v>195</v>
      </c>
      <c r="D41" s="8" t="s">
        <v>0</v>
      </c>
      <c r="E41" s="8" t="s">
        <v>0</v>
      </c>
      <c r="F41" s="8" t="s">
        <v>0</v>
      </c>
      <c r="G41" s="8" t="s">
        <v>0</v>
      </c>
      <c r="H41" s="8" t="s">
        <v>0</v>
      </c>
      <c r="I41" s="8" t="s">
        <v>0</v>
      </c>
      <c r="J41" s="8" t="s">
        <v>0</v>
      </c>
      <c r="K41" s="8" t="s">
        <v>0</v>
      </c>
      <c r="L41" s="8" t="s">
        <v>0</v>
      </c>
      <c r="M41" s="8" t="s">
        <v>0</v>
      </c>
      <c r="N41" s="8" t="s">
        <v>0</v>
      </c>
      <c r="O41" s="8" t="s">
        <v>0</v>
      </c>
      <c r="P41" s="8" t="s">
        <v>0</v>
      </c>
      <c r="Q41" s="8" t="s">
        <v>0</v>
      </c>
      <c r="R41" s="8" t="s">
        <v>0</v>
      </c>
      <c r="S41" s="8" t="s">
        <v>0</v>
      </c>
      <c r="T41" s="8" t="s">
        <v>0</v>
      </c>
      <c r="U41" s="8" t="s">
        <v>0</v>
      </c>
      <c r="V41" s="8" t="s">
        <v>0</v>
      </c>
      <c r="W41" s="8" t="s">
        <v>0</v>
      </c>
      <c r="X41" s="7" t="e">
        <f t="shared" si="0"/>
        <v>#DIV/0!</v>
      </c>
      <c r="Y41" s="7"/>
      <c r="Z41" s="7"/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37" t="e">
        <f t="shared" si="1"/>
        <v>#DIV/0!</v>
      </c>
      <c r="AV41" s="37"/>
      <c r="AW41" s="37"/>
    </row>
    <row r="42" spans="1:49" x14ac:dyDescent="0.2">
      <c r="A42" s="1" t="s">
        <v>1656</v>
      </c>
      <c r="B42" s="4" t="s">
        <v>198</v>
      </c>
      <c r="C42" s="4" t="s">
        <v>199</v>
      </c>
      <c r="D42" s="8">
        <v>30025422.215762101</v>
      </c>
      <c r="E42" s="8">
        <v>28260437.7628504</v>
      </c>
      <c r="F42" s="8">
        <v>27189790.8432489</v>
      </c>
      <c r="G42" s="8">
        <v>25160647.483640201</v>
      </c>
      <c r="H42" s="8">
        <v>23178821.783665601</v>
      </c>
      <c r="I42" s="8">
        <v>23580003.766725499</v>
      </c>
      <c r="J42" s="8">
        <v>22526410.5240044</v>
      </c>
      <c r="K42" s="8">
        <v>20167647.516202901</v>
      </c>
      <c r="L42" s="8">
        <v>21101332.3688263</v>
      </c>
      <c r="M42" s="8">
        <v>20377922.099200401</v>
      </c>
      <c r="N42" s="8">
        <v>19654995.536506899</v>
      </c>
      <c r="O42" s="8">
        <v>17883338.993642502</v>
      </c>
      <c r="P42" s="8">
        <v>18364344.455515198</v>
      </c>
      <c r="Q42" s="8">
        <v>17572042.365361299</v>
      </c>
      <c r="R42" s="8">
        <v>16190951.310119299</v>
      </c>
      <c r="S42" s="8">
        <v>15101101.1382914</v>
      </c>
      <c r="T42" s="8">
        <v>14217304.8363609</v>
      </c>
      <c r="U42" s="8">
        <v>14835857.278585499</v>
      </c>
      <c r="V42" s="8">
        <v>15190106.8409977</v>
      </c>
      <c r="W42" s="8">
        <v>14859585.404428</v>
      </c>
      <c r="X42" s="7">
        <f t="shared" si="0"/>
        <v>0.23674391927366811</v>
      </c>
      <c r="Y42" s="7"/>
      <c r="Z42" s="7"/>
      <c r="AA42" s="10">
        <v>15358720.4625111</v>
      </c>
      <c r="AB42" s="10">
        <v>14057586.6568643</v>
      </c>
      <c r="AC42" s="10">
        <v>13553289.3115512</v>
      </c>
      <c r="AD42" s="10">
        <v>12464661.2234392</v>
      </c>
      <c r="AE42" s="10">
        <v>11854041.130297501</v>
      </c>
      <c r="AF42" s="10">
        <v>11898990.733748499</v>
      </c>
      <c r="AG42" s="10">
        <v>11580928.119797699</v>
      </c>
      <c r="AH42" s="10">
        <v>10123658.412085701</v>
      </c>
      <c r="AI42" s="10">
        <v>10249639.667043401</v>
      </c>
      <c r="AJ42" s="10">
        <v>9600342.9121772107</v>
      </c>
      <c r="AK42" s="10">
        <v>9486841.9824673403</v>
      </c>
      <c r="AL42" s="10">
        <v>9205673.3937201295</v>
      </c>
      <c r="AM42" s="10">
        <v>9026666.8655694406</v>
      </c>
      <c r="AN42" s="10">
        <v>8542557.6585442908</v>
      </c>
      <c r="AO42" s="10">
        <v>7214179.2217017496</v>
      </c>
      <c r="AP42" s="10">
        <v>7005697.42713881</v>
      </c>
      <c r="AQ42" s="10">
        <v>7398190.8402057001</v>
      </c>
      <c r="AR42" s="10">
        <v>7773511.3611286497</v>
      </c>
      <c r="AS42" s="10">
        <v>7280640.2291352898</v>
      </c>
      <c r="AT42" s="10">
        <v>7187504.7711889502</v>
      </c>
      <c r="AU42" s="37">
        <f t="shared" si="1"/>
        <v>0.25163322704026619</v>
      </c>
      <c r="AV42" s="37"/>
      <c r="AW42" s="37"/>
    </row>
    <row r="43" spans="1:49" x14ac:dyDescent="0.2">
      <c r="A43" s="1" t="s">
        <v>1657</v>
      </c>
      <c r="B43" s="4" t="s">
        <v>202</v>
      </c>
      <c r="C43" s="4" t="s">
        <v>203</v>
      </c>
      <c r="D43" s="8">
        <v>2786712.9815605502</v>
      </c>
      <c r="E43" s="8">
        <v>3460969.6019009599</v>
      </c>
      <c r="F43" s="8">
        <v>3206753.72577682</v>
      </c>
      <c r="G43" s="8">
        <v>3054853.7431398402</v>
      </c>
      <c r="H43" s="8">
        <v>3325782.49251572</v>
      </c>
      <c r="I43" s="8">
        <v>3429607.8243740802</v>
      </c>
      <c r="J43" s="8">
        <v>3055316.3686238299</v>
      </c>
      <c r="K43" s="8">
        <v>2340551.3750220202</v>
      </c>
      <c r="L43" s="8">
        <v>3054909.7406488699</v>
      </c>
      <c r="M43" s="8">
        <v>2817358.6272815098</v>
      </c>
      <c r="N43" s="8">
        <v>2734466.1746148998</v>
      </c>
      <c r="O43" s="8">
        <v>2551528.6780865798</v>
      </c>
      <c r="P43" s="8">
        <v>2372357.40600282</v>
      </c>
      <c r="Q43" s="8">
        <v>2388884.80257113</v>
      </c>
      <c r="R43" s="8">
        <v>2391802.8192852498</v>
      </c>
      <c r="S43" s="8">
        <v>2377561.00036381</v>
      </c>
      <c r="T43" s="8">
        <v>2099264.4624579698</v>
      </c>
      <c r="U43" s="8">
        <v>2193107.9997930401</v>
      </c>
      <c r="V43" s="8">
        <v>2167317.58048118</v>
      </c>
      <c r="W43" s="8">
        <v>2075439.5461852299</v>
      </c>
      <c r="X43" s="7">
        <f t="shared" si="0"/>
        <v>0.17042387149340679</v>
      </c>
      <c r="Y43" s="7"/>
      <c r="Z43" s="7"/>
      <c r="AA43" s="10">
        <v>3153236.5350123402</v>
      </c>
      <c r="AB43" s="10">
        <v>3004202.6730658598</v>
      </c>
      <c r="AC43" s="10">
        <v>2786104.4952408001</v>
      </c>
      <c r="AD43" s="10">
        <v>2817509.3488672101</v>
      </c>
      <c r="AE43" s="10">
        <v>2687818.08108699</v>
      </c>
      <c r="AF43" s="10">
        <v>2670217.38728309</v>
      </c>
      <c r="AG43" s="10">
        <v>2440239.3410410499</v>
      </c>
      <c r="AH43" s="10">
        <v>2522775.3347679898</v>
      </c>
      <c r="AI43" s="10">
        <v>2495282.9072773098</v>
      </c>
      <c r="AJ43" s="10">
        <v>2450488.36964618</v>
      </c>
      <c r="AK43" s="10">
        <v>2431678.7381997299</v>
      </c>
      <c r="AL43" s="10">
        <v>2250242.08880141</v>
      </c>
      <c r="AM43" s="10">
        <v>2285370.6972705401</v>
      </c>
      <c r="AN43" s="10">
        <v>2327017.2850847198</v>
      </c>
      <c r="AO43" s="10">
        <v>2177426.5344940899</v>
      </c>
      <c r="AP43" s="10">
        <v>2049960.80906589</v>
      </c>
      <c r="AQ43" s="10">
        <v>2105026.4769858602</v>
      </c>
      <c r="AR43" s="10">
        <v>2127582.54926814</v>
      </c>
      <c r="AS43" s="10">
        <v>2022615.25716909</v>
      </c>
      <c r="AT43" s="10">
        <v>2071836.9584202501</v>
      </c>
      <c r="AU43" s="37">
        <f t="shared" si="1"/>
        <v>0.13364857206916972</v>
      </c>
      <c r="AV43" s="37"/>
      <c r="AW43" s="37"/>
    </row>
    <row r="44" spans="1:49" x14ac:dyDescent="0.2">
      <c r="A44" s="1" t="s">
        <v>1658</v>
      </c>
      <c r="B44" s="4" t="s">
        <v>207</v>
      </c>
      <c r="C44" s="4" t="s">
        <v>208</v>
      </c>
      <c r="D44" s="8">
        <v>643526.20330838196</v>
      </c>
      <c r="E44" s="8">
        <v>667273.25695208204</v>
      </c>
      <c r="F44" s="8">
        <v>637251.73296939197</v>
      </c>
      <c r="G44" s="8">
        <v>542608.708139895</v>
      </c>
      <c r="H44" s="8">
        <v>540357.85852708702</v>
      </c>
      <c r="I44" s="8">
        <v>486272.19631193602</v>
      </c>
      <c r="J44" s="8">
        <v>526210.28814665799</v>
      </c>
      <c r="K44" s="8">
        <v>464228.46256340301</v>
      </c>
      <c r="L44" s="8">
        <v>596110.09870974906</v>
      </c>
      <c r="M44" s="8">
        <v>557499.15558417002</v>
      </c>
      <c r="N44" s="8">
        <v>479458.08587114699</v>
      </c>
      <c r="O44" s="8">
        <v>489812.00402588001</v>
      </c>
      <c r="P44" s="8">
        <v>500337.04770072497</v>
      </c>
      <c r="Q44" s="8">
        <v>512907.45403787203</v>
      </c>
      <c r="R44" s="8">
        <v>464884.02779173601</v>
      </c>
      <c r="S44" s="8">
        <v>455077.48718380497</v>
      </c>
      <c r="T44" s="8">
        <v>435178.14461606002</v>
      </c>
      <c r="U44" s="8">
        <v>466764.25120110897</v>
      </c>
      <c r="V44" s="8">
        <v>453577.69331847603</v>
      </c>
      <c r="W44" s="8">
        <v>445449.74663981702</v>
      </c>
      <c r="X44" s="7">
        <f t="shared" si="0"/>
        <v>0.13520927428601515</v>
      </c>
      <c r="Y44" s="7"/>
      <c r="Z44" s="7"/>
      <c r="AA44" s="10">
        <v>330049.35686467797</v>
      </c>
      <c r="AB44" s="10">
        <v>326998.12612520601</v>
      </c>
      <c r="AC44" s="10">
        <v>337680.78645259899</v>
      </c>
      <c r="AD44" s="10">
        <v>353506.89214440901</v>
      </c>
      <c r="AE44" s="10">
        <v>349411.16260679602</v>
      </c>
      <c r="AF44" s="10">
        <v>277591.01909716701</v>
      </c>
      <c r="AG44" s="10">
        <v>265475.48167075397</v>
      </c>
      <c r="AH44" s="10">
        <v>317465.59313346603</v>
      </c>
      <c r="AI44" s="10">
        <v>315661.981628259</v>
      </c>
      <c r="AJ44" s="10">
        <v>286591.88002238201</v>
      </c>
      <c r="AK44" s="10">
        <v>266723.00026296999</v>
      </c>
      <c r="AL44" s="10">
        <v>291502.25561635598</v>
      </c>
      <c r="AM44" s="10">
        <v>297575.82942740299</v>
      </c>
      <c r="AN44" s="10">
        <v>252421.58604951599</v>
      </c>
      <c r="AO44" s="10">
        <v>235042.28872126801</v>
      </c>
      <c r="AP44" s="10">
        <v>251833.21209849601</v>
      </c>
      <c r="AQ44" s="10">
        <v>235373.21484266</v>
      </c>
      <c r="AR44" s="10">
        <v>264049.89090598997</v>
      </c>
      <c r="AS44" s="10">
        <v>248796.703981862</v>
      </c>
      <c r="AT44" s="10">
        <v>243124.309210651</v>
      </c>
      <c r="AU44" s="37">
        <f t="shared" si="1"/>
        <v>0.13570741273418524</v>
      </c>
      <c r="AV44" s="37"/>
      <c r="AW44" s="37"/>
    </row>
    <row r="45" spans="1:49" x14ac:dyDescent="0.2">
      <c r="A45" s="1" t="s">
        <v>1659</v>
      </c>
      <c r="B45" s="4" t="s">
        <v>211</v>
      </c>
      <c r="C45" s="4" t="s">
        <v>212</v>
      </c>
      <c r="D45" s="8">
        <v>37637961.850673199</v>
      </c>
      <c r="E45" s="8">
        <v>38165431.6377564</v>
      </c>
      <c r="F45" s="8">
        <v>37898051.271452896</v>
      </c>
      <c r="G45" s="8">
        <v>37072240.357287697</v>
      </c>
      <c r="H45" s="8">
        <v>36413699.710748397</v>
      </c>
      <c r="I45" s="8">
        <v>36727098.986537099</v>
      </c>
      <c r="J45" s="8">
        <v>35534268.638941102</v>
      </c>
      <c r="K45" s="8">
        <v>33928128.882522702</v>
      </c>
      <c r="L45" s="8">
        <v>32964984.612594102</v>
      </c>
      <c r="M45" s="8">
        <v>31876467.722541101</v>
      </c>
      <c r="N45" s="8">
        <v>31923797.657305099</v>
      </c>
      <c r="O45" s="8">
        <v>30941039.5423376</v>
      </c>
      <c r="P45" s="8">
        <v>30512682.9719445</v>
      </c>
      <c r="Q45" s="8">
        <v>29545076.473052699</v>
      </c>
      <c r="R45" s="8">
        <v>29487151.065897901</v>
      </c>
      <c r="S45" s="8">
        <v>29149857.972408298</v>
      </c>
      <c r="T45" s="8">
        <v>27965192.126366001</v>
      </c>
      <c r="U45" s="8">
        <v>27817343.659267198</v>
      </c>
      <c r="V45" s="8">
        <v>27001353.143592902</v>
      </c>
      <c r="W45" s="8">
        <v>27477404.048550699</v>
      </c>
      <c r="X45" s="7">
        <f t="shared" si="0"/>
        <v>0.11963601541664395</v>
      </c>
      <c r="Y45" s="7"/>
      <c r="Z45" s="7"/>
      <c r="AA45" s="10">
        <v>24646189.8361152</v>
      </c>
      <c r="AB45" s="10">
        <v>25038554.0544012</v>
      </c>
      <c r="AC45" s="10">
        <v>25209365.047152601</v>
      </c>
      <c r="AD45" s="10">
        <v>24889919.973132499</v>
      </c>
      <c r="AE45" s="10">
        <v>24250717.428445</v>
      </c>
      <c r="AF45" s="10">
        <v>24504814.2505184</v>
      </c>
      <c r="AG45" s="10">
        <v>23263644.395098899</v>
      </c>
      <c r="AH45" s="10">
        <v>22473577.9367298</v>
      </c>
      <c r="AI45" s="10">
        <v>22063184.637975499</v>
      </c>
      <c r="AJ45" s="10">
        <v>21643946.335536201</v>
      </c>
      <c r="AK45" s="10">
        <v>21587288.771712299</v>
      </c>
      <c r="AL45" s="10">
        <v>20747203.455348101</v>
      </c>
      <c r="AM45" s="10">
        <v>20330821.0065821</v>
      </c>
      <c r="AN45" s="10">
        <v>20696922.893426899</v>
      </c>
      <c r="AO45" s="10">
        <v>20525391.854104798</v>
      </c>
      <c r="AP45" s="10">
        <v>19966638.265018601</v>
      </c>
      <c r="AQ45" s="10">
        <v>19456847.403840099</v>
      </c>
      <c r="AR45" s="10">
        <v>19230925.813253</v>
      </c>
      <c r="AS45" s="10">
        <v>18663896.804852899</v>
      </c>
      <c r="AT45" s="10">
        <v>18704904.051085699</v>
      </c>
      <c r="AU45" s="37">
        <f t="shared" si="1"/>
        <v>0.10299120886154395</v>
      </c>
      <c r="AV45" s="37"/>
      <c r="AW45" s="37"/>
    </row>
    <row r="46" spans="1:49" x14ac:dyDescent="0.2">
      <c r="A46" s="1" t="s">
        <v>1660</v>
      </c>
      <c r="B46" s="4" t="s">
        <v>216</v>
      </c>
      <c r="C46" s="4" t="s">
        <v>217</v>
      </c>
      <c r="D46" s="8">
        <v>8318951.7070841901</v>
      </c>
      <c r="E46" s="8">
        <v>8664140.5313471593</v>
      </c>
      <c r="F46" s="8">
        <v>8707833.2945750207</v>
      </c>
      <c r="G46" s="8">
        <v>8369203.0697009498</v>
      </c>
      <c r="H46" s="8">
        <v>8473400.8515372593</v>
      </c>
      <c r="I46" s="8">
        <v>8262030.6803146098</v>
      </c>
      <c r="J46" s="8">
        <v>7893110.5539219398</v>
      </c>
      <c r="K46" s="8">
        <v>7391286.7082680203</v>
      </c>
      <c r="L46" s="8">
        <v>7239747.56794939</v>
      </c>
      <c r="M46" s="8">
        <v>7240387.8195434101</v>
      </c>
      <c r="N46" s="8">
        <v>7250540.4912483199</v>
      </c>
      <c r="O46" s="8">
        <v>6703207.7995773302</v>
      </c>
      <c r="P46" s="8">
        <v>6537578.5310885003</v>
      </c>
      <c r="Q46" s="8">
        <v>6373779.2139174696</v>
      </c>
      <c r="R46" s="8">
        <v>6408330.1982399505</v>
      </c>
      <c r="S46" s="8">
        <v>6344584.7748914603</v>
      </c>
      <c r="T46" s="8">
        <v>6437703.1508823903</v>
      </c>
      <c r="U46" s="8">
        <v>5971028.4714849098</v>
      </c>
      <c r="V46" s="8">
        <v>5943270.7613315796</v>
      </c>
      <c r="W46" s="8">
        <v>5966901.2186020501</v>
      </c>
      <c r="X46" s="7">
        <f t="shared" si="0"/>
        <v>0.13551916482753978</v>
      </c>
      <c r="Y46" s="7"/>
      <c r="Z46" s="7"/>
      <c r="AA46" s="10">
        <v>5722397.2805378204</v>
      </c>
      <c r="AB46" s="10">
        <v>5789628.8435190599</v>
      </c>
      <c r="AC46" s="10">
        <v>5697195.4812417598</v>
      </c>
      <c r="AD46" s="10">
        <v>5666896.7775627701</v>
      </c>
      <c r="AE46" s="10">
        <v>5616678.3013265999</v>
      </c>
      <c r="AF46" s="10">
        <v>5648941.8069477296</v>
      </c>
      <c r="AG46" s="10">
        <v>5332600.2119146399</v>
      </c>
      <c r="AH46" s="10">
        <v>4896198.1713786004</v>
      </c>
      <c r="AI46" s="10">
        <v>4840811.2871303903</v>
      </c>
      <c r="AJ46" s="10">
        <v>4643087.2009959398</v>
      </c>
      <c r="AK46" s="10">
        <v>4963432.6247466104</v>
      </c>
      <c r="AL46" s="10">
        <v>4524852.3959251801</v>
      </c>
      <c r="AM46" s="10">
        <v>4630567.0144549198</v>
      </c>
      <c r="AN46" s="10">
        <v>4270797.2640003702</v>
      </c>
      <c r="AO46" s="10">
        <v>4365994.2736325897</v>
      </c>
      <c r="AP46" s="10">
        <v>4193723.30793687</v>
      </c>
      <c r="AQ46" s="10">
        <v>4229611.6166385403</v>
      </c>
      <c r="AR46" s="10">
        <v>4347039.2754255198</v>
      </c>
      <c r="AS46" s="10">
        <v>4115265.0304035102</v>
      </c>
      <c r="AT46" s="10">
        <v>4073282.1101135002</v>
      </c>
      <c r="AU46" s="37">
        <f t="shared" si="1"/>
        <v>0.12848649634675757</v>
      </c>
      <c r="AV46" s="37"/>
      <c r="AW46" s="37"/>
    </row>
    <row r="47" spans="1:49" x14ac:dyDescent="0.2">
      <c r="A47" s="1" t="s">
        <v>1661</v>
      </c>
      <c r="B47" s="4" t="s">
        <v>220</v>
      </c>
      <c r="C47" s="4" t="s">
        <v>221</v>
      </c>
      <c r="D47" s="8">
        <v>13454311.9596768</v>
      </c>
      <c r="E47" s="8">
        <v>13159111.548470899</v>
      </c>
      <c r="F47" s="8">
        <v>12779710.9298972</v>
      </c>
      <c r="G47" s="8">
        <v>12186187.5968724</v>
      </c>
      <c r="H47" s="8">
        <v>11410653.0741645</v>
      </c>
      <c r="I47" s="8">
        <v>11214819.337796099</v>
      </c>
      <c r="J47" s="8">
        <v>11441394.1482755</v>
      </c>
      <c r="K47" s="8">
        <v>11050789.673933901</v>
      </c>
      <c r="L47" s="8">
        <v>10567372.327390499</v>
      </c>
      <c r="M47" s="8">
        <v>10386504.185889401</v>
      </c>
      <c r="N47" s="8">
        <v>10059796.126910601</v>
      </c>
      <c r="O47" s="8">
        <v>9921151.9930556193</v>
      </c>
      <c r="P47" s="8">
        <v>9951598.28729867</v>
      </c>
      <c r="Q47" s="8">
        <v>9565792.4431843404</v>
      </c>
      <c r="R47" s="8">
        <v>9390749.2365194391</v>
      </c>
      <c r="S47" s="8">
        <v>9171876.7173305396</v>
      </c>
      <c r="T47" s="8">
        <v>8826095.3779188897</v>
      </c>
      <c r="U47" s="8">
        <v>8294175.0918408297</v>
      </c>
      <c r="V47" s="8">
        <v>8455799.8420050498</v>
      </c>
      <c r="W47" s="8">
        <v>8305837.1768064899</v>
      </c>
      <c r="X47" s="7">
        <f t="shared" si="0"/>
        <v>0.15125019777696586</v>
      </c>
      <c r="Y47" s="7"/>
      <c r="Z47" s="7"/>
      <c r="AA47" s="10">
        <v>2772305.4350645398</v>
      </c>
      <c r="AB47" s="10">
        <v>2810550.79871896</v>
      </c>
      <c r="AC47" s="10">
        <v>2641205.6342188902</v>
      </c>
      <c r="AD47" s="10">
        <v>2549601.1320845298</v>
      </c>
      <c r="AE47" s="10">
        <v>2386288.1310627698</v>
      </c>
      <c r="AF47" s="10">
        <v>2407350.1831242498</v>
      </c>
      <c r="AG47" s="10">
        <v>2297357.3369783498</v>
      </c>
      <c r="AH47" s="10">
        <v>2235524.41153883</v>
      </c>
      <c r="AI47" s="10">
        <v>2403934.1686924999</v>
      </c>
      <c r="AJ47" s="10">
        <v>2300218.9031437901</v>
      </c>
      <c r="AK47" s="10">
        <v>2325632.9750593398</v>
      </c>
      <c r="AL47" s="10">
        <v>2123688.04930116</v>
      </c>
      <c r="AM47" s="10">
        <v>2173760.2499620002</v>
      </c>
      <c r="AN47" s="10">
        <v>2100385.04292785</v>
      </c>
      <c r="AO47" s="10">
        <v>2174414.6859408999</v>
      </c>
      <c r="AP47" s="10">
        <v>2115134.72359533</v>
      </c>
      <c r="AQ47" s="10">
        <v>2111709.58311632</v>
      </c>
      <c r="AR47" s="10">
        <v>2066960.6914658099</v>
      </c>
      <c r="AS47" s="10">
        <v>1903487.43762025</v>
      </c>
      <c r="AT47" s="10">
        <v>1982667.0320818899</v>
      </c>
      <c r="AU47" s="37">
        <f t="shared" si="1"/>
        <v>0.10866940444137174</v>
      </c>
      <c r="AV47" s="37"/>
      <c r="AW47" s="37"/>
    </row>
    <row r="48" spans="1:49" x14ac:dyDescent="0.2">
      <c r="A48" s="1" t="s">
        <v>1662</v>
      </c>
      <c r="B48" s="4" t="s">
        <v>225</v>
      </c>
      <c r="C48" s="4" t="s">
        <v>226</v>
      </c>
      <c r="D48" s="8">
        <v>1726695.02694752</v>
      </c>
      <c r="E48" s="8">
        <v>1783420.8491665099</v>
      </c>
      <c r="F48" s="8">
        <v>1767761.61979303</v>
      </c>
      <c r="G48" s="8">
        <v>1715577.61558737</v>
      </c>
      <c r="H48" s="8">
        <v>1681811.88411376</v>
      </c>
      <c r="I48" s="8">
        <v>1667200.7487075999</v>
      </c>
      <c r="J48" s="8">
        <v>1536954.17660669</v>
      </c>
      <c r="K48" s="8">
        <v>1805942.8843036401</v>
      </c>
      <c r="L48" s="8">
        <v>1502395.4307369001</v>
      </c>
      <c r="M48" s="8">
        <v>1437925.0097932201</v>
      </c>
      <c r="N48" s="8">
        <v>1463008.10524798</v>
      </c>
      <c r="O48" s="8">
        <v>1373151.2863920301</v>
      </c>
      <c r="P48" s="8">
        <v>1296032.7285911001</v>
      </c>
      <c r="Q48" s="8">
        <v>1345367.13159966</v>
      </c>
      <c r="R48" s="8">
        <v>1253560.34297327</v>
      </c>
      <c r="S48" s="8">
        <v>1326355.3844506</v>
      </c>
      <c r="T48" s="8">
        <v>1202619.0689354299</v>
      </c>
      <c r="U48" s="8">
        <v>1225111.0818100499</v>
      </c>
      <c r="V48" s="8">
        <v>1220335.0248789301</v>
      </c>
      <c r="W48" s="8">
        <v>1237755.7928827901</v>
      </c>
      <c r="X48" s="7">
        <f t="shared" si="0"/>
        <v>0.14600130556981489</v>
      </c>
      <c r="Y48" s="7"/>
      <c r="Z48" s="7"/>
      <c r="AA48" s="10">
        <v>1846038.8029269499</v>
      </c>
      <c r="AB48" s="10">
        <v>1781887.6664596701</v>
      </c>
      <c r="AC48" s="10">
        <v>1801070.2022285101</v>
      </c>
      <c r="AD48" s="10">
        <v>1796136.4642071801</v>
      </c>
      <c r="AE48" s="10">
        <v>1774431.61811122</v>
      </c>
      <c r="AF48" s="10">
        <v>1785169.8534545801</v>
      </c>
      <c r="AG48" s="10">
        <v>1655702.8568513501</v>
      </c>
      <c r="AH48" s="10">
        <v>1512681.9066079599</v>
      </c>
      <c r="AI48" s="10">
        <v>1613226.39916751</v>
      </c>
      <c r="AJ48" s="10">
        <v>1497182.32626774</v>
      </c>
      <c r="AK48" s="10">
        <v>1492060.90834711</v>
      </c>
      <c r="AL48" s="10">
        <v>1383494.9023822199</v>
      </c>
      <c r="AM48" s="10">
        <v>1430247.7309073899</v>
      </c>
      <c r="AN48" s="10">
        <v>1469202.7269896399</v>
      </c>
      <c r="AO48" s="10">
        <v>1348925.6953320899</v>
      </c>
      <c r="AP48" s="10">
        <v>1363877.46565522</v>
      </c>
      <c r="AQ48" s="10">
        <v>1432412.81630355</v>
      </c>
      <c r="AR48" s="10">
        <v>1452368.5237924899</v>
      </c>
      <c r="AS48" s="10">
        <v>1340928.4344645799</v>
      </c>
      <c r="AT48" s="10">
        <v>1327893.1924984199</v>
      </c>
      <c r="AU48" s="37">
        <f t="shared" si="1"/>
        <v>0.117355039454328</v>
      </c>
      <c r="AV48" s="37"/>
      <c r="AW48" s="37"/>
    </row>
    <row r="49" spans="1:49" x14ac:dyDescent="0.2">
      <c r="A49" s="1" t="s">
        <v>1663</v>
      </c>
      <c r="B49" s="4" t="s">
        <v>230</v>
      </c>
      <c r="C49" s="4" t="s">
        <v>231</v>
      </c>
      <c r="D49" s="8">
        <v>1463987.18544288</v>
      </c>
      <c r="E49" s="8">
        <v>1574195.0517541</v>
      </c>
      <c r="F49" s="8">
        <v>1491732.3177821699</v>
      </c>
      <c r="G49" s="8">
        <v>1491779.5285545301</v>
      </c>
      <c r="H49" s="8">
        <v>1362617.91088905</v>
      </c>
      <c r="I49" s="8">
        <v>1381683.7953469499</v>
      </c>
      <c r="J49" s="8">
        <v>1334281.4608533799</v>
      </c>
      <c r="K49" s="8">
        <v>1251826.79074551</v>
      </c>
      <c r="L49" s="8">
        <v>1234341.39456904</v>
      </c>
      <c r="M49" s="8">
        <v>1171330.68826382</v>
      </c>
      <c r="N49" s="8">
        <v>1171653.6891439001</v>
      </c>
      <c r="O49" s="8">
        <v>1022421.53936008</v>
      </c>
      <c r="P49" s="8">
        <v>1117225.29942648</v>
      </c>
      <c r="Q49" s="8">
        <v>1077234.2720590299</v>
      </c>
      <c r="R49" s="8">
        <v>1096718.5865350999</v>
      </c>
      <c r="S49" s="8">
        <v>1196338.7773281001</v>
      </c>
      <c r="T49" s="8">
        <v>1075625.8248397701</v>
      </c>
      <c r="U49" s="8">
        <v>1121066.5262388601</v>
      </c>
      <c r="V49" s="8">
        <v>1045211.12884117</v>
      </c>
      <c r="W49" s="8">
        <v>1058245.3522012001</v>
      </c>
      <c r="X49" s="7">
        <f t="shared" si="0"/>
        <v>0.13946633748563458</v>
      </c>
      <c r="Y49" s="7"/>
      <c r="Z49" s="7"/>
      <c r="AA49" s="10">
        <v>210026.81966862001</v>
      </c>
      <c r="AB49" s="10">
        <v>217715.38698953899</v>
      </c>
      <c r="AC49" s="10">
        <v>191207.11272027</v>
      </c>
      <c r="AD49" s="10">
        <v>200393.919182004</v>
      </c>
      <c r="AE49" s="10">
        <v>195471.80021546499</v>
      </c>
      <c r="AF49" s="10">
        <v>204516.720018472</v>
      </c>
      <c r="AG49" s="10">
        <v>198143.30168832501</v>
      </c>
      <c r="AH49" s="10">
        <v>192763.02946571799</v>
      </c>
      <c r="AI49" s="10">
        <v>196485.28651112501</v>
      </c>
      <c r="AJ49" s="10">
        <v>175488.379211388</v>
      </c>
      <c r="AK49" s="10">
        <v>184945.02270674001</v>
      </c>
      <c r="AL49" s="10">
        <v>176299.123914761</v>
      </c>
      <c r="AM49" s="10">
        <v>170366.25978727901</v>
      </c>
      <c r="AN49" s="10">
        <v>173877.925441161</v>
      </c>
      <c r="AO49" s="10">
        <v>160847.732537898</v>
      </c>
      <c r="AP49" s="10">
        <v>172528.24009913101</v>
      </c>
      <c r="AQ49" s="10">
        <v>192547.98070481099</v>
      </c>
      <c r="AR49" s="10">
        <v>179514.75589673</v>
      </c>
      <c r="AS49" s="10">
        <v>168491.09288567799</v>
      </c>
      <c r="AT49" s="10">
        <v>169792.07008505799</v>
      </c>
      <c r="AU49" s="37">
        <f t="shared" si="1"/>
        <v>8.3507513733882238E-2</v>
      </c>
      <c r="AV49" s="37"/>
      <c r="AW49" s="37"/>
    </row>
    <row r="50" spans="1:49" x14ac:dyDescent="0.2">
      <c r="A50" s="1" t="s">
        <v>1664</v>
      </c>
      <c r="B50" s="4" t="s">
        <v>235</v>
      </c>
      <c r="C50" s="4" t="s">
        <v>236</v>
      </c>
      <c r="D50" s="8" t="s">
        <v>0</v>
      </c>
      <c r="E50" s="8" t="s">
        <v>0</v>
      </c>
      <c r="F50" s="8" t="s">
        <v>0</v>
      </c>
      <c r="G50" s="8" t="s">
        <v>0</v>
      </c>
      <c r="H50" s="8" t="s">
        <v>0</v>
      </c>
      <c r="I50" s="8" t="s">
        <v>0</v>
      </c>
      <c r="J50" s="8" t="s">
        <v>0</v>
      </c>
      <c r="K50" s="8" t="s">
        <v>0</v>
      </c>
      <c r="L50" s="8" t="s">
        <v>0</v>
      </c>
      <c r="M50" s="8" t="s">
        <v>0</v>
      </c>
      <c r="N50" s="8" t="s">
        <v>0</v>
      </c>
      <c r="O50" s="8" t="s">
        <v>0</v>
      </c>
      <c r="P50" s="8" t="s">
        <v>0</v>
      </c>
      <c r="Q50" s="8" t="s">
        <v>0</v>
      </c>
      <c r="R50" s="8" t="s">
        <v>0</v>
      </c>
      <c r="S50" s="8" t="s">
        <v>0</v>
      </c>
      <c r="T50" s="8" t="s">
        <v>0</v>
      </c>
      <c r="U50" s="8" t="s">
        <v>0</v>
      </c>
      <c r="V50" s="8" t="s">
        <v>0</v>
      </c>
      <c r="W50" s="8" t="s">
        <v>0</v>
      </c>
      <c r="X50" s="7" t="e">
        <f t="shared" si="0"/>
        <v>#DIV/0!</v>
      </c>
      <c r="Y50" s="7"/>
      <c r="Z50" s="7"/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37" t="e">
        <f t="shared" si="1"/>
        <v>#DIV/0!</v>
      </c>
      <c r="AV50" s="37"/>
      <c r="AW50" s="37"/>
    </row>
    <row r="51" spans="1:49" x14ac:dyDescent="0.2">
      <c r="A51" s="1" t="s">
        <v>1665</v>
      </c>
      <c r="B51" s="4" t="s">
        <v>239</v>
      </c>
      <c r="C51" s="4" t="s">
        <v>240</v>
      </c>
      <c r="D51" s="8">
        <v>342848.81468209601</v>
      </c>
      <c r="E51" s="8">
        <v>343208.76794608001</v>
      </c>
      <c r="F51" s="8">
        <v>332580.60227998201</v>
      </c>
      <c r="G51" s="8">
        <v>336567.82092809299</v>
      </c>
      <c r="H51" s="8">
        <v>330840.64250456798</v>
      </c>
      <c r="I51" s="8">
        <v>330828.25492942001</v>
      </c>
      <c r="J51" s="8">
        <v>310491.39659103099</v>
      </c>
      <c r="K51" s="8">
        <v>301760.55679436901</v>
      </c>
      <c r="L51" s="8">
        <v>325265.89142105402</v>
      </c>
      <c r="M51" s="8">
        <v>358725.32604556001</v>
      </c>
      <c r="N51" s="8">
        <v>334720.49417389301</v>
      </c>
      <c r="O51" s="8">
        <v>289452.22050572</v>
      </c>
      <c r="P51" s="8">
        <v>311711.88897072198</v>
      </c>
      <c r="Q51" s="8">
        <v>311936.42301412002</v>
      </c>
      <c r="R51" s="8">
        <v>325413.988405968</v>
      </c>
      <c r="S51" s="8">
        <v>286307.31671310402</v>
      </c>
      <c r="T51" s="8">
        <v>268296.01029933698</v>
      </c>
      <c r="U51" s="8">
        <v>288670.20360941102</v>
      </c>
      <c r="V51" s="8">
        <v>285255.02845385001</v>
      </c>
      <c r="W51" s="8">
        <v>309573.61390937102</v>
      </c>
      <c r="X51" s="7">
        <f t="shared" si="0"/>
        <v>7.5437588253924284E-2</v>
      </c>
      <c r="Y51" s="7"/>
      <c r="Z51" s="7"/>
      <c r="AA51" s="10">
        <v>254409.67537615099</v>
      </c>
      <c r="AB51" s="10">
        <v>259810.30796760201</v>
      </c>
      <c r="AC51" s="10">
        <v>247868.672025212</v>
      </c>
      <c r="AD51" s="10">
        <v>255067.31365028801</v>
      </c>
      <c r="AE51" s="10">
        <v>243866.77921764</v>
      </c>
      <c r="AF51" s="10">
        <v>260697.13712977199</v>
      </c>
      <c r="AG51" s="10">
        <v>245486.31607907501</v>
      </c>
      <c r="AH51" s="10">
        <v>255177.90285931999</v>
      </c>
      <c r="AI51" s="10">
        <v>249900.98372545801</v>
      </c>
      <c r="AJ51" s="10">
        <v>242189.114402609</v>
      </c>
      <c r="AK51" s="10">
        <v>246140.82325144901</v>
      </c>
      <c r="AL51" s="10">
        <v>231668.13774828901</v>
      </c>
      <c r="AM51" s="10">
        <v>251964.07031163201</v>
      </c>
      <c r="AN51" s="10">
        <v>246691.31605382499</v>
      </c>
      <c r="AO51" s="10">
        <v>244473.951799053</v>
      </c>
      <c r="AP51" s="10">
        <v>251008.75937714</v>
      </c>
      <c r="AQ51" s="10">
        <v>267137.37619950302</v>
      </c>
      <c r="AR51" s="10">
        <v>233708.942452346</v>
      </c>
      <c r="AS51" s="10">
        <v>235310.40774447599</v>
      </c>
      <c r="AT51" s="10">
        <v>230410.65129435601</v>
      </c>
      <c r="AU51" s="37">
        <f t="shared" si="1"/>
        <v>3.9861798881344258E-2</v>
      </c>
      <c r="AV51" s="37"/>
      <c r="AW51" s="37"/>
    </row>
    <row r="52" spans="1:49" x14ac:dyDescent="0.2">
      <c r="A52" s="1" t="s">
        <v>1666</v>
      </c>
      <c r="B52" s="4" t="s">
        <v>243</v>
      </c>
      <c r="C52" s="4" t="s">
        <v>244</v>
      </c>
      <c r="D52" s="8">
        <v>1161529.9885591499</v>
      </c>
      <c r="E52" s="8">
        <v>1045954.60137679</v>
      </c>
      <c r="F52" s="8">
        <v>1080128.4612867399</v>
      </c>
      <c r="G52" s="8">
        <v>980910.57599062705</v>
      </c>
      <c r="H52" s="8">
        <v>1050958.8344430099</v>
      </c>
      <c r="I52" s="8">
        <v>1058384.0285654999</v>
      </c>
      <c r="J52" s="8">
        <v>1013895.4482198301</v>
      </c>
      <c r="K52" s="8">
        <v>1065417.04757581</v>
      </c>
      <c r="L52" s="8">
        <v>922388.82263282104</v>
      </c>
      <c r="M52" s="8">
        <v>966878.87600052904</v>
      </c>
      <c r="N52" s="8">
        <v>947508.85243343795</v>
      </c>
      <c r="O52" s="8">
        <v>917636.77807414101</v>
      </c>
      <c r="P52" s="8">
        <v>1004544.42484064</v>
      </c>
      <c r="Q52" s="8">
        <v>914979.83357874304</v>
      </c>
      <c r="R52" s="8">
        <v>904449.82732279995</v>
      </c>
      <c r="S52" s="8">
        <v>936797.73958375095</v>
      </c>
      <c r="T52" s="8">
        <v>913744.48304816405</v>
      </c>
      <c r="U52" s="8">
        <v>932011.90385667398</v>
      </c>
      <c r="V52" s="8">
        <v>926375.90552089398</v>
      </c>
      <c r="W52" s="8">
        <v>888272.53360312001</v>
      </c>
      <c r="X52" s="7">
        <f t="shared" si="0"/>
        <v>7.5989871400845219E-2</v>
      </c>
      <c r="Y52" s="7"/>
      <c r="Z52" s="7"/>
      <c r="AA52" s="10">
        <v>5477590.6565436097</v>
      </c>
      <c r="AB52" s="10">
        <v>5625786.6499405</v>
      </c>
      <c r="AC52" s="10">
        <v>5057287.2227117401</v>
      </c>
      <c r="AD52" s="10">
        <v>4918983.3912651204</v>
      </c>
      <c r="AE52" s="10">
        <v>5339072.1491460297</v>
      </c>
      <c r="AF52" s="10">
        <v>5340509.6634659301</v>
      </c>
      <c r="AG52" s="10">
        <v>5523367.0956890602</v>
      </c>
      <c r="AH52" s="10">
        <v>5260570.7739576697</v>
      </c>
      <c r="AI52" s="10">
        <v>4719266.12834993</v>
      </c>
      <c r="AJ52" s="10">
        <v>4646496.0105203399</v>
      </c>
      <c r="AK52" s="10">
        <v>4508409.954171</v>
      </c>
      <c r="AL52" s="10">
        <v>4421731.5540498104</v>
      </c>
      <c r="AM52" s="10">
        <v>4848807.0976533201</v>
      </c>
      <c r="AN52" s="10">
        <v>5206597.9021650404</v>
      </c>
      <c r="AO52" s="10">
        <v>5172918.73464665</v>
      </c>
      <c r="AP52" s="10">
        <v>4811330.7642444</v>
      </c>
      <c r="AQ52" s="10">
        <v>5029605.22344069</v>
      </c>
      <c r="AR52" s="10">
        <v>4889968.37316027</v>
      </c>
      <c r="AS52" s="10">
        <v>4181336.85467138</v>
      </c>
      <c r="AT52" s="10">
        <v>4972916.4421835104</v>
      </c>
      <c r="AU52" s="37">
        <f t="shared" si="1"/>
        <v>7.6771907831026318E-2</v>
      </c>
      <c r="AV52" s="37"/>
      <c r="AW52" s="37"/>
    </row>
    <row r="53" spans="1:49" x14ac:dyDescent="0.2">
      <c r="A53" s="1" t="s">
        <v>1667</v>
      </c>
      <c r="B53" s="4" t="s">
        <v>248</v>
      </c>
      <c r="C53" s="4" t="s">
        <v>249</v>
      </c>
      <c r="D53" s="8" t="s">
        <v>0</v>
      </c>
      <c r="E53" s="8" t="s">
        <v>0</v>
      </c>
      <c r="F53" s="8" t="s">
        <v>0</v>
      </c>
      <c r="G53" s="8" t="s">
        <v>0</v>
      </c>
      <c r="H53" s="8" t="s">
        <v>0</v>
      </c>
      <c r="I53" s="8" t="s">
        <v>0</v>
      </c>
      <c r="J53" s="8" t="s">
        <v>0</v>
      </c>
      <c r="K53" s="8" t="s">
        <v>0</v>
      </c>
      <c r="L53" s="8" t="s">
        <v>0</v>
      </c>
      <c r="M53" s="8" t="s">
        <v>0</v>
      </c>
      <c r="N53" s="8" t="s">
        <v>0</v>
      </c>
      <c r="O53" s="8" t="s">
        <v>0</v>
      </c>
      <c r="P53" s="8" t="s">
        <v>0</v>
      </c>
      <c r="Q53" s="8" t="s">
        <v>0</v>
      </c>
      <c r="R53" s="8" t="s">
        <v>0</v>
      </c>
      <c r="S53" s="8" t="s">
        <v>0</v>
      </c>
      <c r="T53" s="8" t="s">
        <v>0</v>
      </c>
      <c r="U53" s="8" t="s">
        <v>0</v>
      </c>
      <c r="V53" s="8" t="s">
        <v>0</v>
      </c>
      <c r="W53" s="8" t="s">
        <v>0</v>
      </c>
      <c r="X53" s="7" t="e">
        <f t="shared" si="0"/>
        <v>#DIV/0!</v>
      </c>
      <c r="Y53" s="7"/>
      <c r="Z53" s="7"/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37" t="e">
        <f t="shared" si="1"/>
        <v>#DIV/0!</v>
      </c>
      <c r="AV53" s="37"/>
      <c r="AW53" s="37"/>
    </row>
    <row r="54" spans="1:49" x14ac:dyDescent="0.2">
      <c r="A54" s="1" t="s">
        <v>1668</v>
      </c>
      <c r="B54" s="4" t="s">
        <v>253</v>
      </c>
      <c r="C54" s="4" t="s">
        <v>254</v>
      </c>
      <c r="D54" s="8" t="s">
        <v>0</v>
      </c>
      <c r="E54" s="8" t="s">
        <v>0</v>
      </c>
      <c r="F54" s="8" t="s">
        <v>0</v>
      </c>
      <c r="G54" s="8" t="s">
        <v>0</v>
      </c>
      <c r="H54" s="8" t="s">
        <v>0</v>
      </c>
      <c r="I54" s="8" t="s">
        <v>0</v>
      </c>
      <c r="J54" s="8" t="s">
        <v>0</v>
      </c>
      <c r="K54" s="8" t="s">
        <v>0</v>
      </c>
      <c r="L54" s="8" t="s">
        <v>0</v>
      </c>
      <c r="M54" s="8" t="s">
        <v>0</v>
      </c>
      <c r="N54" s="8" t="s">
        <v>0</v>
      </c>
      <c r="O54" s="8" t="s">
        <v>0</v>
      </c>
      <c r="P54" s="8" t="s">
        <v>0</v>
      </c>
      <c r="Q54" s="8" t="s">
        <v>0</v>
      </c>
      <c r="R54" s="8" t="s">
        <v>0</v>
      </c>
      <c r="S54" s="8" t="s">
        <v>0</v>
      </c>
      <c r="T54" s="8" t="s">
        <v>0</v>
      </c>
      <c r="U54" s="8" t="s">
        <v>0</v>
      </c>
      <c r="V54" s="8" t="s">
        <v>0</v>
      </c>
      <c r="W54" s="8" t="s">
        <v>0</v>
      </c>
      <c r="X54" s="7" t="e">
        <f t="shared" si="0"/>
        <v>#DIV/0!</v>
      </c>
      <c r="Y54" s="7"/>
      <c r="Z54" s="7"/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37" t="e">
        <f t="shared" si="1"/>
        <v>#DIV/0!</v>
      </c>
      <c r="AV54" s="37"/>
      <c r="AW54" s="37"/>
    </row>
    <row r="55" spans="1:49" x14ac:dyDescent="0.2">
      <c r="A55" s="1" t="s">
        <v>1669</v>
      </c>
      <c r="B55" s="4" t="s">
        <v>258</v>
      </c>
      <c r="C55" s="4" t="s">
        <v>259</v>
      </c>
      <c r="D55" s="8">
        <v>5171169.4521382796</v>
      </c>
      <c r="E55" s="8">
        <v>5110775.6385997199</v>
      </c>
      <c r="F55" s="8">
        <v>5241105.3391231801</v>
      </c>
      <c r="G55" s="8">
        <v>4682200.5176598802</v>
      </c>
      <c r="H55" s="8">
        <v>4451800.4761908902</v>
      </c>
      <c r="I55" s="8">
        <v>5066043.5764742997</v>
      </c>
      <c r="J55" s="8">
        <v>5439015.2288256101</v>
      </c>
      <c r="K55" s="8">
        <v>4834368.2452881699</v>
      </c>
      <c r="L55" s="8">
        <v>4361153.4042251296</v>
      </c>
      <c r="M55" s="8">
        <v>3797094.47180103</v>
      </c>
      <c r="N55" s="8">
        <v>3933974.5098961401</v>
      </c>
      <c r="O55" s="8">
        <v>3546987.3116489402</v>
      </c>
      <c r="P55" s="8">
        <v>3513163.4895991599</v>
      </c>
      <c r="Q55" s="8">
        <v>3455370.8594556702</v>
      </c>
      <c r="R55" s="8">
        <v>3457634.9974817</v>
      </c>
      <c r="S55" s="8">
        <v>3306058.40130975</v>
      </c>
      <c r="T55" s="8">
        <v>3477413.6382691599</v>
      </c>
      <c r="U55" s="8">
        <v>3541515.7918682899</v>
      </c>
      <c r="V55" s="8">
        <v>3117585.7987886099</v>
      </c>
      <c r="W55" s="8">
        <v>3014543.9646471799</v>
      </c>
      <c r="X55" s="7">
        <f t="shared" si="0"/>
        <v>0.19520630231907854</v>
      </c>
      <c r="Y55" s="7"/>
      <c r="Z55" s="7"/>
      <c r="AA55" s="10">
        <v>2435431.52912588</v>
      </c>
      <c r="AB55" s="10">
        <v>2616483.6330380002</v>
      </c>
      <c r="AC55" s="10">
        <v>2310667.4223871198</v>
      </c>
      <c r="AD55" s="10">
        <v>2173679.0900039999</v>
      </c>
      <c r="AE55" s="10">
        <v>2084375.7912834201</v>
      </c>
      <c r="AF55" s="10">
        <v>2120378.3537218599</v>
      </c>
      <c r="AG55" s="10">
        <v>2180504.2764987098</v>
      </c>
      <c r="AH55" s="10">
        <v>2087737.6338289599</v>
      </c>
      <c r="AI55" s="10">
        <v>2017762.04767135</v>
      </c>
      <c r="AJ55" s="10">
        <v>1782097.04319385</v>
      </c>
      <c r="AK55" s="10">
        <v>1722625.9891429499</v>
      </c>
      <c r="AL55" s="10">
        <v>2261333.4133398798</v>
      </c>
      <c r="AM55" s="10">
        <v>1601488.84836002</v>
      </c>
      <c r="AN55" s="10">
        <v>1660557.6476161201</v>
      </c>
      <c r="AO55" s="10">
        <v>1650172.08452193</v>
      </c>
      <c r="AP55" s="10">
        <v>1781231.1216873401</v>
      </c>
      <c r="AQ55" s="10">
        <v>1518006.2463237001</v>
      </c>
      <c r="AR55" s="10">
        <v>2337699.6900208299</v>
      </c>
      <c r="AS55" s="10">
        <v>1704413.5949561601</v>
      </c>
      <c r="AT55" s="10">
        <v>1482287.6198549799</v>
      </c>
      <c r="AU55" s="37">
        <f t="shared" si="1"/>
        <v>0.16765414354841096</v>
      </c>
      <c r="AV55" s="37"/>
      <c r="AW55" s="37"/>
    </row>
    <row r="56" spans="1:49" x14ac:dyDescent="0.2">
      <c r="A56" s="1" t="s">
        <v>1674</v>
      </c>
      <c r="B56" s="4" t="s">
        <v>262</v>
      </c>
      <c r="C56" s="4" t="s">
        <v>263</v>
      </c>
      <c r="D56" s="8" t="s">
        <v>0</v>
      </c>
      <c r="E56" s="8" t="s">
        <v>0</v>
      </c>
      <c r="F56" s="8" t="s">
        <v>0</v>
      </c>
      <c r="G56" s="8" t="s">
        <v>0</v>
      </c>
      <c r="H56" s="8" t="s">
        <v>0</v>
      </c>
      <c r="I56" s="8" t="s">
        <v>0</v>
      </c>
      <c r="J56" s="8" t="s">
        <v>0</v>
      </c>
      <c r="K56" s="8" t="s">
        <v>0</v>
      </c>
      <c r="L56" s="8" t="s">
        <v>0</v>
      </c>
      <c r="M56" s="8" t="s">
        <v>0</v>
      </c>
      <c r="N56" s="8" t="s">
        <v>0</v>
      </c>
      <c r="O56" s="8" t="s">
        <v>0</v>
      </c>
      <c r="P56" s="8" t="s">
        <v>0</v>
      </c>
      <c r="Q56" s="8" t="s">
        <v>0</v>
      </c>
      <c r="R56" s="8" t="s">
        <v>0</v>
      </c>
      <c r="S56" s="8" t="s">
        <v>0</v>
      </c>
      <c r="T56" s="8" t="s">
        <v>0</v>
      </c>
      <c r="U56" s="8" t="s">
        <v>0</v>
      </c>
      <c r="V56" s="8" t="s">
        <v>0</v>
      </c>
      <c r="W56" s="8" t="s">
        <v>0</v>
      </c>
      <c r="X56" s="7" t="e">
        <f t="shared" si="0"/>
        <v>#DIV/0!</v>
      </c>
      <c r="Y56" s="7"/>
      <c r="Z56" s="7"/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37" t="e">
        <f t="shared" si="1"/>
        <v>#DIV/0!</v>
      </c>
      <c r="AV56" s="37"/>
      <c r="AW56" s="37"/>
    </row>
    <row r="57" spans="1:49" x14ac:dyDescent="0.2">
      <c r="A57" s="1" t="s">
        <v>1675</v>
      </c>
      <c r="B57" s="4" t="s">
        <v>266</v>
      </c>
      <c r="C57" s="4" t="s">
        <v>267</v>
      </c>
      <c r="D57" s="8" t="s">
        <v>0</v>
      </c>
      <c r="E57" s="8" t="s">
        <v>0</v>
      </c>
      <c r="F57" s="8" t="s">
        <v>0</v>
      </c>
      <c r="G57" s="8" t="s">
        <v>0</v>
      </c>
      <c r="H57" s="8" t="s">
        <v>0</v>
      </c>
      <c r="I57" s="8" t="s">
        <v>0</v>
      </c>
      <c r="J57" s="8" t="s">
        <v>0</v>
      </c>
      <c r="K57" s="8" t="s">
        <v>0</v>
      </c>
      <c r="L57" s="8" t="s">
        <v>0</v>
      </c>
      <c r="M57" s="8" t="s">
        <v>0</v>
      </c>
      <c r="N57" s="8" t="s">
        <v>0</v>
      </c>
      <c r="O57" s="8" t="s">
        <v>0</v>
      </c>
      <c r="P57" s="8" t="s">
        <v>0</v>
      </c>
      <c r="Q57" s="8" t="s">
        <v>0</v>
      </c>
      <c r="R57" s="8" t="s">
        <v>0</v>
      </c>
      <c r="S57" s="8" t="s">
        <v>0</v>
      </c>
      <c r="T57" s="8" t="s">
        <v>0</v>
      </c>
      <c r="U57" s="8" t="s">
        <v>0</v>
      </c>
      <c r="V57" s="8" t="s">
        <v>0</v>
      </c>
      <c r="W57" s="8" t="s">
        <v>0</v>
      </c>
      <c r="X57" s="7" t="e">
        <f t="shared" si="0"/>
        <v>#DIV/0!</v>
      </c>
      <c r="Y57" s="7"/>
      <c r="Z57" s="7"/>
      <c r="AA57" s="10">
        <v>337165.19902934501</v>
      </c>
      <c r="AB57" s="10">
        <v>355746.34851766902</v>
      </c>
      <c r="AC57" s="10">
        <v>336301.01409980998</v>
      </c>
      <c r="AD57" s="10">
        <v>303002.80691389402</v>
      </c>
      <c r="AE57" s="10">
        <v>274848.18390684802</v>
      </c>
      <c r="AF57" s="10">
        <v>304646.80347948498</v>
      </c>
      <c r="AG57" s="10">
        <v>303094.64163183002</v>
      </c>
      <c r="AH57" s="10">
        <v>366546.16890131898</v>
      </c>
      <c r="AI57" s="10">
        <v>298323.462955027</v>
      </c>
      <c r="AJ57" s="10">
        <v>267964.47471418499</v>
      </c>
      <c r="AK57" s="10">
        <v>254841.314707101</v>
      </c>
      <c r="AL57" s="10">
        <v>249592.181541197</v>
      </c>
      <c r="AM57" s="10">
        <v>254120.57353267699</v>
      </c>
      <c r="AN57" s="10">
        <v>248303.59498343701</v>
      </c>
      <c r="AO57" s="10">
        <v>265553.49563926703</v>
      </c>
      <c r="AP57" s="10">
        <v>283955.42633220198</v>
      </c>
      <c r="AQ57" s="10">
        <v>258772.92447673299</v>
      </c>
      <c r="AR57" s="10">
        <v>267008.49305068603</v>
      </c>
      <c r="AS57" s="10">
        <v>267108.04418887501</v>
      </c>
      <c r="AT57" s="10">
        <v>246044.58278571599</v>
      </c>
      <c r="AU57" s="37">
        <f t="shared" si="1"/>
        <v>0.12936018144908301</v>
      </c>
      <c r="AV57" s="37"/>
      <c r="AW57" s="37"/>
    </row>
    <row r="58" spans="1:49" x14ac:dyDescent="0.2">
      <c r="A58" s="1" t="s">
        <v>1676</v>
      </c>
      <c r="B58" s="4" t="s">
        <v>269</v>
      </c>
      <c r="C58" s="4" t="s">
        <v>270</v>
      </c>
      <c r="D58" s="8" t="s">
        <v>0</v>
      </c>
      <c r="E58" s="8" t="s">
        <v>0</v>
      </c>
      <c r="F58" s="8" t="s">
        <v>0</v>
      </c>
      <c r="G58" s="8" t="s">
        <v>0</v>
      </c>
      <c r="H58" s="8" t="s">
        <v>0</v>
      </c>
      <c r="I58" s="8" t="s">
        <v>0</v>
      </c>
      <c r="J58" s="8" t="s">
        <v>0</v>
      </c>
      <c r="K58" s="8" t="s">
        <v>0</v>
      </c>
      <c r="L58" s="8" t="s">
        <v>0</v>
      </c>
      <c r="M58" s="8" t="s">
        <v>0</v>
      </c>
      <c r="N58" s="8" t="s">
        <v>0</v>
      </c>
      <c r="O58" s="8" t="s">
        <v>0</v>
      </c>
      <c r="P58" s="8" t="s">
        <v>0</v>
      </c>
      <c r="Q58" s="8" t="s">
        <v>0</v>
      </c>
      <c r="R58" s="8" t="s">
        <v>0</v>
      </c>
      <c r="S58" s="8" t="s">
        <v>0</v>
      </c>
      <c r="T58" s="8" t="s">
        <v>0</v>
      </c>
      <c r="U58" s="8" t="s">
        <v>0</v>
      </c>
      <c r="V58" s="8" t="s">
        <v>0</v>
      </c>
      <c r="W58" s="8" t="s">
        <v>0</v>
      </c>
      <c r="X58" s="7" t="e">
        <f t="shared" si="0"/>
        <v>#DIV/0!</v>
      </c>
      <c r="Y58" s="7"/>
      <c r="Z58" s="7"/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37" t="e">
        <f t="shared" si="1"/>
        <v>#DIV/0!</v>
      </c>
      <c r="AV58" s="37"/>
      <c r="AW58" s="37"/>
    </row>
    <row r="59" spans="1:49" x14ac:dyDescent="0.2">
      <c r="A59" s="1" t="s">
        <v>1677</v>
      </c>
      <c r="B59" s="4" t="s">
        <v>274</v>
      </c>
      <c r="C59" s="4" t="s">
        <v>275</v>
      </c>
      <c r="D59" s="8">
        <v>15991713.045208599</v>
      </c>
      <c r="E59" s="8">
        <v>15983772.7899356</v>
      </c>
      <c r="F59" s="8">
        <v>15945325.9703662</v>
      </c>
      <c r="G59" s="8">
        <v>14953147.792786499</v>
      </c>
      <c r="H59" s="8">
        <v>14390561.846887199</v>
      </c>
      <c r="I59" s="8">
        <v>14140790.9322257</v>
      </c>
      <c r="J59" s="8">
        <v>13855798.8291707</v>
      </c>
      <c r="K59" s="8">
        <v>13607389.597729299</v>
      </c>
      <c r="L59" s="8">
        <v>12992565.120906901</v>
      </c>
      <c r="M59" s="8">
        <v>12548927.3767699</v>
      </c>
      <c r="N59" s="8">
        <v>12997400.466945801</v>
      </c>
      <c r="O59" s="8">
        <v>12120468.7646644</v>
      </c>
      <c r="P59" s="8">
        <v>12084242.589674</v>
      </c>
      <c r="Q59" s="8">
        <v>11617754.228907401</v>
      </c>
      <c r="R59" s="8">
        <v>11400096.8129986</v>
      </c>
      <c r="S59" s="8">
        <v>11095383.552149501</v>
      </c>
      <c r="T59" s="8">
        <v>10736972.478995601</v>
      </c>
      <c r="U59" s="8">
        <v>10735169.4818666</v>
      </c>
      <c r="V59" s="8">
        <v>10445488.415717</v>
      </c>
      <c r="W59" s="8">
        <v>10434246.7034474</v>
      </c>
      <c r="X59" s="7">
        <f t="shared" si="0"/>
        <v>0.14635719916593476</v>
      </c>
      <c r="Y59" s="7"/>
      <c r="Z59" s="7"/>
      <c r="AA59" s="10">
        <v>12015367.386818999</v>
      </c>
      <c r="AB59" s="10">
        <v>11954620.054707499</v>
      </c>
      <c r="AC59" s="10">
        <v>11580214.7184621</v>
      </c>
      <c r="AD59" s="10">
        <v>11255247.223265899</v>
      </c>
      <c r="AE59" s="10">
        <v>11218611.439995101</v>
      </c>
      <c r="AF59" s="10">
        <v>11199657.3581896</v>
      </c>
      <c r="AG59" s="10">
        <v>10321573.9925698</v>
      </c>
      <c r="AH59" s="10">
        <v>10420857.6625432</v>
      </c>
      <c r="AI59" s="10">
        <v>10137889.893445</v>
      </c>
      <c r="AJ59" s="10">
        <v>9825584.6329456195</v>
      </c>
      <c r="AK59" s="10">
        <v>9938693.5412200205</v>
      </c>
      <c r="AL59" s="10">
        <v>9006475.2771149706</v>
      </c>
      <c r="AM59" s="10">
        <v>9731004.5127828494</v>
      </c>
      <c r="AN59" s="10">
        <v>9115886.3862020597</v>
      </c>
      <c r="AO59" s="10">
        <v>8856719.2869972102</v>
      </c>
      <c r="AP59" s="10">
        <v>8979198.9462417401</v>
      </c>
      <c r="AQ59" s="10">
        <v>8909644.8204011396</v>
      </c>
      <c r="AR59" s="10">
        <v>8758435.5552286897</v>
      </c>
      <c r="AS59" s="10">
        <v>8670285.3653670792</v>
      </c>
      <c r="AT59" s="10">
        <v>8558317.1759790406</v>
      </c>
      <c r="AU59" s="37">
        <f t="shared" si="1"/>
        <v>0.11664649611844553</v>
      </c>
      <c r="AV59" s="37"/>
      <c r="AW59" s="37"/>
    </row>
    <row r="60" spans="1:49" x14ac:dyDescent="0.2">
      <c r="A60" s="1" t="s">
        <v>1678</v>
      </c>
      <c r="B60" s="4" t="s">
        <v>278</v>
      </c>
      <c r="C60" s="4" t="s">
        <v>279</v>
      </c>
      <c r="D60" s="8" t="s">
        <v>0</v>
      </c>
      <c r="E60" s="8" t="s">
        <v>0</v>
      </c>
      <c r="F60" s="8" t="s">
        <v>0</v>
      </c>
      <c r="G60" s="8" t="s">
        <v>0</v>
      </c>
      <c r="H60" s="8" t="s">
        <v>0</v>
      </c>
      <c r="I60" s="8" t="s">
        <v>0</v>
      </c>
      <c r="J60" s="8" t="s">
        <v>0</v>
      </c>
      <c r="K60" s="8" t="s">
        <v>0</v>
      </c>
      <c r="L60" s="8" t="s">
        <v>0</v>
      </c>
      <c r="M60" s="8" t="s">
        <v>0</v>
      </c>
      <c r="N60" s="8" t="s">
        <v>0</v>
      </c>
      <c r="O60" s="8" t="s">
        <v>0</v>
      </c>
      <c r="P60" s="8" t="s">
        <v>0</v>
      </c>
      <c r="Q60" s="8" t="s">
        <v>0</v>
      </c>
      <c r="R60" s="8" t="s">
        <v>0</v>
      </c>
      <c r="S60" s="8" t="s">
        <v>0</v>
      </c>
      <c r="T60" s="8" t="s">
        <v>0</v>
      </c>
      <c r="U60" s="8" t="s">
        <v>0</v>
      </c>
      <c r="V60" s="8" t="s">
        <v>0</v>
      </c>
      <c r="W60" s="8" t="s">
        <v>0</v>
      </c>
      <c r="X60" s="7" t="e">
        <f t="shared" si="0"/>
        <v>#DIV/0!</v>
      </c>
      <c r="Y60" s="7"/>
      <c r="Z60" s="7"/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37" t="e">
        <f t="shared" si="1"/>
        <v>#DIV/0!</v>
      </c>
      <c r="AV60" s="37"/>
      <c r="AW60" s="37"/>
    </row>
    <row r="61" spans="1:49" x14ac:dyDescent="0.2">
      <c r="A61" s="1" t="s">
        <v>1679</v>
      </c>
      <c r="B61" s="4" t="s">
        <v>283</v>
      </c>
      <c r="C61" s="4" t="s">
        <v>284</v>
      </c>
      <c r="D61" s="8">
        <v>72012830.204441696</v>
      </c>
      <c r="E61" s="8">
        <v>70979691.779912904</v>
      </c>
      <c r="F61" s="8">
        <v>69069539.7606038</v>
      </c>
      <c r="G61" s="8">
        <v>69059437.711539105</v>
      </c>
      <c r="H61" s="8">
        <v>65007581.919849902</v>
      </c>
      <c r="I61" s="8">
        <v>64524225.087072298</v>
      </c>
      <c r="J61" s="8">
        <v>62321835.870023198</v>
      </c>
      <c r="K61" s="8">
        <v>60055152.396104999</v>
      </c>
      <c r="L61" s="8">
        <v>58167130.746757098</v>
      </c>
      <c r="M61" s="8">
        <v>56600754.911440797</v>
      </c>
      <c r="N61" s="8">
        <v>55503665.568563797</v>
      </c>
      <c r="O61" s="8">
        <v>52904341.2303207</v>
      </c>
      <c r="P61" s="8">
        <v>46145886.495563999</v>
      </c>
      <c r="Q61" s="8">
        <v>51779140.457508698</v>
      </c>
      <c r="R61" s="8">
        <v>50051512.7490464</v>
      </c>
      <c r="S61" s="8">
        <v>48415089.911050603</v>
      </c>
      <c r="T61" s="8">
        <v>46939265.008928597</v>
      </c>
      <c r="U61" s="8">
        <v>48094090.757297397</v>
      </c>
      <c r="V61" s="8">
        <v>45888467.566379301</v>
      </c>
      <c r="W61" s="8">
        <v>45638847.097148098</v>
      </c>
      <c r="X61" s="7">
        <f t="shared" si="0"/>
        <v>0.1606555474309134</v>
      </c>
      <c r="Y61" s="7"/>
      <c r="Z61" s="7"/>
      <c r="AA61" s="10">
        <v>134364348.230903</v>
      </c>
      <c r="AB61" s="10">
        <v>131859933.048026</v>
      </c>
      <c r="AC61" s="10">
        <v>130415023.698768</v>
      </c>
      <c r="AD61" s="10">
        <v>127752134.525465</v>
      </c>
      <c r="AE61" s="10">
        <v>121048647.41224501</v>
      </c>
      <c r="AF61" s="10">
        <v>127047889.376672</v>
      </c>
      <c r="AG61" s="10">
        <v>123171155.87419599</v>
      </c>
      <c r="AH61" s="10">
        <v>116658359.57104699</v>
      </c>
      <c r="AI61" s="10">
        <v>117362880.81337599</v>
      </c>
      <c r="AJ61" s="10">
        <v>111952169.75642</v>
      </c>
      <c r="AK61" s="10">
        <v>112978958.80547599</v>
      </c>
      <c r="AL61" s="10">
        <v>103506504.642748</v>
      </c>
      <c r="AM61" s="10">
        <v>107284099.783059</v>
      </c>
      <c r="AN61" s="10">
        <v>106098278.242173</v>
      </c>
      <c r="AO61" s="10">
        <v>100437672.70096999</v>
      </c>
      <c r="AP61" s="10">
        <v>101668023.94200701</v>
      </c>
      <c r="AQ61" s="10">
        <v>98892471.822554007</v>
      </c>
      <c r="AR61" s="10">
        <v>100886691.78208201</v>
      </c>
      <c r="AS61" s="10">
        <v>98538193.522103295</v>
      </c>
      <c r="AT61" s="10">
        <v>98517810.986718103</v>
      </c>
      <c r="AU61" s="37">
        <f t="shared" si="1"/>
        <v>0.10972476499338964</v>
      </c>
      <c r="AV61" s="37"/>
      <c r="AW61" s="37"/>
    </row>
    <row r="62" spans="1:49" x14ac:dyDescent="0.2">
      <c r="A62" s="1" t="s">
        <v>1680</v>
      </c>
      <c r="B62" s="4" t="s">
        <v>288</v>
      </c>
      <c r="C62" s="4" t="s">
        <v>289</v>
      </c>
      <c r="D62" s="8">
        <v>39855255.439956598</v>
      </c>
      <c r="E62" s="8">
        <v>39155793.326404803</v>
      </c>
      <c r="F62" s="8">
        <v>36749028.658266202</v>
      </c>
      <c r="G62" s="8">
        <v>38620030.051965602</v>
      </c>
      <c r="H62" s="8">
        <v>39710556.883588202</v>
      </c>
      <c r="I62" s="8">
        <v>37229513.973654799</v>
      </c>
      <c r="J62" s="8">
        <v>36889300.3586789</v>
      </c>
      <c r="K62" s="8">
        <v>35364241.914899901</v>
      </c>
      <c r="L62" s="8">
        <v>33592083.467855603</v>
      </c>
      <c r="M62" s="8">
        <v>31489953.596184898</v>
      </c>
      <c r="N62" s="8">
        <v>33810532.344968498</v>
      </c>
      <c r="O62" s="8">
        <v>32049678.118827</v>
      </c>
      <c r="P62" s="8">
        <v>31986715.3539907</v>
      </c>
      <c r="Q62" s="8">
        <v>32748421.789992999</v>
      </c>
      <c r="R62" s="8">
        <v>32705679.0826093</v>
      </c>
      <c r="S62" s="8">
        <v>32299819.9697753</v>
      </c>
      <c r="T62" s="8">
        <v>31777801.208003499</v>
      </c>
      <c r="U62" s="8">
        <v>29899587.079663299</v>
      </c>
      <c r="V62" s="8">
        <v>30555835.823010702</v>
      </c>
      <c r="W62" s="8">
        <v>30753247.601246201</v>
      </c>
      <c r="X62" s="7">
        <f t="shared" si="0"/>
        <v>9.5601310021082089E-2</v>
      </c>
      <c r="Y62" s="7"/>
      <c r="Z62" s="7"/>
      <c r="AA62" s="10">
        <v>24930637.264894102</v>
      </c>
      <c r="AB62" s="10">
        <v>22793689.848286901</v>
      </c>
      <c r="AC62" s="10">
        <v>23617263.770144202</v>
      </c>
      <c r="AD62" s="10">
        <v>23203373.274761699</v>
      </c>
      <c r="AE62" s="10">
        <v>22786592.703464899</v>
      </c>
      <c r="AF62" s="10">
        <v>21878384.860511702</v>
      </c>
      <c r="AG62" s="10">
        <v>22044904.8393781</v>
      </c>
      <c r="AH62" s="10">
        <v>20594761.461377401</v>
      </c>
      <c r="AI62" s="10">
        <v>20272171.427320302</v>
      </c>
      <c r="AJ62" s="10">
        <v>22132943.0403197</v>
      </c>
      <c r="AK62" s="10">
        <v>22394028.194258898</v>
      </c>
      <c r="AL62" s="10">
        <v>20536516.984817602</v>
      </c>
      <c r="AM62" s="10">
        <v>21618183.076037198</v>
      </c>
      <c r="AN62" s="10">
        <v>21063667.446476601</v>
      </c>
      <c r="AO62" s="10">
        <v>20670040.825391099</v>
      </c>
      <c r="AP62" s="10">
        <v>20903657.933800101</v>
      </c>
      <c r="AQ62" s="10">
        <v>20147893.4826838</v>
      </c>
      <c r="AR62" s="10">
        <v>20250042.687339898</v>
      </c>
      <c r="AS62" s="10">
        <v>19109700.716878101</v>
      </c>
      <c r="AT62" s="10">
        <v>19274186.236616999</v>
      </c>
      <c r="AU62" s="37">
        <f t="shared" si="1"/>
        <v>6.9676285284715006E-2</v>
      </c>
      <c r="AV62" s="37"/>
      <c r="AW62" s="37"/>
    </row>
    <row r="63" spans="1:49" x14ac:dyDescent="0.2">
      <c r="A63" s="1" t="s">
        <v>1681</v>
      </c>
      <c r="B63" s="4" t="s">
        <v>293</v>
      </c>
      <c r="C63" s="4" t="s">
        <v>294</v>
      </c>
      <c r="D63" s="8">
        <v>562492.07637970801</v>
      </c>
      <c r="E63" s="8">
        <v>493322.41572144203</v>
      </c>
      <c r="F63" s="8">
        <v>515660.333571842</v>
      </c>
      <c r="G63" s="8">
        <v>493951.71575330198</v>
      </c>
      <c r="H63" s="8">
        <v>483075.60697766597</v>
      </c>
      <c r="I63" s="8">
        <v>454198.78395806102</v>
      </c>
      <c r="J63" s="8">
        <v>459897.60591690999</v>
      </c>
      <c r="K63" s="8">
        <v>459938.22760589502</v>
      </c>
      <c r="L63" s="8">
        <v>411805.84209342097</v>
      </c>
      <c r="M63" s="8">
        <v>438637.358144611</v>
      </c>
      <c r="N63" s="8">
        <v>398347.46776200301</v>
      </c>
      <c r="O63" s="8">
        <v>388674.353249276</v>
      </c>
      <c r="P63" s="8">
        <v>389311.00653381401</v>
      </c>
      <c r="Q63" s="8">
        <v>401842.22238599998</v>
      </c>
      <c r="R63" s="8">
        <v>375853.43783166498</v>
      </c>
      <c r="S63" s="8">
        <v>402962.05995262502</v>
      </c>
      <c r="T63" s="8">
        <v>354917.467110981</v>
      </c>
      <c r="U63" s="8">
        <v>363931.90187778999</v>
      </c>
      <c r="V63" s="8">
        <v>365846.61634780699</v>
      </c>
      <c r="W63" s="8">
        <v>373037.43647708499</v>
      </c>
      <c r="X63" s="7">
        <f t="shared" si="0"/>
        <v>0.13597210796725537</v>
      </c>
      <c r="Y63" s="7"/>
      <c r="Z63" s="7"/>
      <c r="AA63" s="10">
        <v>402402.96274639602</v>
      </c>
      <c r="AB63" s="10">
        <v>403718.44567355001</v>
      </c>
      <c r="AC63" s="10">
        <v>369733.28375000902</v>
      </c>
      <c r="AD63" s="10">
        <v>357986.844019779</v>
      </c>
      <c r="AE63" s="10">
        <v>357061.56405204401</v>
      </c>
      <c r="AF63" s="10">
        <v>346022.69121867401</v>
      </c>
      <c r="AG63" s="10">
        <v>308813.99039525498</v>
      </c>
      <c r="AH63" s="10">
        <v>335885.34114890301</v>
      </c>
      <c r="AI63" s="10">
        <v>317244.88883974502</v>
      </c>
      <c r="AJ63" s="10">
        <v>304655.69510122098</v>
      </c>
      <c r="AK63" s="10">
        <v>311806.10410392098</v>
      </c>
      <c r="AL63" s="10">
        <v>307355.23357255</v>
      </c>
      <c r="AM63" s="10">
        <v>345813.659133829</v>
      </c>
      <c r="AN63" s="10">
        <v>315357.07218924898</v>
      </c>
      <c r="AO63" s="10">
        <v>301145.24977997103</v>
      </c>
      <c r="AP63" s="10">
        <v>312821.440208024</v>
      </c>
      <c r="AQ63" s="10">
        <v>264384.017973312</v>
      </c>
      <c r="AR63" s="10">
        <v>280265.810395843</v>
      </c>
      <c r="AS63" s="10">
        <v>268743.70145990298</v>
      </c>
      <c r="AT63" s="10">
        <v>285562.545440285</v>
      </c>
      <c r="AU63" s="37">
        <f t="shared" si="1"/>
        <v>0.12176399837205044</v>
      </c>
      <c r="AV63" s="37"/>
      <c r="AW63" s="37"/>
    </row>
    <row r="64" spans="1:49" x14ac:dyDescent="0.2">
      <c r="A64" s="1" t="s">
        <v>1682</v>
      </c>
      <c r="B64" s="4" t="s">
        <v>297</v>
      </c>
      <c r="C64" s="4" t="s">
        <v>298</v>
      </c>
      <c r="D64" s="8">
        <v>30243599.073446002</v>
      </c>
      <c r="E64" s="8">
        <v>30160777.5323219</v>
      </c>
      <c r="F64" s="8">
        <v>30192873.764153201</v>
      </c>
      <c r="G64" s="8">
        <v>29926057.9042449</v>
      </c>
      <c r="H64" s="8">
        <v>28395101.7925032</v>
      </c>
      <c r="I64" s="8">
        <v>28561957.157101698</v>
      </c>
      <c r="J64" s="8">
        <v>27319375.3600895</v>
      </c>
      <c r="K64" s="8">
        <v>26710700.231720999</v>
      </c>
      <c r="L64" s="8">
        <v>26650925.9179121</v>
      </c>
      <c r="M64" s="8">
        <v>26218074.878846899</v>
      </c>
      <c r="N64" s="8">
        <v>26029500.442409799</v>
      </c>
      <c r="O64" s="8">
        <v>24180824.100658201</v>
      </c>
      <c r="P64" s="8">
        <v>24535101.454865899</v>
      </c>
      <c r="Q64" s="8">
        <v>24555447.829695102</v>
      </c>
      <c r="R64" s="8">
        <v>23982819.238115601</v>
      </c>
      <c r="S64" s="8">
        <v>23721981.287197899</v>
      </c>
      <c r="T64" s="8">
        <v>23211832.344691899</v>
      </c>
      <c r="U64" s="8">
        <v>21456409.650172099</v>
      </c>
      <c r="V64" s="8">
        <v>23699282.8812006</v>
      </c>
      <c r="W64" s="8">
        <v>23711522.124085199</v>
      </c>
      <c r="X64" s="7">
        <f t="shared" si="0"/>
        <v>0.10314826797547891</v>
      </c>
      <c r="Y64" s="7"/>
      <c r="Z64" s="7"/>
      <c r="AA64" s="10">
        <v>4466485.7253104299</v>
      </c>
      <c r="AB64" s="10">
        <v>4307343.80407234</v>
      </c>
      <c r="AC64" s="10">
        <v>4273414.9587552696</v>
      </c>
      <c r="AD64" s="10">
        <v>4291021.3106888104</v>
      </c>
      <c r="AE64" s="10">
        <v>4152417.45115331</v>
      </c>
      <c r="AF64" s="10">
        <v>4152258.0945433602</v>
      </c>
      <c r="AG64" s="10">
        <v>4054930.5930377701</v>
      </c>
      <c r="AH64" s="10">
        <v>3944404.4833662901</v>
      </c>
      <c r="AI64" s="10">
        <v>3977640.93504166</v>
      </c>
      <c r="AJ64" s="10">
        <v>3826023.2990085399</v>
      </c>
      <c r="AK64" s="10">
        <v>3740165.6251733699</v>
      </c>
      <c r="AL64" s="10">
        <v>3460893.5719558001</v>
      </c>
      <c r="AM64" s="10">
        <v>3418644.5590090798</v>
      </c>
      <c r="AN64" s="10">
        <v>3622490.2625038698</v>
      </c>
      <c r="AO64" s="10">
        <v>3560653.4283086001</v>
      </c>
      <c r="AP64" s="10">
        <v>3581726.7692181398</v>
      </c>
      <c r="AQ64" s="10">
        <v>3666713.3796624001</v>
      </c>
      <c r="AR64" s="10">
        <v>3632082.9030351299</v>
      </c>
      <c r="AS64" s="10">
        <v>3409765.2755834102</v>
      </c>
      <c r="AT64" s="10">
        <v>3407937.9872265002</v>
      </c>
      <c r="AU64" s="37">
        <f t="shared" si="1"/>
        <v>8.9260147956647995E-2</v>
      </c>
      <c r="AV64" s="37"/>
      <c r="AW64" s="37"/>
    </row>
    <row r="65" spans="1:49" x14ac:dyDescent="0.2">
      <c r="A65" s="1" t="s">
        <v>1683</v>
      </c>
      <c r="B65" s="4" t="s">
        <v>301</v>
      </c>
      <c r="C65" s="4" t="s">
        <v>302</v>
      </c>
      <c r="D65" s="8">
        <v>1016888.7162257601</v>
      </c>
      <c r="E65" s="8">
        <v>1038929.24563154</v>
      </c>
      <c r="F65" s="8">
        <v>986596.62173262297</v>
      </c>
      <c r="G65" s="8">
        <v>914669.08167601097</v>
      </c>
      <c r="H65" s="8">
        <v>893798.72817709099</v>
      </c>
      <c r="I65" s="8">
        <v>936604.16217634105</v>
      </c>
      <c r="J65" s="8">
        <v>894164.40947733703</v>
      </c>
      <c r="K65" s="8">
        <v>847956.77119399805</v>
      </c>
      <c r="L65" s="8">
        <v>853446.17045166297</v>
      </c>
      <c r="M65" s="8">
        <v>787292.25896028196</v>
      </c>
      <c r="N65" s="8">
        <v>807985.64489214495</v>
      </c>
      <c r="O65" s="8">
        <v>783643.52144898998</v>
      </c>
      <c r="P65" s="8">
        <v>758164.01934051805</v>
      </c>
      <c r="Q65" s="8">
        <v>747116.85978493595</v>
      </c>
      <c r="R65" s="8">
        <v>712408.20350232802</v>
      </c>
      <c r="S65" s="8">
        <v>664967.82607482199</v>
      </c>
      <c r="T65" s="8">
        <v>716191.88189662201</v>
      </c>
      <c r="U65" s="8">
        <v>710175.70938764501</v>
      </c>
      <c r="V65" s="8">
        <v>719459.11485614802</v>
      </c>
      <c r="W65" s="8">
        <v>686770.34218981804</v>
      </c>
      <c r="X65" s="7">
        <f t="shared" si="0"/>
        <v>0.13854405508813672</v>
      </c>
      <c r="Y65" s="7"/>
      <c r="Z65" s="7"/>
      <c r="AA65" s="10">
        <v>2832958.3786856602</v>
      </c>
      <c r="AB65" s="10">
        <v>2832451.0749625</v>
      </c>
      <c r="AC65" s="10">
        <v>2716188.5229488402</v>
      </c>
      <c r="AD65" s="10">
        <v>2620759.6659469898</v>
      </c>
      <c r="AE65" s="10">
        <v>2562629.1190247</v>
      </c>
      <c r="AF65" s="10">
        <v>2632383.0455698501</v>
      </c>
      <c r="AG65" s="10">
        <v>2523602.6387938499</v>
      </c>
      <c r="AH65" s="10">
        <v>2510548.46031897</v>
      </c>
      <c r="AI65" s="10">
        <v>2382470.5153131201</v>
      </c>
      <c r="AJ65" s="10">
        <v>2227527.8202766399</v>
      </c>
      <c r="AK65" s="10">
        <v>2290532.4203536799</v>
      </c>
      <c r="AL65" s="10">
        <v>2265142.9501215201</v>
      </c>
      <c r="AM65" s="10">
        <v>2125799.5487372</v>
      </c>
      <c r="AN65" s="10">
        <v>2153949.62691449</v>
      </c>
      <c r="AO65" s="10">
        <v>2151275.6667344999</v>
      </c>
      <c r="AP65" s="10">
        <v>2061220.4281770501</v>
      </c>
      <c r="AQ65" s="10">
        <v>2054421.6039631299</v>
      </c>
      <c r="AR65" s="10">
        <v>2066567.46385104</v>
      </c>
      <c r="AS65" s="10">
        <v>1954860.81115419</v>
      </c>
      <c r="AT65" s="10">
        <v>1910169.5158947399</v>
      </c>
      <c r="AU65" s="37">
        <f t="shared" si="1"/>
        <v>0.12416754392513467</v>
      </c>
      <c r="AV65" s="37"/>
      <c r="AW65" s="37"/>
    </row>
    <row r="66" spans="1:49" x14ac:dyDescent="0.2">
      <c r="A66" s="1" t="s">
        <v>1685</v>
      </c>
      <c r="B66" s="4" t="s">
        <v>306</v>
      </c>
      <c r="C66" s="4" t="s">
        <v>307</v>
      </c>
      <c r="D66" s="8" t="s">
        <v>0</v>
      </c>
      <c r="E66" s="8" t="s">
        <v>0</v>
      </c>
      <c r="F66" s="8" t="s">
        <v>0</v>
      </c>
      <c r="G66" s="8" t="s">
        <v>0</v>
      </c>
      <c r="H66" s="8" t="s">
        <v>0</v>
      </c>
      <c r="I66" s="8" t="s">
        <v>0</v>
      </c>
      <c r="J66" s="8" t="s">
        <v>0</v>
      </c>
      <c r="K66" s="8" t="s">
        <v>0</v>
      </c>
      <c r="L66" s="8" t="s">
        <v>0</v>
      </c>
      <c r="M66" s="8" t="s">
        <v>0</v>
      </c>
      <c r="N66" s="8" t="s">
        <v>0</v>
      </c>
      <c r="O66" s="8" t="s">
        <v>0</v>
      </c>
      <c r="P66" s="8" t="s">
        <v>0</v>
      </c>
      <c r="Q66" s="8" t="s">
        <v>0</v>
      </c>
      <c r="R66" s="8" t="s">
        <v>0</v>
      </c>
      <c r="S66" s="8" t="s">
        <v>0</v>
      </c>
      <c r="T66" s="8" t="s">
        <v>0</v>
      </c>
      <c r="U66" s="8" t="s">
        <v>0</v>
      </c>
      <c r="V66" s="8" t="s">
        <v>0</v>
      </c>
      <c r="W66" s="8" t="s">
        <v>0</v>
      </c>
      <c r="X66" s="7" t="e">
        <f t="shared" si="0"/>
        <v>#DIV/0!</v>
      </c>
      <c r="Y66" s="7"/>
      <c r="Z66" s="7"/>
      <c r="AA66" s="10">
        <v>128416.98112265801</v>
      </c>
      <c r="AB66" s="10">
        <v>119171.55820910299</v>
      </c>
      <c r="AC66" s="10">
        <v>120753.321178543</v>
      </c>
      <c r="AD66" s="10">
        <v>101767.212140642</v>
      </c>
      <c r="AE66" s="10">
        <v>113500.70750076399</v>
      </c>
      <c r="AF66" s="10">
        <v>98417.294932394507</v>
      </c>
      <c r="AG66" s="10">
        <v>106523.952823014</v>
      </c>
      <c r="AH66" s="10">
        <v>88711.4359734514</v>
      </c>
      <c r="AI66" s="10">
        <v>90854.411068722897</v>
      </c>
      <c r="AJ66" s="10">
        <v>89731.337073370407</v>
      </c>
      <c r="AK66" s="10">
        <v>87343.819792829207</v>
      </c>
      <c r="AL66" s="10">
        <v>94675.647351174295</v>
      </c>
      <c r="AM66" s="10">
        <v>87109.452392280102</v>
      </c>
      <c r="AN66" s="10">
        <v>96552.686277673507</v>
      </c>
      <c r="AO66" s="10">
        <v>88499.641558762305</v>
      </c>
      <c r="AP66" s="10">
        <v>87743.598827502006</v>
      </c>
      <c r="AQ66" s="10">
        <v>88038.087704435602</v>
      </c>
      <c r="AR66" s="10">
        <v>88839.761524044603</v>
      </c>
      <c r="AS66" s="10">
        <v>86956.289498320606</v>
      </c>
      <c r="AT66" s="10">
        <v>87577.178215292603</v>
      </c>
      <c r="AU66" s="37">
        <f t="shared" si="1"/>
        <v>0.13456891879422411</v>
      </c>
      <c r="AV66" s="37"/>
      <c r="AW66" s="37"/>
    </row>
    <row r="67" spans="1:49" x14ac:dyDescent="0.2">
      <c r="A67" s="1" t="s">
        <v>1686</v>
      </c>
      <c r="B67" s="4" t="s">
        <v>0</v>
      </c>
      <c r="C67" s="4" t="s">
        <v>0</v>
      </c>
      <c r="D67" s="8" t="s">
        <v>0</v>
      </c>
      <c r="E67" s="8" t="s">
        <v>0</v>
      </c>
      <c r="F67" s="8" t="s">
        <v>0</v>
      </c>
      <c r="G67" s="8" t="s">
        <v>0</v>
      </c>
      <c r="H67" s="8" t="s">
        <v>0</v>
      </c>
      <c r="I67" s="8" t="s">
        <v>0</v>
      </c>
      <c r="J67" s="8" t="s">
        <v>0</v>
      </c>
      <c r="K67" s="8" t="s">
        <v>0</v>
      </c>
      <c r="L67" s="8" t="s">
        <v>0</v>
      </c>
      <c r="M67" s="8" t="s">
        <v>0</v>
      </c>
      <c r="N67" s="8" t="s">
        <v>0</v>
      </c>
      <c r="O67" s="8" t="s">
        <v>0</v>
      </c>
      <c r="P67" s="8" t="s">
        <v>0</v>
      </c>
      <c r="Q67" s="8" t="s">
        <v>0</v>
      </c>
      <c r="R67" s="8" t="s">
        <v>0</v>
      </c>
      <c r="S67" s="8" t="s">
        <v>0</v>
      </c>
      <c r="T67" s="8" t="s">
        <v>0</v>
      </c>
      <c r="U67" s="8" t="s">
        <v>0</v>
      </c>
      <c r="V67" s="8" t="s">
        <v>0</v>
      </c>
      <c r="W67" s="8" t="s">
        <v>0</v>
      </c>
      <c r="X67" s="7" t="e">
        <f t="shared" ref="X67:X130" si="2">STDEV(D67:W67)/AVERAGE(D67:W67)</f>
        <v>#DIV/0!</v>
      </c>
      <c r="Y67" s="7"/>
      <c r="Z67" s="7"/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37" t="e">
        <f t="shared" ref="AU67:AU130" si="3">STDEV(AA67:AT67)/AVERAGE(AA67:AT67)</f>
        <v>#DIV/0!</v>
      </c>
      <c r="AV67" s="37"/>
      <c r="AW67" s="37"/>
    </row>
    <row r="68" spans="1:49" x14ac:dyDescent="0.2">
      <c r="A68" s="1" t="s">
        <v>1691</v>
      </c>
      <c r="B68" s="4" t="s">
        <v>311</v>
      </c>
      <c r="C68" s="4" t="s">
        <v>312</v>
      </c>
      <c r="D68" s="8">
        <v>153622900.57078999</v>
      </c>
      <c r="E68" s="8">
        <v>148557893.609256</v>
      </c>
      <c r="F68" s="8">
        <v>141607662.59934601</v>
      </c>
      <c r="G68" s="8">
        <v>128773404.589696</v>
      </c>
      <c r="H68" s="8">
        <v>118565141.203192</v>
      </c>
      <c r="I68" s="8">
        <v>118110364.19399799</v>
      </c>
      <c r="J68" s="8">
        <v>108330104.411034</v>
      </c>
      <c r="K68" s="8">
        <v>103100730.902447</v>
      </c>
      <c r="L68" s="8">
        <v>94105702.170817897</v>
      </c>
      <c r="M68" s="8">
        <v>89928922.413750499</v>
      </c>
      <c r="N68" s="8">
        <v>86431542.010138705</v>
      </c>
      <c r="O68" s="8">
        <v>77064389.0978598</v>
      </c>
      <c r="P68" s="8">
        <v>78866337.425679296</v>
      </c>
      <c r="Q68" s="8">
        <v>76334198.5914478</v>
      </c>
      <c r="R68" s="8">
        <v>61550297.020464599</v>
      </c>
      <c r="S68" s="8">
        <v>69391767.292189896</v>
      </c>
      <c r="T68" s="8">
        <v>66915414.722971901</v>
      </c>
      <c r="U68" s="8">
        <v>48359967.369130701</v>
      </c>
      <c r="V68" s="8">
        <v>60412371.227020301</v>
      </c>
      <c r="W68" s="8">
        <v>60501654.702559501</v>
      </c>
      <c r="X68" s="7">
        <f t="shared" si="2"/>
        <v>0.33543285551194585</v>
      </c>
      <c r="Y68" s="7"/>
      <c r="Z68" s="7"/>
      <c r="AA68" s="10">
        <v>151173300.07168499</v>
      </c>
      <c r="AB68" s="10">
        <v>141005785.52087799</v>
      </c>
      <c r="AC68" s="10">
        <v>133694732.596931</v>
      </c>
      <c r="AD68" s="10">
        <v>125487702.824752</v>
      </c>
      <c r="AE68" s="10">
        <v>115143279.858722</v>
      </c>
      <c r="AF68" s="10">
        <v>113425564.33334801</v>
      </c>
      <c r="AG68" s="10">
        <v>104068290.562856</v>
      </c>
      <c r="AH68" s="10">
        <v>100597657.68984599</v>
      </c>
      <c r="AI68" s="10">
        <v>93846879.471984699</v>
      </c>
      <c r="AJ68" s="10">
        <v>85626100.024099693</v>
      </c>
      <c r="AK68" s="10">
        <v>86876206.122468993</v>
      </c>
      <c r="AL68" s="10">
        <v>63974540.609320097</v>
      </c>
      <c r="AM68" s="10">
        <v>71909864.101982504</v>
      </c>
      <c r="AN68" s="10">
        <v>74149130.810967296</v>
      </c>
      <c r="AO68" s="10">
        <v>69791876.606699497</v>
      </c>
      <c r="AP68" s="10">
        <v>72114118.583942994</v>
      </c>
      <c r="AQ68" s="10">
        <v>70525449.119886398</v>
      </c>
      <c r="AR68" s="10">
        <v>73001995.693261102</v>
      </c>
      <c r="AS68" s="10">
        <v>56620831.6311884</v>
      </c>
      <c r="AT68" s="10">
        <v>65130536.024898499</v>
      </c>
      <c r="AU68" s="37">
        <f t="shared" si="3"/>
        <v>0.30280150683336493</v>
      </c>
      <c r="AV68" s="37"/>
      <c r="AW68" s="37"/>
    </row>
    <row r="69" spans="1:49" x14ac:dyDescent="0.2">
      <c r="A69" s="1" t="s">
        <v>1692</v>
      </c>
      <c r="B69" s="4" t="s">
        <v>316</v>
      </c>
      <c r="C69" s="4" t="s">
        <v>317</v>
      </c>
      <c r="D69" s="8" t="s">
        <v>0</v>
      </c>
      <c r="E69" s="8" t="s">
        <v>0</v>
      </c>
      <c r="F69" s="8" t="s">
        <v>0</v>
      </c>
      <c r="G69" s="8" t="s">
        <v>0</v>
      </c>
      <c r="H69" s="8" t="s">
        <v>0</v>
      </c>
      <c r="I69" s="8" t="s">
        <v>0</v>
      </c>
      <c r="J69" s="8" t="s">
        <v>0</v>
      </c>
      <c r="K69" s="8" t="s">
        <v>0</v>
      </c>
      <c r="L69" s="8" t="s">
        <v>0</v>
      </c>
      <c r="M69" s="8" t="s">
        <v>0</v>
      </c>
      <c r="N69" s="8" t="s">
        <v>0</v>
      </c>
      <c r="O69" s="8" t="s">
        <v>0</v>
      </c>
      <c r="P69" s="8" t="s">
        <v>0</v>
      </c>
      <c r="Q69" s="8" t="s">
        <v>0</v>
      </c>
      <c r="R69" s="8" t="s">
        <v>0</v>
      </c>
      <c r="S69" s="8" t="s">
        <v>0</v>
      </c>
      <c r="T69" s="8" t="s">
        <v>0</v>
      </c>
      <c r="U69" s="8" t="s">
        <v>0</v>
      </c>
      <c r="V69" s="8" t="s">
        <v>0</v>
      </c>
      <c r="W69" s="8" t="s">
        <v>0</v>
      </c>
      <c r="X69" s="7" t="e">
        <f t="shared" si="2"/>
        <v>#DIV/0!</v>
      </c>
      <c r="Y69" s="7"/>
      <c r="Z69" s="7"/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37" t="e">
        <f t="shared" si="3"/>
        <v>#DIV/0!</v>
      </c>
      <c r="AV69" s="37"/>
      <c r="AW69" s="37"/>
    </row>
    <row r="70" spans="1:49" x14ac:dyDescent="0.2">
      <c r="A70" s="1" t="s">
        <v>1693</v>
      </c>
      <c r="B70" s="4" t="s">
        <v>321</v>
      </c>
      <c r="C70" s="4" t="s">
        <v>322</v>
      </c>
      <c r="D70" s="8" t="s">
        <v>0</v>
      </c>
      <c r="E70" s="8" t="s">
        <v>0</v>
      </c>
      <c r="F70" s="8" t="s">
        <v>0</v>
      </c>
      <c r="G70" s="8" t="s">
        <v>0</v>
      </c>
      <c r="H70" s="8" t="s">
        <v>0</v>
      </c>
      <c r="I70" s="8" t="s">
        <v>0</v>
      </c>
      <c r="J70" s="8" t="s">
        <v>0</v>
      </c>
      <c r="K70" s="8" t="s">
        <v>0</v>
      </c>
      <c r="L70" s="8" t="s">
        <v>0</v>
      </c>
      <c r="M70" s="8" t="s">
        <v>0</v>
      </c>
      <c r="N70" s="8" t="s">
        <v>0</v>
      </c>
      <c r="O70" s="8" t="s">
        <v>0</v>
      </c>
      <c r="P70" s="8" t="s">
        <v>0</v>
      </c>
      <c r="Q70" s="8" t="s">
        <v>0</v>
      </c>
      <c r="R70" s="8" t="s">
        <v>0</v>
      </c>
      <c r="S70" s="8" t="s">
        <v>0</v>
      </c>
      <c r="T70" s="8" t="s">
        <v>0</v>
      </c>
      <c r="U70" s="8" t="s">
        <v>0</v>
      </c>
      <c r="V70" s="8" t="s">
        <v>0</v>
      </c>
      <c r="W70" s="8" t="s">
        <v>0</v>
      </c>
      <c r="X70" s="7" t="e">
        <f t="shared" si="2"/>
        <v>#DIV/0!</v>
      </c>
      <c r="Y70" s="7"/>
      <c r="Z70" s="7"/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37" t="e">
        <f t="shared" si="3"/>
        <v>#DIV/0!</v>
      </c>
      <c r="AV70" s="37"/>
      <c r="AW70" s="37"/>
    </row>
    <row r="71" spans="1:49" x14ac:dyDescent="0.2">
      <c r="A71" s="1" t="s">
        <v>1694</v>
      </c>
      <c r="B71" s="4" t="s">
        <v>326</v>
      </c>
      <c r="C71" s="4" t="s">
        <v>327</v>
      </c>
      <c r="D71" s="8">
        <v>71798651.565418407</v>
      </c>
      <c r="E71" s="8">
        <v>68093675.328723297</v>
      </c>
      <c r="F71" s="8">
        <v>66076962.108109497</v>
      </c>
      <c r="G71" s="8">
        <v>63313542.4660739</v>
      </c>
      <c r="H71" s="8">
        <v>58334225.990523897</v>
      </c>
      <c r="I71" s="8">
        <v>58046016.121334203</v>
      </c>
      <c r="J71" s="8">
        <v>54517887.162064202</v>
      </c>
      <c r="K71" s="8">
        <v>51484871.111243799</v>
      </c>
      <c r="L71" s="8">
        <v>52105364.119177297</v>
      </c>
      <c r="M71" s="8">
        <v>49088662.575017899</v>
      </c>
      <c r="N71" s="8">
        <v>48022687.182506897</v>
      </c>
      <c r="O71" s="8">
        <v>46492297.368634298</v>
      </c>
      <c r="P71" s="8">
        <v>45840250.704874098</v>
      </c>
      <c r="Q71" s="8">
        <v>44927778.037562102</v>
      </c>
      <c r="R71" s="8">
        <v>43186564.302250199</v>
      </c>
      <c r="S71" s="8">
        <v>40669518.979766898</v>
      </c>
      <c r="T71" s="8">
        <v>37015803.496949203</v>
      </c>
      <c r="U71" s="8">
        <v>39467034.278779604</v>
      </c>
      <c r="V71" s="8">
        <v>38194271.544214197</v>
      </c>
      <c r="W71" s="8">
        <v>37216763.073169298</v>
      </c>
      <c r="X71" s="7">
        <f t="shared" si="2"/>
        <v>0.21060348159237302</v>
      </c>
      <c r="Y71" s="7"/>
      <c r="Z71" s="7"/>
      <c r="AA71" s="10">
        <v>54036832.785049103</v>
      </c>
      <c r="AB71" s="10">
        <v>52895660.410433903</v>
      </c>
      <c r="AC71" s="10">
        <v>50107053.958187804</v>
      </c>
      <c r="AD71" s="10">
        <v>48124565.788684398</v>
      </c>
      <c r="AE71" s="10">
        <v>46019492.1073782</v>
      </c>
      <c r="AF71" s="10">
        <v>44441173.266305201</v>
      </c>
      <c r="AG71" s="10">
        <v>42543502.443683699</v>
      </c>
      <c r="AH71" s="10">
        <v>40576372.139144599</v>
      </c>
      <c r="AI71" s="10">
        <v>40426425.419642299</v>
      </c>
      <c r="AJ71" s="10">
        <v>38600792.894329302</v>
      </c>
      <c r="AK71" s="10">
        <v>37447573.024020702</v>
      </c>
      <c r="AL71" s="10">
        <v>36511374.698626198</v>
      </c>
      <c r="AM71" s="10">
        <v>36906094.387504801</v>
      </c>
      <c r="AN71" s="10">
        <v>34724474.635318197</v>
      </c>
      <c r="AO71" s="10">
        <v>32975688.831028499</v>
      </c>
      <c r="AP71" s="10">
        <v>31859717.6860408</v>
      </c>
      <c r="AQ71" s="10">
        <v>31577401.892767899</v>
      </c>
      <c r="AR71" s="10">
        <v>31800380.683495998</v>
      </c>
      <c r="AS71" s="10">
        <v>31044436.948236801</v>
      </c>
      <c r="AT71" s="10">
        <v>29989253.4489308</v>
      </c>
      <c r="AU71" s="37">
        <f t="shared" si="3"/>
        <v>0.19058912804773828</v>
      </c>
      <c r="AV71" s="37"/>
      <c r="AW71" s="37"/>
    </row>
    <row r="72" spans="1:49" x14ac:dyDescent="0.2">
      <c r="A72" s="1" t="s">
        <v>1696</v>
      </c>
      <c r="B72" s="4" t="s">
        <v>330</v>
      </c>
      <c r="C72" s="4" t="s">
        <v>331</v>
      </c>
      <c r="D72" s="8">
        <v>56297786.229747899</v>
      </c>
      <c r="E72" s="8">
        <v>54786954.829644904</v>
      </c>
      <c r="F72" s="8">
        <v>54719454.607849501</v>
      </c>
      <c r="G72" s="8">
        <v>52392221.274124198</v>
      </c>
      <c r="H72" s="8">
        <v>52953275.1990152</v>
      </c>
      <c r="I72" s="8">
        <v>50916888.076313503</v>
      </c>
      <c r="J72" s="8">
        <v>50702177.189728901</v>
      </c>
      <c r="K72" s="8">
        <v>47588076.039045997</v>
      </c>
      <c r="L72" s="8">
        <v>47048030.9402254</v>
      </c>
      <c r="M72" s="8">
        <v>46158485.286956899</v>
      </c>
      <c r="N72" s="8">
        <v>45328956.449511901</v>
      </c>
      <c r="O72" s="8">
        <v>43152644.9687884</v>
      </c>
      <c r="P72" s="8">
        <v>41682394.105547801</v>
      </c>
      <c r="Q72" s="8">
        <v>41012418.356270999</v>
      </c>
      <c r="R72" s="8">
        <v>40227493.420001499</v>
      </c>
      <c r="S72" s="8">
        <v>40188503.332456</v>
      </c>
      <c r="T72" s="8">
        <v>39480851.647605799</v>
      </c>
      <c r="U72" s="8">
        <v>37908955.567875199</v>
      </c>
      <c r="V72" s="8">
        <v>36936054.362237401</v>
      </c>
      <c r="W72" s="8">
        <v>37142103.559718102</v>
      </c>
      <c r="X72" s="7">
        <f t="shared" si="2"/>
        <v>0.14030226275680488</v>
      </c>
      <c r="Y72" s="7"/>
      <c r="Z72" s="7"/>
      <c r="AA72" s="10">
        <v>43596276.896572702</v>
      </c>
      <c r="AB72" s="10">
        <v>42166035.210282803</v>
      </c>
      <c r="AC72" s="10">
        <v>41611181.8161873</v>
      </c>
      <c r="AD72" s="10">
        <v>42355442.140154697</v>
      </c>
      <c r="AE72" s="10">
        <v>41262521.541498102</v>
      </c>
      <c r="AF72" s="10">
        <v>40069836.572047301</v>
      </c>
      <c r="AG72" s="10">
        <v>38770421.590434797</v>
      </c>
      <c r="AH72" s="10">
        <v>38068886.948990203</v>
      </c>
      <c r="AI72" s="10">
        <v>37129137.616187803</v>
      </c>
      <c r="AJ72" s="10">
        <v>35733919.6512843</v>
      </c>
      <c r="AK72" s="10">
        <v>35768745.431840703</v>
      </c>
      <c r="AL72" s="10">
        <v>33530341.771656301</v>
      </c>
      <c r="AM72" s="10">
        <v>33144225.064649001</v>
      </c>
      <c r="AN72" s="10">
        <v>32532150.0916325</v>
      </c>
      <c r="AO72" s="10">
        <v>32889484.094304699</v>
      </c>
      <c r="AP72" s="10">
        <v>31914471.647611599</v>
      </c>
      <c r="AQ72" s="10">
        <v>30970400.7239905</v>
      </c>
      <c r="AR72" s="10">
        <v>31520621.7906118</v>
      </c>
      <c r="AS72" s="10">
        <v>30248491.368561301</v>
      </c>
      <c r="AT72" s="10">
        <v>30154961.782120399</v>
      </c>
      <c r="AU72" s="37">
        <f t="shared" si="3"/>
        <v>0.12523195229063688</v>
      </c>
      <c r="AV72" s="37"/>
      <c r="AW72" s="37"/>
    </row>
    <row r="73" spans="1:49" x14ac:dyDescent="0.2">
      <c r="A73" s="1" t="s">
        <v>1697</v>
      </c>
      <c r="B73" s="4" t="s">
        <v>335</v>
      </c>
      <c r="C73" s="4" t="s">
        <v>336</v>
      </c>
      <c r="D73" s="8">
        <v>858620.76761058404</v>
      </c>
      <c r="E73" s="8">
        <v>822425.39094421198</v>
      </c>
      <c r="F73" s="8">
        <v>786497.73314867099</v>
      </c>
      <c r="G73" s="8">
        <v>758232.53305907303</v>
      </c>
      <c r="H73" s="8">
        <v>689164.55090922595</v>
      </c>
      <c r="I73" s="8">
        <v>732862.19694661198</v>
      </c>
      <c r="J73" s="8">
        <v>731152.18533364602</v>
      </c>
      <c r="K73" s="8">
        <v>697450.17014521197</v>
      </c>
      <c r="L73" s="8">
        <v>713568.18049647298</v>
      </c>
      <c r="M73" s="8">
        <v>652096.12436844897</v>
      </c>
      <c r="N73" s="8">
        <v>611825.66782534204</v>
      </c>
      <c r="O73" s="8">
        <v>627844.61214461096</v>
      </c>
      <c r="P73" s="8">
        <v>560123.82538560603</v>
      </c>
      <c r="Q73" s="8">
        <v>561106.84391849104</v>
      </c>
      <c r="R73" s="8">
        <v>587959.41352421604</v>
      </c>
      <c r="S73" s="8">
        <v>549925.24977428303</v>
      </c>
      <c r="T73" s="8">
        <v>538954.59913294099</v>
      </c>
      <c r="U73" s="8">
        <v>563969.21093283105</v>
      </c>
      <c r="V73" s="8">
        <v>569214.97349390096</v>
      </c>
      <c r="W73" s="8">
        <v>537790.415485395</v>
      </c>
      <c r="X73" s="7">
        <f t="shared" si="2"/>
        <v>0.15382759323430958</v>
      </c>
      <c r="Y73" s="7"/>
      <c r="Z73" s="7"/>
      <c r="AA73" s="10">
        <v>577987.94852396497</v>
      </c>
      <c r="AB73" s="10">
        <v>585425.72464111901</v>
      </c>
      <c r="AC73" s="10">
        <v>547695.30361079902</v>
      </c>
      <c r="AD73" s="10">
        <v>570363.83757767</v>
      </c>
      <c r="AE73" s="10">
        <v>568531.26351134095</v>
      </c>
      <c r="AF73" s="10">
        <v>540371.28543742595</v>
      </c>
      <c r="AG73" s="10">
        <v>503619.70154639002</v>
      </c>
      <c r="AH73" s="10">
        <v>519423.10894172703</v>
      </c>
      <c r="AI73" s="10">
        <v>522617.54098978097</v>
      </c>
      <c r="AJ73" s="10">
        <v>448394.85809234</v>
      </c>
      <c r="AK73" s="10">
        <v>497920.49956336798</v>
      </c>
      <c r="AL73" s="10">
        <v>448652.37858707202</v>
      </c>
      <c r="AM73" s="10">
        <v>487841.68851371802</v>
      </c>
      <c r="AN73" s="10">
        <v>475788.61776055698</v>
      </c>
      <c r="AO73" s="10">
        <v>463347.13218207902</v>
      </c>
      <c r="AP73" s="10">
        <v>435168.81086362799</v>
      </c>
      <c r="AQ73" s="10">
        <v>446804.69796676899</v>
      </c>
      <c r="AR73" s="10">
        <v>471651.15314666799</v>
      </c>
      <c r="AS73" s="10">
        <v>440626.90660726698</v>
      </c>
      <c r="AT73" s="10">
        <v>430802.61395936302</v>
      </c>
      <c r="AU73" s="37">
        <f t="shared" si="3"/>
        <v>0.1041512305775798</v>
      </c>
      <c r="AV73" s="37"/>
      <c r="AW73" s="37"/>
    </row>
    <row r="74" spans="1:49" x14ac:dyDescent="0.2">
      <c r="A74" s="1" t="s">
        <v>1698</v>
      </c>
      <c r="B74" s="4" t="s">
        <v>339</v>
      </c>
      <c r="C74" s="4" t="s">
        <v>340</v>
      </c>
      <c r="D74" s="8">
        <v>365571.19528279698</v>
      </c>
      <c r="E74" s="8">
        <v>364276.18494945898</v>
      </c>
      <c r="F74" s="8">
        <v>348673.587813536</v>
      </c>
      <c r="G74" s="8">
        <v>347168.864072197</v>
      </c>
      <c r="H74" s="8">
        <v>353872.60081988201</v>
      </c>
      <c r="I74" s="8">
        <v>326142.26280110999</v>
      </c>
      <c r="J74" s="8">
        <v>322952.555510398</v>
      </c>
      <c r="K74" s="8">
        <v>332644.99563033099</v>
      </c>
      <c r="L74" s="8">
        <v>313039.43690688699</v>
      </c>
      <c r="M74" s="8">
        <v>302875.11709460599</v>
      </c>
      <c r="N74" s="8">
        <v>302306.097982609</v>
      </c>
      <c r="O74" s="8">
        <v>302297.06225116702</v>
      </c>
      <c r="P74" s="8">
        <v>299727.75544404599</v>
      </c>
      <c r="Q74" s="8">
        <v>293289.15653344098</v>
      </c>
      <c r="R74" s="8">
        <v>298497.307076303</v>
      </c>
      <c r="S74" s="8">
        <v>295626.16038648901</v>
      </c>
      <c r="T74" s="8">
        <v>292515.44423104002</v>
      </c>
      <c r="U74" s="8">
        <v>290360.27013382001</v>
      </c>
      <c r="V74" s="8">
        <v>279880.88878576801</v>
      </c>
      <c r="W74" s="8">
        <v>275279.63446963899</v>
      </c>
      <c r="X74" s="7">
        <f t="shared" si="2"/>
        <v>8.8835210646224405E-2</v>
      </c>
      <c r="Y74" s="7"/>
      <c r="Z74" s="7"/>
      <c r="AA74" s="10">
        <v>992362.31555083406</v>
      </c>
      <c r="AB74" s="10">
        <v>982701.59873546404</v>
      </c>
      <c r="AC74" s="10">
        <v>992745.20594116603</v>
      </c>
      <c r="AD74" s="10">
        <v>980825.09051065205</v>
      </c>
      <c r="AE74" s="10">
        <v>951425.74681723397</v>
      </c>
      <c r="AF74" s="10">
        <v>929857.78951316304</v>
      </c>
      <c r="AG74" s="10">
        <v>915340.57640748902</v>
      </c>
      <c r="AH74" s="10">
        <v>918400.34485990903</v>
      </c>
      <c r="AI74" s="10">
        <v>854442.89507789898</v>
      </c>
      <c r="AJ74" s="10">
        <v>864695.92169206403</v>
      </c>
      <c r="AK74" s="10">
        <v>857702.33545133297</v>
      </c>
      <c r="AL74" s="10">
        <v>844524.231767789</v>
      </c>
      <c r="AM74" s="10">
        <v>839832.93293139699</v>
      </c>
      <c r="AN74" s="10">
        <v>830892.44001063297</v>
      </c>
      <c r="AO74" s="10">
        <v>831115.32717128994</v>
      </c>
      <c r="AP74" s="10">
        <v>804494.04211176001</v>
      </c>
      <c r="AQ74" s="10">
        <v>796027.149402168</v>
      </c>
      <c r="AR74" s="10">
        <v>818404.64730263501</v>
      </c>
      <c r="AS74" s="10">
        <v>770577.88222423603</v>
      </c>
      <c r="AT74" s="10">
        <v>773339.77160379104</v>
      </c>
      <c r="AU74" s="37">
        <f t="shared" si="3"/>
        <v>8.4794465388477139E-2</v>
      </c>
      <c r="AV74" s="37"/>
      <c r="AW74" s="37"/>
    </row>
    <row r="75" spans="1:49" x14ac:dyDescent="0.2">
      <c r="A75" s="1" t="s">
        <v>1699</v>
      </c>
      <c r="B75" s="4" t="s">
        <v>343</v>
      </c>
      <c r="C75" s="4" t="s">
        <v>344</v>
      </c>
      <c r="D75" s="8" t="s">
        <v>0</v>
      </c>
      <c r="E75" s="8" t="s">
        <v>0</v>
      </c>
      <c r="F75" s="8" t="s">
        <v>0</v>
      </c>
      <c r="G75" s="8" t="s">
        <v>0</v>
      </c>
      <c r="H75" s="8" t="s">
        <v>0</v>
      </c>
      <c r="I75" s="8" t="s">
        <v>0</v>
      </c>
      <c r="J75" s="8" t="s">
        <v>0</v>
      </c>
      <c r="K75" s="8" t="s">
        <v>0</v>
      </c>
      <c r="L75" s="8" t="s">
        <v>0</v>
      </c>
      <c r="M75" s="8" t="s">
        <v>0</v>
      </c>
      <c r="N75" s="8" t="s">
        <v>0</v>
      </c>
      <c r="O75" s="8" t="s">
        <v>0</v>
      </c>
      <c r="P75" s="8" t="s">
        <v>0</v>
      </c>
      <c r="Q75" s="8" t="s">
        <v>0</v>
      </c>
      <c r="R75" s="8" t="s">
        <v>0</v>
      </c>
      <c r="S75" s="8" t="s">
        <v>0</v>
      </c>
      <c r="T75" s="8" t="s">
        <v>0</v>
      </c>
      <c r="U75" s="8" t="s">
        <v>0</v>
      </c>
      <c r="V75" s="8" t="s">
        <v>0</v>
      </c>
      <c r="W75" s="8" t="s">
        <v>0</v>
      </c>
      <c r="X75" s="7" t="e">
        <f t="shared" si="2"/>
        <v>#DIV/0!</v>
      </c>
      <c r="Y75" s="7"/>
      <c r="Z75" s="7"/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37" t="e">
        <f t="shared" si="3"/>
        <v>#DIV/0!</v>
      </c>
      <c r="AV75" s="37"/>
      <c r="AW75" s="37"/>
    </row>
    <row r="76" spans="1:49" x14ac:dyDescent="0.2">
      <c r="A76" s="1" t="s">
        <v>1700</v>
      </c>
      <c r="B76" s="4" t="s">
        <v>348</v>
      </c>
      <c r="C76" s="4" t="s">
        <v>349</v>
      </c>
      <c r="D76" s="8">
        <v>68482.873389229295</v>
      </c>
      <c r="E76" s="8">
        <v>69035.613502782202</v>
      </c>
      <c r="F76" s="8">
        <v>52864.015691677901</v>
      </c>
      <c r="G76" s="8">
        <v>58299.518052988402</v>
      </c>
      <c r="H76" s="8">
        <v>65246.180180614603</v>
      </c>
      <c r="I76" s="8">
        <v>54565.144991002802</v>
      </c>
      <c r="J76" s="8">
        <v>62482.5685481002</v>
      </c>
      <c r="K76" s="8">
        <v>58399.208312619397</v>
      </c>
      <c r="L76" s="8">
        <v>56395.117185668998</v>
      </c>
      <c r="M76" s="8">
        <v>57897.105383176699</v>
      </c>
      <c r="N76" s="8">
        <v>58535.852314740499</v>
      </c>
      <c r="O76" s="8">
        <v>63724.348264546097</v>
      </c>
      <c r="P76" s="8">
        <v>58488.0254987894</v>
      </c>
      <c r="Q76" s="8">
        <v>49479.030314550298</v>
      </c>
      <c r="R76" s="8">
        <v>46150.677578870098</v>
      </c>
      <c r="S76" s="8">
        <v>48784.602338656099</v>
      </c>
      <c r="T76" s="8">
        <v>48641.0673246441</v>
      </c>
      <c r="U76" s="8">
        <v>50743.649820115803</v>
      </c>
      <c r="V76" s="8">
        <v>62630.554627589998</v>
      </c>
      <c r="W76" s="8">
        <v>55469.487423078703</v>
      </c>
      <c r="X76" s="7">
        <f t="shared" si="2"/>
        <v>0.11567937047224883</v>
      </c>
      <c r="Y76" s="7"/>
      <c r="Z76" s="7"/>
      <c r="AA76" s="10">
        <v>50814.616202339501</v>
      </c>
      <c r="AB76" s="10">
        <v>50965.471487797302</v>
      </c>
      <c r="AC76" s="10">
        <v>47077.516511271497</v>
      </c>
      <c r="AD76" s="10">
        <v>50362.210347277003</v>
      </c>
      <c r="AE76" s="10">
        <v>51395.571227692097</v>
      </c>
      <c r="AF76" s="10">
        <v>52838.872568984902</v>
      </c>
      <c r="AG76" s="10">
        <v>48302.494216956802</v>
      </c>
      <c r="AH76" s="10">
        <v>65363.897444520997</v>
      </c>
      <c r="AI76" s="10">
        <v>57351.827008031403</v>
      </c>
      <c r="AJ76" s="10">
        <v>58839.430073004398</v>
      </c>
      <c r="AK76" s="10">
        <v>57905.154667468603</v>
      </c>
      <c r="AL76" s="10">
        <v>50806.620690786498</v>
      </c>
      <c r="AM76" s="10">
        <v>58088.601030244798</v>
      </c>
      <c r="AN76" s="10">
        <v>52149.552736314698</v>
      </c>
      <c r="AO76" s="10">
        <v>51912.631101378902</v>
      </c>
      <c r="AP76" s="10">
        <v>52970.049351230497</v>
      </c>
      <c r="AQ76" s="10">
        <v>45184.9087061557</v>
      </c>
      <c r="AR76" s="10">
        <v>51817.764854427704</v>
      </c>
      <c r="AS76" s="10">
        <v>45920.477446930701</v>
      </c>
      <c r="AT76" s="10">
        <v>54201.7494457832</v>
      </c>
      <c r="AU76" s="37">
        <f t="shared" si="3"/>
        <v>9.2382654628523478E-2</v>
      </c>
      <c r="AV76" s="37"/>
      <c r="AW76" s="37"/>
    </row>
    <row r="77" spans="1:49" x14ac:dyDescent="0.2">
      <c r="A77" s="1" t="s">
        <v>1701</v>
      </c>
      <c r="B77" s="4" t="s">
        <v>352</v>
      </c>
      <c r="C77" s="4" t="s">
        <v>353</v>
      </c>
      <c r="D77" s="8" t="s">
        <v>0</v>
      </c>
      <c r="E77" s="8" t="s">
        <v>0</v>
      </c>
      <c r="F77" s="8" t="s">
        <v>0</v>
      </c>
      <c r="G77" s="8" t="s">
        <v>0</v>
      </c>
      <c r="H77" s="8" t="s">
        <v>0</v>
      </c>
      <c r="I77" s="8" t="s">
        <v>0</v>
      </c>
      <c r="J77" s="8" t="s">
        <v>0</v>
      </c>
      <c r="K77" s="8" t="s">
        <v>0</v>
      </c>
      <c r="L77" s="8" t="s">
        <v>0</v>
      </c>
      <c r="M77" s="8" t="s">
        <v>0</v>
      </c>
      <c r="N77" s="8" t="s">
        <v>0</v>
      </c>
      <c r="O77" s="8" t="s">
        <v>0</v>
      </c>
      <c r="P77" s="8" t="s">
        <v>0</v>
      </c>
      <c r="Q77" s="8" t="s">
        <v>0</v>
      </c>
      <c r="R77" s="8" t="s">
        <v>0</v>
      </c>
      <c r="S77" s="8" t="s">
        <v>0</v>
      </c>
      <c r="T77" s="8" t="s">
        <v>0</v>
      </c>
      <c r="U77" s="8" t="s">
        <v>0</v>
      </c>
      <c r="V77" s="8" t="s">
        <v>0</v>
      </c>
      <c r="W77" s="8" t="s">
        <v>0</v>
      </c>
      <c r="X77" s="7" t="e">
        <f t="shared" si="2"/>
        <v>#DIV/0!</v>
      </c>
      <c r="Y77" s="7"/>
      <c r="Z77" s="7"/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37" t="e">
        <f t="shared" si="3"/>
        <v>#DIV/0!</v>
      </c>
      <c r="AV77" s="37"/>
      <c r="AW77" s="37"/>
    </row>
    <row r="78" spans="1:49" x14ac:dyDescent="0.2">
      <c r="A78" s="1" t="s">
        <v>1702</v>
      </c>
      <c r="B78" s="4" t="s">
        <v>356</v>
      </c>
      <c r="C78" s="4" t="s">
        <v>357</v>
      </c>
      <c r="D78" s="8">
        <v>14101863.1570892</v>
      </c>
      <c r="E78" s="8">
        <v>13783778.7466361</v>
      </c>
      <c r="F78" s="8">
        <v>12732046.9939817</v>
      </c>
      <c r="G78" s="8">
        <v>11140936.386441199</v>
      </c>
      <c r="H78" s="8">
        <v>9737820.9280289896</v>
      </c>
      <c r="I78" s="8">
        <v>9551093.1278581806</v>
      </c>
      <c r="J78" s="8">
        <v>9097896.6705633402</v>
      </c>
      <c r="K78" s="8">
        <v>8646557.6923243403</v>
      </c>
      <c r="L78" s="8">
        <v>7457315.1160329403</v>
      </c>
      <c r="M78" s="8">
        <v>7166407.0011662701</v>
      </c>
      <c r="N78" s="8">
        <v>6828115.14192924</v>
      </c>
      <c r="O78" s="8">
        <v>6341403.54894544</v>
      </c>
      <c r="P78" s="8">
        <v>6388790.0259203101</v>
      </c>
      <c r="Q78" s="8">
        <v>5951349.6292583495</v>
      </c>
      <c r="R78" s="8">
        <v>4205083.7492671302</v>
      </c>
      <c r="S78" s="8">
        <v>5195278.7812838601</v>
      </c>
      <c r="T78" s="8">
        <v>5230367.7746935701</v>
      </c>
      <c r="U78" s="8">
        <v>3789036.44812313</v>
      </c>
      <c r="V78" s="8">
        <v>4581967.5682998197</v>
      </c>
      <c r="W78" s="8">
        <v>4430904.5888030296</v>
      </c>
      <c r="X78" s="7">
        <f t="shared" si="2"/>
        <v>0.40801864472703575</v>
      </c>
      <c r="Y78" s="7"/>
      <c r="Z78" s="7"/>
      <c r="AA78" s="10">
        <v>11559915.190055</v>
      </c>
      <c r="AB78" s="10">
        <v>11016469.7482413</v>
      </c>
      <c r="AC78" s="10">
        <v>9771743.0296886899</v>
      </c>
      <c r="AD78" s="10">
        <v>8915075.3822804391</v>
      </c>
      <c r="AE78" s="10">
        <v>7819138.1947976798</v>
      </c>
      <c r="AF78" s="10">
        <v>7763641.4240049198</v>
      </c>
      <c r="AG78" s="10">
        <v>6983632.0073912796</v>
      </c>
      <c r="AH78" s="10">
        <v>6727670.7682783799</v>
      </c>
      <c r="AI78" s="10">
        <v>6101506.5791593296</v>
      </c>
      <c r="AJ78" s="10">
        <v>5696829.0280564297</v>
      </c>
      <c r="AK78" s="10">
        <v>5440136.9956813799</v>
      </c>
      <c r="AL78" s="10">
        <v>4098358.5318266102</v>
      </c>
      <c r="AM78" s="10">
        <v>4495866.3292314</v>
      </c>
      <c r="AN78" s="10">
        <v>3803160.6202295502</v>
      </c>
      <c r="AO78" s="10">
        <v>4365856.3225063402</v>
      </c>
      <c r="AP78" s="10">
        <v>4292342.0512311403</v>
      </c>
      <c r="AQ78" s="10">
        <v>4696547.8373802304</v>
      </c>
      <c r="AR78" s="10">
        <v>4482965.1971501699</v>
      </c>
      <c r="AS78" s="10">
        <v>3670672.3325959099</v>
      </c>
      <c r="AT78" s="10">
        <v>3846456.3866052702</v>
      </c>
      <c r="AU78" s="37">
        <f t="shared" si="3"/>
        <v>0.39353073132159483</v>
      </c>
      <c r="AV78" s="37"/>
      <c r="AW78" s="37"/>
    </row>
    <row r="79" spans="1:49" x14ac:dyDescent="0.2">
      <c r="A79" s="1" t="s">
        <v>1703</v>
      </c>
      <c r="B79" s="4" t="s">
        <v>360</v>
      </c>
      <c r="C79" s="4" t="s">
        <v>361</v>
      </c>
      <c r="D79" s="8" t="s">
        <v>0</v>
      </c>
      <c r="E79" s="8" t="s">
        <v>0</v>
      </c>
      <c r="F79" s="8" t="s">
        <v>0</v>
      </c>
      <c r="G79" s="8" t="s">
        <v>0</v>
      </c>
      <c r="H79" s="8" t="s">
        <v>0</v>
      </c>
      <c r="I79" s="8" t="s">
        <v>0</v>
      </c>
      <c r="J79" s="8" t="s">
        <v>0</v>
      </c>
      <c r="K79" s="8" t="s">
        <v>0</v>
      </c>
      <c r="L79" s="8" t="s">
        <v>0</v>
      </c>
      <c r="M79" s="8" t="s">
        <v>0</v>
      </c>
      <c r="N79" s="8" t="s">
        <v>0</v>
      </c>
      <c r="O79" s="8" t="s">
        <v>0</v>
      </c>
      <c r="P79" s="8" t="s">
        <v>0</v>
      </c>
      <c r="Q79" s="8" t="s">
        <v>0</v>
      </c>
      <c r="R79" s="8" t="s">
        <v>0</v>
      </c>
      <c r="S79" s="8" t="s">
        <v>0</v>
      </c>
      <c r="T79" s="8" t="s">
        <v>0</v>
      </c>
      <c r="U79" s="8" t="s">
        <v>0</v>
      </c>
      <c r="V79" s="8" t="s">
        <v>0</v>
      </c>
      <c r="W79" s="8" t="s">
        <v>0</v>
      </c>
      <c r="X79" s="7" t="e">
        <f t="shared" si="2"/>
        <v>#DIV/0!</v>
      </c>
      <c r="Y79" s="7"/>
      <c r="Z79" s="7"/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37" t="e">
        <f t="shared" si="3"/>
        <v>#DIV/0!</v>
      </c>
      <c r="AV79" s="37"/>
      <c r="AW79" s="37"/>
    </row>
    <row r="80" spans="1:49" x14ac:dyDescent="0.2">
      <c r="A80" s="1" t="s">
        <v>1704</v>
      </c>
      <c r="B80" s="4" t="s">
        <v>365</v>
      </c>
      <c r="C80" s="4" t="s">
        <v>0</v>
      </c>
      <c r="D80" s="8" t="s">
        <v>0</v>
      </c>
      <c r="E80" s="8" t="s">
        <v>0</v>
      </c>
      <c r="F80" s="8" t="s">
        <v>0</v>
      </c>
      <c r="G80" s="8" t="s">
        <v>0</v>
      </c>
      <c r="H80" s="8" t="s">
        <v>0</v>
      </c>
      <c r="I80" s="8" t="s">
        <v>0</v>
      </c>
      <c r="J80" s="8" t="s">
        <v>0</v>
      </c>
      <c r="K80" s="8" t="s">
        <v>0</v>
      </c>
      <c r="L80" s="8" t="s">
        <v>0</v>
      </c>
      <c r="M80" s="8" t="s">
        <v>0</v>
      </c>
      <c r="N80" s="8" t="s">
        <v>0</v>
      </c>
      <c r="O80" s="8" t="s">
        <v>0</v>
      </c>
      <c r="P80" s="8" t="s">
        <v>0</v>
      </c>
      <c r="Q80" s="8" t="s">
        <v>0</v>
      </c>
      <c r="R80" s="8" t="s">
        <v>0</v>
      </c>
      <c r="S80" s="8" t="s">
        <v>0</v>
      </c>
      <c r="T80" s="8" t="s">
        <v>0</v>
      </c>
      <c r="U80" s="8" t="s">
        <v>0</v>
      </c>
      <c r="V80" s="8" t="s">
        <v>0</v>
      </c>
      <c r="W80" s="8" t="s">
        <v>0</v>
      </c>
      <c r="X80" s="7" t="e">
        <f t="shared" si="2"/>
        <v>#DIV/0!</v>
      </c>
      <c r="Y80" s="7"/>
      <c r="Z80" s="7"/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37" t="e">
        <f t="shared" si="3"/>
        <v>#DIV/0!</v>
      </c>
      <c r="AV80" s="37"/>
      <c r="AW80" s="37"/>
    </row>
    <row r="81" spans="1:49" x14ac:dyDescent="0.2">
      <c r="A81" s="1" t="s">
        <v>1705</v>
      </c>
      <c r="B81" s="4" t="s">
        <v>368</v>
      </c>
      <c r="C81" s="4" t="s">
        <v>369</v>
      </c>
      <c r="D81" s="8">
        <v>143797974.19149801</v>
      </c>
      <c r="E81" s="8">
        <v>141700325.53851399</v>
      </c>
      <c r="F81" s="8">
        <v>141286366.427827</v>
      </c>
      <c r="G81" s="8">
        <v>134107367.005491</v>
      </c>
      <c r="H81" s="8">
        <v>128886022.847985</v>
      </c>
      <c r="I81" s="8">
        <v>127125412.233108</v>
      </c>
      <c r="J81" s="8">
        <v>122366153.87156101</v>
      </c>
      <c r="K81" s="8">
        <v>121617943.36971299</v>
      </c>
      <c r="L81" s="8">
        <v>111888402.496703</v>
      </c>
      <c r="M81" s="8">
        <v>108937857.512952</v>
      </c>
      <c r="N81" s="8">
        <v>108049369.304763</v>
      </c>
      <c r="O81" s="8">
        <v>104579189.16886</v>
      </c>
      <c r="P81" s="8">
        <v>113107740.270172</v>
      </c>
      <c r="Q81" s="8">
        <v>98152517.288055196</v>
      </c>
      <c r="R81" s="8">
        <v>97394929.844898</v>
      </c>
      <c r="S81" s="8">
        <v>104818486.748276</v>
      </c>
      <c r="T81" s="8">
        <v>92301809.131640598</v>
      </c>
      <c r="U81" s="8">
        <v>88087418.528316706</v>
      </c>
      <c r="V81" s="8">
        <v>96077614.677000999</v>
      </c>
      <c r="W81" s="8">
        <v>93503483.108484402</v>
      </c>
      <c r="X81" s="7">
        <f t="shared" si="2"/>
        <v>0.15571434532902351</v>
      </c>
      <c r="Y81" s="7"/>
      <c r="Z81" s="7"/>
      <c r="AA81" s="10">
        <v>130903490.225582</v>
      </c>
      <c r="AB81" s="10">
        <v>123662722.397577</v>
      </c>
      <c r="AC81" s="10">
        <v>121335376.764137</v>
      </c>
      <c r="AD81" s="10">
        <v>116501212.25268599</v>
      </c>
      <c r="AE81" s="10">
        <v>109901350.875425</v>
      </c>
      <c r="AF81" s="10">
        <v>113690093.015891</v>
      </c>
      <c r="AG81" s="10">
        <v>109676439.61126301</v>
      </c>
      <c r="AH81" s="10">
        <v>104425122.04385599</v>
      </c>
      <c r="AI81" s="10">
        <v>100039750.673241</v>
      </c>
      <c r="AJ81" s="10">
        <v>97637130.616154507</v>
      </c>
      <c r="AK81" s="10">
        <v>98931169.334199905</v>
      </c>
      <c r="AL81" s="10">
        <v>88863107.581564903</v>
      </c>
      <c r="AM81" s="10">
        <v>90260878.631863996</v>
      </c>
      <c r="AN81" s="10">
        <v>88794317.513914406</v>
      </c>
      <c r="AO81" s="10">
        <v>91185463.934006795</v>
      </c>
      <c r="AP81" s="10">
        <v>89660271.374761894</v>
      </c>
      <c r="AQ81" s="10">
        <v>89347133.597049102</v>
      </c>
      <c r="AR81" s="10">
        <v>89861255.100345507</v>
      </c>
      <c r="AS81" s="10">
        <v>82398360.000782102</v>
      </c>
      <c r="AT81" s="10">
        <v>85850873.475605205</v>
      </c>
      <c r="AU81" s="37">
        <f t="shared" si="3"/>
        <v>0.14122639093645439</v>
      </c>
      <c r="AV81" s="37"/>
      <c r="AW81" s="37"/>
    </row>
    <row r="82" spans="1:49" x14ac:dyDescent="0.2">
      <c r="A82" s="1" t="s">
        <v>1706</v>
      </c>
      <c r="B82" s="4" t="s">
        <v>373</v>
      </c>
      <c r="C82" s="4" t="s">
        <v>374</v>
      </c>
      <c r="D82" s="8" t="s">
        <v>0</v>
      </c>
      <c r="E82" s="8" t="s">
        <v>0</v>
      </c>
      <c r="F82" s="8" t="s">
        <v>0</v>
      </c>
      <c r="G82" s="8" t="s">
        <v>0</v>
      </c>
      <c r="H82" s="8" t="s">
        <v>0</v>
      </c>
      <c r="I82" s="8" t="s">
        <v>0</v>
      </c>
      <c r="J82" s="8" t="s">
        <v>0</v>
      </c>
      <c r="K82" s="8" t="s">
        <v>0</v>
      </c>
      <c r="L82" s="8" t="s">
        <v>0</v>
      </c>
      <c r="M82" s="8" t="s">
        <v>0</v>
      </c>
      <c r="N82" s="8" t="s">
        <v>0</v>
      </c>
      <c r="O82" s="8" t="s">
        <v>0</v>
      </c>
      <c r="P82" s="8" t="s">
        <v>0</v>
      </c>
      <c r="Q82" s="8" t="s">
        <v>0</v>
      </c>
      <c r="R82" s="8" t="s">
        <v>0</v>
      </c>
      <c r="S82" s="8" t="s">
        <v>0</v>
      </c>
      <c r="T82" s="8" t="s">
        <v>0</v>
      </c>
      <c r="U82" s="8" t="s">
        <v>0</v>
      </c>
      <c r="V82" s="8" t="s">
        <v>0</v>
      </c>
      <c r="W82" s="8" t="s">
        <v>0</v>
      </c>
      <c r="X82" s="7" t="e">
        <f t="shared" si="2"/>
        <v>#DIV/0!</v>
      </c>
      <c r="Y82" s="7"/>
      <c r="Z82" s="7"/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37" t="e">
        <f t="shared" si="3"/>
        <v>#DIV/0!</v>
      </c>
      <c r="AV82" s="37"/>
      <c r="AW82" s="37"/>
    </row>
    <row r="83" spans="1:49" x14ac:dyDescent="0.2">
      <c r="A83" s="1" t="s">
        <v>1708</v>
      </c>
      <c r="B83" s="4" t="s">
        <v>378</v>
      </c>
      <c r="C83" s="4" t="s">
        <v>0</v>
      </c>
      <c r="D83" s="8">
        <v>318561.568779291</v>
      </c>
      <c r="E83" s="8">
        <v>317580.401122151</v>
      </c>
      <c r="F83" s="8">
        <v>329819.35761289299</v>
      </c>
      <c r="G83" s="8">
        <v>320335.19829682901</v>
      </c>
      <c r="H83" s="8">
        <v>322030.09052573401</v>
      </c>
      <c r="I83" s="8">
        <v>307161.84737100999</v>
      </c>
      <c r="J83" s="8">
        <v>293655.36212295201</v>
      </c>
      <c r="K83" s="8">
        <v>295753.283990547</v>
      </c>
      <c r="L83" s="8">
        <v>286824.01643438498</v>
      </c>
      <c r="M83" s="8">
        <v>284597.411177192</v>
      </c>
      <c r="N83" s="8">
        <v>294880.67090974603</v>
      </c>
      <c r="O83" s="8">
        <v>278479.00304764998</v>
      </c>
      <c r="P83" s="8">
        <v>275086.420679387</v>
      </c>
      <c r="Q83" s="8">
        <v>266344.84661203501</v>
      </c>
      <c r="R83" s="8">
        <v>261050.56562330699</v>
      </c>
      <c r="S83" s="8">
        <v>261842.3986326</v>
      </c>
      <c r="T83" s="8">
        <v>263611.05117348401</v>
      </c>
      <c r="U83" s="8">
        <v>258556.497986542</v>
      </c>
      <c r="V83" s="8">
        <v>245811.92017248299</v>
      </c>
      <c r="W83" s="8">
        <v>242896.12847061799</v>
      </c>
      <c r="X83" s="7">
        <f t="shared" si="2"/>
        <v>9.3577043125890116E-2</v>
      </c>
      <c r="Y83" s="7"/>
      <c r="Z83" s="7"/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37" t="e">
        <f t="shared" si="3"/>
        <v>#DIV/0!</v>
      </c>
      <c r="AV83" s="37"/>
      <c r="AW83" s="37"/>
    </row>
    <row r="84" spans="1:49" x14ac:dyDescent="0.2">
      <c r="A84" s="1" t="s">
        <v>1709</v>
      </c>
      <c r="B84" s="4" t="s">
        <v>381</v>
      </c>
      <c r="C84" s="4" t="s">
        <v>382</v>
      </c>
      <c r="D84" s="8" t="s">
        <v>0</v>
      </c>
      <c r="E84" s="8" t="s">
        <v>0</v>
      </c>
      <c r="F84" s="8" t="s">
        <v>0</v>
      </c>
      <c r="G84" s="8" t="s">
        <v>0</v>
      </c>
      <c r="H84" s="8" t="s">
        <v>0</v>
      </c>
      <c r="I84" s="8" t="s">
        <v>0</v>
      </c>
      <c r="J84" s="8" t="s">
        <v>0</v>
      </c>
      <c r="K84" s="8" t="s">
        <v>0</v>
      </c>
      <c r="L84" s="8" t="s">
        <v>0</v>
      </c>
      <c r="M84" s="8" t="s">
        <v>0</v>
      </c>
      <c r="N84" s="8" t="s">
        <v>0</v>
      </c>
      <c r="O84" s="8" t="s">
        <v>0</v>
      </c>
      <c r="P84" s="8" t="s">
        <v>0</v>
      </c>
      <c r="Q84" s="8" t="s">
        <v>0</v>
      </c>
      <c r="R84" s="8" t="s">
        <v>0</v>
      </c>
      <c r="S84" s="8" t="s">
        <v>0</v>
      </c>
      <c r="T84" s="8" t="s">
        <v>0</v>
      </c>
      <c r="U84" s="8" t="s">
        <v>0</v>
      </c>
      <c r="V84" s="8" t="s">
        <v>0</v>
      </c>
      <c r="W84" s="8" t="s">
        <v>0</v>
      </c>
      <c r="X84" s="7" t="e">
        <f t="shared" si="2"/>
        <v>#DIV/0!</v>
      </c>
      <c r="Y84" s="7"/>
      <c r="Z84" s="7"/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37" t="e">
        <f t="shared" si="3"/>
        <v>#DIV/0!</v>
      </c>
      <c r="AV84" s="37"/>
      <c r="AW84" s="37"/>
    </row>
    <row r="85" spans="1:49" x14ac:dyDescent="0.2">
      <c r="A85" s="1" t="s">
        <v>1710</v>
      </c>
      <c r="B85" s="4" t="s">
        <v>385</v>
      </c>
      <c r="C85" s="4" t="s">
        <v>386</v>
      </c>
      <c r="D85" s="8" t="s">
        <v>0</v>
      </c>
      <c r="E85" s="8" t="s">
        <v>0</v>
      </c>
      <c r="F85" s="8" t="s">
        <v>0</v>
      </c>
      <c r="G85" s="8" t="s">
        <v>0</v>
      </c>
      <c r="H85" s="8" t="s">
        <v>0</v>
      </c>
      <c r="I85" s="8" t="s">
        <v>0</v>
      </c>
      <c r="J85" s="8" t="s">
        <v>0</v>
      </c>
      <c r="K85" s="8" t="s">
        <v>0</v>
      </c>
      <c r="L85" s="8" t="s">
        <v>0</v>
      </c>
      <c r="M85" s="8" t="s">
        <v>0</v>
      </c>
      <c r="N85" s="8" t="s">
        <v>0</v>
      </c>
      <c r="O85" s="8" t="s">
        <v>0</v>
      </c>
      <c r="P85" s="8" t="s">
        <v>0</v>
      </c>
      <c r="Q85" s="8" t="s">
        <v>0</v>
      </c>
      <c r="R85" s="8" t="s">
        <v>0</v>
      </c>
      <c r="S85" s="8" t="s">
        <v>0</v>
      </c>
      <c r="T85" s="8" t="s">
        <v>0</v>
      </c>
      <c r="U85" s="8" t="s">
        <v>0</v>
      </c>
      <c r="V85" s="8" t="s">
        <v>0</v>
      </c>
      <c r="W85" s="8" t="s">
        <v>0</v>
      </c>
      <c r="X85" s="7" t="e">
        <f t="shared" si="2"/>
        <v>#DIV/0!</v>
      </c>
      <c r="Y85" s="7"/>
      <c r="Z85" s="7"/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37" t="e">
        <f t="shared" si="3"/>
        <v>#DIV/0!</v>
      </c>
      <c r="AV85" s="37"/>
      <c r="AW85" s="37"/>
    </row>
    <row r="86" spans="1:49" x14ac:dyDescent="0.2">
      <c r="A86" s="1" t="s">
        <v>1711</v>
      </c>
      <c r="B86" s="4" t="s">
        <v>390</v>
      </c>
      <c r="C86" s="4" t="s">
        <v>391</v>
      </c>
      <c r="D86" s="8" t="s">
        <v>0</v>
      </c>
      <c r="E86" s="8" t="s">
        <v>0</v>
      </c>
      <c r="F86" s="8" t="s">
        <v>0</v>
      </c>
      <c r="G86" s="8" t="s">
        <v>0</v>
      </c>
      <c r="H86" s="8" t="s">
        <v>0</v>
      </c>
      <c r="I86" s="8" t="s">
        <v>0</v>
      </c>
      <c r="J86" s="8" t="s">
        <v>0</v>
      </c>
      <c r="K86" s="8" t="s">
        <v>0</v>
      </c>
      <c r="L86" s="8" t="s">
        <v>0</v>
      </c>
      <c r="M86" s="8" t="s">
        <v>0</v>
      </c>
      <c r="N86" s="8" t="s">
        <v>0</v>
      </c>
      <c r="O86" s="8" t="s">
        <v>0</v>
      </c>
      <c r="P86" s="8" t="s">
        <v>0</v>
      </c>
      <c r="Q86" s="8" t="s">
        <v>0</v>
      </c>
      <c r="R86" s="8" t="s">
        <v>0</v>
      </c>
      <c r="S86" s="8" t="s">
        <v>0</v>
      </c>
      <c r="T86" s="8" t="s">
        <v>0</v>
      </c>
      <c r="U86" s="8" t="s">
        <v>0</v>
      </c>
      <c r="V86" s="8" t="s">
        <v>0</v>
      </c>
      <c r="W86" s="8" t="s">
        <v>0</v>
      </c>
      <c r="X86" s="7" t="e">
        <f t="shared" si="2"/>
        <v>#DIV/0!</v>
      </c>
      <c r="Y86" s="7"/>
      <c r="Z86" s="7"/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37" t="e">
        <f t="shared" si="3"/>
        <v>#DIV/0!</v>
      </c>
      <c r="AV86" s="37"/>
      <c r="AW86" s="37"/>
    </row>
    <row r="87" spans="1:49" x14ac:dyDescent="0.2">
      <c r="A87" s="1" t="s">
        <v>1712</v>
      </c>
      <c r="B87" s="4" t="s">
        <v>395</v>
      </c>
      <c r="C87" s="4" t="s">
        <v>396</v>
      </c>
      <c r="D87" s="8">
        <v>487856.00218653399</v>
      </c>
      <c r="E87" s="8">
        <v>446904.03585790301</v>
      </c>
      <c r="F87" s="8">
        <v>474947.15512423503</v>
      </c>
      <c r="G87" s="8">
        <v>499848.21603023802</v>
      </c>
      <c r="H87" s="8">
        <v>519540.26080233301</v>
      </c>
      <c r="I87" s="8">
        <v>512321.31681693601</v>
      </c>
      <c r="J87" s="8">
        <v>486299.69012015901</v>
      </c>
      <c r="K87" s="8">
        <v>519614.01668774203</v>
      </c>
      <c r="L87" s="8">
        <v>509612.90357836999</v>
      </c>
      <c r="M87" s="8">
        <v>448641.91523535497</v>
      </c>
      <c r="N87" s="8">
        <v>485142.26193644898</v>
      </c>
      <c r="O87" s="8">
        <v>483736.13967133698</v>
      </c>
      <c r="P87" s="8">
        <v>453616.317847992</v>
      </c>
      <c r="Q87" s="8">
        <v>451640.06734807999</v>
      </c>
      <c r="R87" s="8">
        <v>486438.469877214</v>
      </c>
      <c r="S87" s="8">
        <v>476134.77924811002</v>
      </c>
      <c r="T87" s="8">
        <v>459003.20945887303</v>
      </c>
      <c r="U87" s="8">
        <v>470568.569287399</v>
      </c>
      <c r="V87" s="8">
        <v>461054.97772680601</v>
      </c>
      <c r="W87" s="8">
        <v>464467.68607456598</v>
      </c>
      <c r="X87" s="7">
        <f t="shared" si="2"/>
        <v>4.8709417325513135E-2</v>
      </c>
      <c r="Y87" s="7"/>
      <c r="Z87" s="7"/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37" t="e">
        <f t="shared" si="3"/>
        <v>#DIV/0!</v>
      </c>
      <c r="AV87" s="37"/>
      <c r="AW87" s="37"/>
    </row>
    <row r="88" spans="1:49" x14ac:dyDescent="0.2">
      <c r="A88" s="1" t="s">
        <v>1713</v>
      </c>
      <c r="B88" s="4" t="s">
        <v>400</v>
      </c>
      <c r="C88" s="4" t="s">
        <v>401</v>
      </c>
      <c r="D88" s="8">
        <v>1201874.8775446101</v>
      </c>
      <c r="E88" s="8">
        <v>1161009.16816324</v>
      </c>
      <c r="F88" s="8">
        <v>1131583.0716101299</v>
      </c>
      <c r="G88" s="8">
        <v>1149428.4834535399</v>
      </c>
      <c r="H88" s="8">
        <v>1146048.1965942599</v>
      </c>
      <c r="I88" s="8">
        <v>1190075.40765917</v>
      </c>
      <c r="J88" s="8">
        <v>1111068.0189137</v>
      </c>
      <c r="K88" s="8">
        <v>1167065.75110242</v>
      </c>
      <c r="L88" s="8">
        <v>1012734.35420472</v>
      </c>
      <c r="M88" s="8">
        <v>1023624.36448952</v>
      </c>
      <c r="N88" s="8">
        <v>1152813.7469566001</v>
      </c>
      <c r="O88" s="8">
        <v>1076095.0089169301</v>
      </c>
      <c r="P88" s="8">
        <v>1032555.77384883</v>
      </c>
      <c r="Q88" s="8">
        <v>1022765.2943215</v>
      </c>
      <c r="R88" s="8">
        <v>1081189.1478011799</v>
      </c>
      <c r="S88" s="8">
        <v>1098610.6866168601</v>
      </c>
      <c r="T88" s="8">
        <v>1030793.1577642401</v>
      </c>
      <c r="U88" s="8">
        <v>1083043.3936491001</v>
      </c>
      <c r="V88" s="8">
        <v>1005906.04377417</v>
      </c>
      <c r="W88" s="8">
        <v>975025.83192864503</v>
      </c>
      <c r="X88" s="7">
        <f t="shared" si="2"/>
        <v>6.2477748114698965E-2</v>
      </c>
      <c r="Y88" s="7"/>
      <c r="Z88" s="7"/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37" t="e">
        <f t="shared" si="3"/>
        <v>#DIV/0!</v>
      </c>
      <c r="AV88" s="37"/>
      <c r="AW88" s="37"/>
    </row>
    <row r="89" spans="1:49" x14ac:dyDescent="0.2">
      <c r="A89" s="1" t="s">
        <v>1714</v>
      </c>
      <c r="B89" s="4" t="s">
        <v>404</v>
      </c>
      <c r="C89" s="4" t="s">
        <v>405</v>
      </c>
      <c r="D89" s="8">
        <v>2952056.0966504598</v>
      </c>
      <c r="E89" s="8">
        <v>3043433.4530243101</v>
      </c>
      <c r="F89" s="8">
        <v>2935464.3617689898</v>
      </c>
      <c r="G89" s="8">
        <v>2820470.99346592</v>
      </c>
      <c r="H89" s="8">
        <v>2941665.4187987298</v>
      </c>
      <c r="I89" s="8">
        <v>2934289.59154166</v>
      </c>
      <c r="J89" s="8">
        <v>2755830.5117121502</v>
      </c>
      <c r="K89" s="8">
        <v>2824921.1277858699</v>
      </c>
      <c r="L89" s="8">
        <v>2739427.34944415</v>
      </c>
      <c r="M89" s="8">
        <v>2701998.71285075</v>
      </c>
      <c r="N89" s="8">
        <v>2623334.0740399002</v>
      </c>
      <c r="O89" s="8">
        <v>2606431.6386318998</v>
      </c>
      <c r="P89" s="8">
        <v>2565675.8357033599</v>
      </c>
      <c r="Q89" s="8">
        <v>2495009.6448407099</v>
      </c>
      <c r="R89" s="8">
        <v>2514438.94327228</v>
      </c>
      <c r="S89" s="8">
        <v>2431589.1860572998</v>
      </c>
      <c r="T89" s="8">
        <v>2407425.6217000801</v>
      </c>
      <c r="U89" s="8">
        <v>2442451.6360020498</v>
      </c>
      <c r="V89" s="8">
        <v>2363799.7251606099</v>
      </c>
      <c r="W89" s="8">
        <v>2274631.13691305</v>
      </c>
      <c r="X89" s="7">
        <f t="shared" si="2"/>
        <v>8.5642346950181927E-2</v>
      </c>
      <c r="Y89" s="7"/>
      <c r="Z89" s="7"/>
      <c r="AA89" s="10">
        <v>2400590.5766647798</v>
      </c>
      <c r="AB89" s="10">
        <v>2329226.27504641</v>
      </c>
      <c r="AC89" s="10">
        <v>2129568.7758710599</v>
      </c>
      <c r="AD89" s="10">
        <v>2220971.9696464702</v>
      </c>
      <c r="AE89" s="10">
        <v>2226508.8443774502</v>
      </c>
      <c r="AF89" s="10">
        <v>2101942.1095278598</v>
      </c>
      <c r="AG89" s="10">
        <v>2272658.69064605</v>
      </c>
      <c r="AH89" s="10">
        <v>2172724.4212390101</v>
      </c>
      <c r="AI89" s="10">
        <v>2208997.71482663</v>
      </c>
      <c r="AJ89" s="10">
        <v>2160404.0176053699</v>
      </c>
      <c r="AK89" s="10">
        <v>2238541.0235859798</v>
      </c>
      <c r="AL89" s="10">
        <v>1912514.9546161999</v>
      </c>
      <c r="AM89" s="10">
        <v>2017724.55776639</v>
      </c>
      <c r="AN89" s="10">
        <v>1977841.69405492</v>
      </c>
      <c r="AO89" s="10">
        <v>1858531.8231500001</v>
      </c>
      <c r="AP89" s="10">
        <v>1873877.5931102701</v>
      </c>
      <c r="AQ89" s="10">
        <v>1900684.28482539</v>
      </c>
      <c r="AR89" s="10">
        <v>1919034.8339281001</v>
      </c>
      <c r="AS89" s="10">
        <v>1768878.18571247</v>
      </c>
      <c r="AT89" s="10">
        <v>1877286.9100005601</v>
      </c>
      <c r="AU89" s="37">
        <f t="shared" si="3"/>
        <v>8.7814451431244972E-2</v>
      </c>
      <c r="AV89" s="37"/>
      <c r="AW89" s="37"/>
    </row>
    <row r="90" spans="1:49" x14ac:dyDescent="0.2">
      <c r="A90" s="1" t="s">
        <v>1715</v>
      </c>
      <c r="B90" s="4" t="s">
        <v>409</v>
      </c>
      <c r="C90" s="4" t="s">
        <v>410</v>
      </c>
      <c r="D90" s="8">
        <v>859691.80157328595</v>
      </c>
      <c r="E90" s="8">
        <v>744181.52157163003</v>
      </c>
      <c r="F90" s="8">
        <v>735647.56611815596</v>
      </c>
      <c r="G90" s="8">
        <v>698076.53895904601</v>
      </c>
      <c r="H90" s="8">
        <v>804334.27345820505</v>
      </c>
      <c r="I90" s="8">
        <v>757030.82777283899</v>
      </c>
      <c r="J90" s="8">
        <v>661427.65308960201</v>
      </c>
      <c r="K90" s="8">
        <v>696365.20910504402</v>
      </c>
      <c r="L90" s="8">
        <v>655858.68521337898</v>
      </c>
      <c r="M90" s="8">
        <v>618298.60764842096</v>
      </c>
      <c r="N90" s="8">
        <v>629302.62486577104</v>
      </c>
      <c r="O90" s="8">
        <v>573254.25413911801</v>
      </c>
      <c r="P90" s="8">
        <v>641464.912345864</v>
      </c>
      <c r="Q90" s="8">
        <v>588308.65072576096</v>
      </c>
      <c r="R90" s="8">
        <v>583708.31071805197</v>
      </c>
      <c r="S90" s="8">
        <v>544001.46137645002</v>
      </c>
      <c r="T90" s="8">
        <v>525746.43598772201</v>
      </c>
      <c r="U90" s="8">
        <v>505031.80965891399</v>
      </c>
      <c r="V90" s="8">
        <v>517392.03325597203</v>
      </c>
      <c r="W90" s="8">
        <v>515567.22765103198</v>
      </c>
      <c r="X90" s="7">
        <f t="shared" si="2"/>
        <v>0.15881299201674542</v>
      </c>
      <c r="Y90" s="7"/>
      <c r="Z90" s="7"/>
      <c r="AA90" s="10">
        <v>869720.62384644197</v>
      </c>
      <c r="AB90" s="10">
        <v>922413.22048212297</v>
      </c>
      <c r="AC90" s="10">
        <v>852812.67393107899</v>
      </c>
      <c r="AD90" s="10">
        <v>798684.43388536398</v>
      </c>
      <c r="AE90" s="10">
        <v>768312.80521445803</v>
      </c>
      <c r="AF90" s="10">
        <v>747451.07067284803</v>
      </c>
      <c r="AG90" s="10">
        <v>815559.75799618301</v>
      </c>
      <c r="AH90" s="10">
        <v>720666.97811699298</v>
      </c>
      <c r="AI90" s="10">
        <v>712339.83159764099</v>
      </c>
      <c r="AJ90" s="10">
        <v>789238.53034648998</v>
      </c>
      <c r="AK90" s="10">
        <v>712779.65504520095</v>
      </c>
      <c r="AL90" s="10">
        <v>671247.73042085697</v>
      </c>
      <c r="AM90" s="10">
        <v>687380.128159691</v>
      </c>
      <c r="AN90" s="10">
        <v>680140.29530017602</v>
      </c>
      <c r="AO90" s="10">
        <v>669951.96147276403</v>
      </c>
      <c r="AP90" s="10">
        <v>629325.04957691894</v>
      </c>
      <c r="AQ90" s="10">
        <v>643969.68211556296</v>
      </c>
      <c r="AR90" s="10">
        <v>641465.86663492199</v>
      </c>
      <c r="AS90" s="10">
        <v>563757.63434408105</v>
      </c>
      <c r="AT90" s="10">
        <v>614882.25730805297</v>
      </c>
      <c r="AU90" s="37">
        <f t="shared" si="3"/>
        <v>0.12915916193508997</v>
      </c>
      <c r="AV90" s="37"/>
      <c r="AW90" s="37"/>
    </row>
    <row r="91" spans="1:49" x14ac:dyDescent="0.2">
      <c r="A91" s="1" t="s">
        <v>1716</v>
      </c>
      <c r="B91" s="4" t="s">
        <v>412</v>
      </c>
      <c r="C91" s="4" t="s">
        <v>413</v>
      </c>
      <c r="D91" s="8" t="s">
        <v>0</v>
      </c>
      <c r="E91" s="8" t="s">
        <v>0</v>
      </c>
      <c r="F91" s="8" t="s">
        <v>0</v>
      </c>
      <c r="G91" s="8" t="s">
        <v>0</v>
      </c>
      <c r="H91" s="8" t="s">
        <v>0</v>
      </c>
      <c r="I91" s="8" t="s">
        <v>0</v>
      </c>
      <c r="J91" s="8" t="s">
        <v>0</v>
      </c>
      <c r="K91" s="8" t="s">
        <v>0</v>
      </c>
      <c r="L91" s="8" t="s">
        <v>0</v>
      </c>
      <c r="M91" s="8" t="s">
        <v>0</v>
      </c>
      <c r="N91" s="8" t="s">
        <v>0</v>
      </c>
      <c r="O91" s="8" t="s">
        <v>0</v>
      </c>
      <c r="P91" s="8" t="s">
        <v>0</v>
      </c>
      <c r="Q91" s="8" t="s">
        <v>0</v>
      </c>
      <c r="R91" s="8" t="s">
        <v>0</v>
      </c>
      <c r="S91" s="8" t="s">
        <v>0</v>
      </c>
      <c r="T91" s="8" t="s">
        <v>0</v>
      </c>
      <c r="U91" s="8" t="s">
        <v>0</v>
      </c>
      <c r="V91" s="8" t="s">
        <v>0</v>
      </c>
      <c r="W91" s="8" t="s">
        <v>0</v>
      </c>
      <c r="X91" s="7" t="e">
        <f t="shared" si="2"/>
        <v>#DIV/0!</v>
      </c>
      <c r="Y91" s="7"/>
      <c r="Z91" s="7"/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37" t="e">
        <f t="shared" si="3"/>
        <v>#DIV/0!</v>
      </c>
      <c r="AV91" s="37"/>
      <c r="AW91" s="37"/>
    </row>
    <row r="92" spans="1:49" x14ac:dyDescent="0.2">
      <c r="A92" s="1" t="s">
        <v>1718</v>
      </c>
      <c r="B92" s="4" t="s">
        <v>416</v>
      </c>
      <c r="C92" s="4" t="s">
        <v>417</v>
      </c>
      <c r="D92" s="8" t="s">
        <v>0</v>
      </c>
      <c r="E92" s="8" t="s">
        <v>0</v>
      </c>
      <c r="F92" s="8" t="s">
        <v>0</v>
      </c>
      <c r="G92" s="8" t="s">
        <v>0</v>
      </c>
      <c r="H92" s="8" t="s">
        <v>0</v>
      </c>
      <c r="I92" s="8" t="s">
        <v>0</v>
      </c>
      <c r="J92" s="8" t="s">
        <v>0</v>
      </c>
      <c r="K92" s="8" t="s">
        <v>0</v>
      </c>
      <c r="L92" s="8" t="s">
        <v>0</v>
      </c>
      <c r="M92" s="8" t="s">
        <v>0</v>
      </c>
      <c r="N92" s="8" t="s">
        <v>0</v>
      </c>
      <c r="O92" s="8" t="s">
        <v>0</v>
      </c>
      <c r="P92" s="8" t="s">
        <v>0</v>
      </c>
      <c r="Q92" s="8" t="s">
        <v>0</v>
      </c>
      <c r="R92" s="8" t="s">
        <v>0</v>
      </c>
      <c r="S92" s="8" t="s">
        <v>0</v>
      </c>
      <c r="T92" s="8" t="s">
        <v>0</v>
      </c>
      <c r="U92" s="8" t="s">
        <v>0</v>
      </c>
      <c r="V92" s="8" t="s">
        <v>0</v>
      </c>
      <c r="W92" s="8" t="s">
        <v>0</v>
      </c>
      <c r="X92" s="7" t="e">
        <f t="shared" si="2"/>
        <v>#DIV/0!</v>
      </c>
      <c r="Y92" s="7"/>
      <c r="Z92" s="7"/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37" t="e">
        <f t="shared" si="3"/>
        <v>#DIV/0!</v>
      </c>
      <c r="AV92" s="37"/>
      <c r="AW92" s="37"/>
    </row>
    <row r="93" spans="1:49" x14ac:dyDescent="0.2">
      <c r="A93" s="1" t="s">
        <v>1720</v>
      </c>
      <c r="B93" s="4" t="s">
        <v>421</v>
      </c>
      <c r="C93" s="4" t="s">
        <v>422</v>
      </c>
      <c r="D93" s="8" t="s">
        <v>0</v>
      </c>
      <c r="E93" s="8" t="s">
        <v>0</v>
      </c>
      <c r="F93" s="8" t="s">
        <v>0</v>
      </c>
      <c r="G93" s="8" t="s">
        <v>0</v>
      </c>
      <c r="H93" s="8" t="s">
        <v>0</v>
      </c>
      <c r="I93" s="8" t="s">
        <v>0</v>
      </c>
      <c r="J93" s="8" t="s">
        <v>0</v>
      </c>
      <c r="K93" s="8" t="s">
        <v>0</v>
      </c>
      <c r="L93" s="8" t="s">
        <v>0</v>
      </c>
      <c r="M93" s="8" t="s">
        <v>0</v>
      </c>
      <c r="N93" s="8" t="s">
        <v>0</v>
      </c>
      <c r="O93" s="8" t="s">
        <v>0</v>
      </c>
      <c r="P93" s="8" t="s">
        <v>0</v>
      </c>
      <c r="Q93" s="8" t="s">
        <v>0</v>
      </c>
      <c r="R93" s="8" t="s">
        <v>0</v>
      </c>
      <c r="S93" s="8" t="s">
        <v>0</v>
      </c>
      <c r="T93" s="8" t="s">
        <v>0</v>
      </c>
      <c r="U93" s="8" t="s">
        <v>0</v>
      </c>
      <c r="V93" s="8" t="s">
        <v>0</v>
      </c>
      <c r="W93" s="8" t="s">
        <v>0</v>
      </c>
      <c r="X93" s="7" t="e">
        <f t="shared" si="2"/>
        <v>#DIV/0!</v>
      </c>
      <c r="Y93" s="7"/>
      <c r="Z93" s="7"/>
      <c r="AA93" s="10">
        <v>343521.40342193103</v>
      </c>
      <c r="AB93" s="10">
        <v>347064.73944891198</v>
      </c>
      <c r="AC93" s="10">
        <v>306254.96157236799</v>
      </c>
      <c r="AD93" s="10">
        <v>291126.95098079002</v>
      </c>
      <c r="AE93" s="10">
        <v>297671.50725027802</v>
      </c>
      <c r="AF93" s="10">
        <v>297398.95146227698</v>
      </c>
      <c r="AG93" s="10">
        <v>283725.297729738</v>
      </c>
      <c r="AH93" s="10">
        <v>255482.11121304901</v>
      </c>
      <c r="AI93" s="10">
        <v>248030.41638782001</v>
      </c>
      <c r="AJ93" s="10">
        <v>271507.25179585401</v>
      </c>
      <c r="AK93" s="10">
        <v>249843.21289616299</v>
      </c>
      <c r="AL93" s="10">
        <v>230021.06807985401</v>
      </c>
      <c r="AM93" s="10">
        <v>264125.68332221202</v>
      </c>
      <c r="AN93" s="10">
        <v>225176.65290683499</v>
      </c>
      <c r="AO93" s="10">
        <v>248450.94977200101</v>
      </c>
      <c r="AP93" s="10">
        <v>226718.14265366801</v>
      </c>
      <c r="AQ93" s="10">
        <v>241202.96951934</v>
      </c>
      <c r="AR93" s="10">
        <v>206575.308502406</v>
      </c>
      <c r="AS93" s="10">
        <v>213960.41671325901</v>
      </c>
      <c r="AT93" s="10">
        <v>196456.07944176299</v>
      </c>
      <c r="AU93" s="37">
        <f t="shared" si="3"/>
        <v>0.16151736568261663</v>
      </c>
      <c r="AV93" s="37"/>
      <c r="AW93" s="37"/>
    </row>
    <row r="94" spans="1:49" x14ac:dyDescent="0.2">
      <c r="A94" s="1" t="s">
        <v>1721</v>
      </c>
      <c r="B94" s="4" t="s">
        <v>426</v>
      </c>
      <c r="C94" s="4" t="s">
        <v>427</v>
      </c>
      <c r="D94" s="8">
        <v>5188089.4066309202</v>
      </c>
      <c r="E94" s="8">
        <v>5068701.47401617</v>
      </c>
      <c r="F94" s="8">
        <v>4738992.0108910697</v>
      </c>
      <c r="G94" s="8">
        <v>4570921.4380642502</v>
      </c>
      <c r="H94" s="8">
        <v>4262432.5969538903</v>
      </c>
      <c r="I94" s="8">
        <v>3957273.7011192702</v>
      </c>
      <c r="J94" s="8">
        <v>3757187.7864878001</v>
      </c>
      <c r="K94" s="8">
        <v>4044667.0475518201</v>
      </c>
      <c r="L94" s="8">
        <v>3850642.1568269199</v>
      </c>
      <c r="M94" s="8">
        <v>3106168.30497282</v>
      </c>
      <c r="N94" s="8">
        <v>3266508.3061891301</v>
      </c>
      <c r="O94" s="8">
        <v>3043857.7757484298</v>
      </c>
      <c r="P94" s="8">
        <v>3099303.0541570601</v>
      </c>
      <c r="Q94" s="8">
        <v>2848954.1601501601</v>
      </c>
      <c r="R94" s="8">
        <v>2743938.4199326299</v>
      </c>
      <c r="S94" s="8">
        <v>2554634.1666397098</v>
      </c>
      <c r="T94" s="8">
        <v>2707048.8664601701</v>
      </c>
      <c r="U94" s="8">
        <v>2254806.3010637402</v>
      </c>
      <c r="V94" s="8">
        <v>2416868.6852908898</v>
      </c>
      <c r="W94" s="8">
        <v>2457347.4359538401</v>
      </c>
      <c r="X94" s="7">
        <f t="shared" si="2"/>
        <v>0.26385537588963665</v>
      </c>
      <c r="Y94" s="7"/>
      <c r="Z94" s="7"/>
      <c r="AA94" s="10">
        <v>3166188.3694299501</v>
      </c>
      <c r="AB94" s="10">
        <v>3270908.2879480799</v>
      </c>
      <c r="AC94" s="10">
        <v>2982662.2907397901</v>
      </c>
      <c r="AD94" s="10">
        <v>2825419.5992653901</v>
      </c>
      <c r="AE94" s="10">
        <v>2699835.44455382</v>
      </c>
      <c r="AF94" s="10">
        <v>2702409.1892496399</v>
      </c>
      <c r="AG94" s="10">
        <v>2522237.99957855</v>
      </c>
      <c r="AH94" s="10">
        <v>2540584.9264647202</v>
      </c>
      <c r="AI94" s="10">
        <v>2265109.1974985502</v>
      </c>
      <c r="AJ94" s="10">
        <v>2357676.16173435</v>
      </c>
      <c r="AK94" s="10">
        <v>2182112.5997385699</v>
      </c>
      <c r="AL94" s="10">
        <v>1792301.48029747</v>
      </c>
      <c r="AM94" s="10">
        <v>2067869.6946960101</v>
      </c>
      <c r="AN94" s="10">
        <v>1979319.38359577</v>
      </c>
      <c r="AO94" s="10">
        <v>1912195.0639897699</v>
      </c>
      <c r="AP94" s="10">
        <v>1993231.0273160101</v>
      </c>
      <c r="AQ94" s="10">
        <v>1994087.22910986</v>
      </c>
      <c r="AR94" s="10">
        <v>2065213.46670837</v>
      </c>
      <c r="AS94" s="10">
        <v>1618994.55635204</v>
      </c>
      <c r="AT94" s="10">
        <v>1936146.53660476</v>
      </c>
      <c r="AU94" s="37">
        <f t="shared" si="3"/>
        <v>0.20175153882072161</v>
      </c>
      <c r="AV94" s="37"/>
      <c r="AW94" s="37"/>
    </row>
    <row r="95" spans="1:49" x14ac:dyDescent="0.2">
      <c r="A95" s="1" t="s">
        <v>1722</v>
      </c>
      <c r="B95" s="4" t="s">
        <v>430</v>
      </c>
      <c r="C95" s="4" t="s">
        <v>431</v>
      </c>
      <c r="D95" s="8">
        <v>13269457.420737101</v>
      </c>
      <c r="E95" s="8">
        <v>12683219.6106077</v>
      </c>
      <c r="F95" s="8">
        <v>12811219.5429588</v>
      </c>
      <c r="G95" s="8">
        <v>12195519.467472101</v>
      </c>
      <c r="H95" s="8">
        <v>11277399.425479401</v>
      </c>
      <c r="I95" s="8">
        <v>11518321.5327003</v>
      </c>
      <c r="J95" s="8">
        <v>10148929.3226224</v>
      </c>
      <c r="K95" s="8">
        <v>11115621.1937769</v>
      </c>
      <c r="L95" s="8">
        <v>9737853.60084356</v>
      </c>
      <c r="M95" s="8">
        <v>9506753.1681138091</v>
      </c>
      <c r="N95" s="8">
        <v>10021134.039334601</v>
      </c>
      <c r="O95" s="8">
        <v>8608708.1916018892</v>
      </c>
      <c r="P95" s="8">
        <v>9471284.6936044507</v>
      </c>
      <c r="Q95" s="8">
        <v>8216317.1707074502</v>
      </c>
      <c r="R95" s="8">
        <v>8916170.9996309299</v>
      </c>
      <c r="S95" s="8">
        <v>8008414.7962720897</v>
      </c>
      <c r="T95" s="8">
        <v>8120959.40428086</v>
      </c>
      <c r="U95" s="8">
        <v>6316329.0973600196</v>
      </c>
      <c r="V95" s="8">
        <v>7624359.7800634</v>
      </c>
      <c r="W95" s="8">
        <v>7804305.9809955098</v>
      </c>
      <c r="X95" s="7">
        <f t="shared" si="2"/>
        <v>0.19982442185395236</v>
      </c>
      <c r="Y95" s="7"/>
      <c r="Z95" s="7"/>
      <c r="AA95" s="10">
        <v>15593443.700916201</v>
      </c>
      <c r="AB95" s="10">
        <v>16023419.6761092</v>
      </c>
      <c r="AC95" s="10">
        <v>15153001.892232999</v>
      </c>
      <c r="AD95" s="10">
        <v>14573166.103730001</v>
      </c>
      <c r="AE95" s="10">
        <v>14199373.1243525</v>
      </c>
      <c r="AF95" s="10">
        <v>14336962.934322501</v>
      </c>
      <c r="AG95" s="10">
        <v>13699569.1601956</v>
      </c>
      <c r="AH95" s="10">
        <v>13302449.496739499</v>
      </c>
      <c r="AI95" s="10">
        <v>13222436.186510799</v>
      </c>
      <c r="AJ95" s="10">
        <v>12991472.4440946</v>
      </c>
      <c r="AK95" s="10">
        <v>12964738.1141745</v>
      </c>
      <c r="AL95" s="10">
        <v>9820097.2048006393</v>
      </c>
      <c r="AM95" s="10">
        <v>12085761.846009299</v>
      </c>
      <c r="AN95" s="10">
        <v>12019580.302730201</v>
      </c>
      <c r="AO95" s="10">
        <v>11795011.5735086</v>
      </c>
      <c r="AP95" s="10">
        <v>13122450.7216042</v>
      </c>
      <c r="AQ95" s="10">
        <v>12256588.9317322</v>
      </c>
      <c r="AR95" s="10">
        <v>12160810.163578199</v>
      </c>
      <c r="AS95" s="10">
        <v>9806625.4107822794</v>
      </c>
      <c r="AT95" s="10">
        <v>11550118.240382001</v>
      </c>
      <c r="AU95" s="37">
        <f t="shared" si="3"/>
        <v>0.12903794934522933</v>
      </c>
      <c r="AV95" s="37"/>
      <c r="AW95" s="37"/>
    </row>
    <row r="96" spans="1:49" x14ac:dyDescent="0.2">
      <c r="A96" s="1" t="s">
        <v>1723</v>
      </c>
      <c r="B96" s="4" t="s">
        <v>434</v>
      </c>
      <c r="C96" s="4" t="s">
        <v>435</v>
      </c>
      <c r="D96" s="8">
        <v>227606.767392746</v>
      </c>
      <c r="E96" s="8">
        <v>251072.49698294399</v>
      </c>
      <c r="F96" s="8">
        <v>229815.888831563</v>
      </c>
      <c r="G96" s="8">
        <v>241696.057254332</v>
      </c>
      <c r="H96" s="8">
        <v>234991.07844067499</v>
      </c>
      <c r="I96" s="8">
        <v>210490.66295340101</v>
      </c>
      <c r="J96" s="8">
        <v>200337.169514081</v>
      </c>
      <c r="K96" s="8">
        <v>191971.85744022601</v>
      </c>
      <c r="L96" s="8">
        <v>197814.71611032801</v>
      </c>
      <c r="M96" s="8">
        <v>199912.932074882</v>
      </c>
      <c r="N96" s="8">
        <v>163503.13871119701</v>
      </c>
      <c r="O96" s="8">
        <v>176753.883422082</v>
      </c>
      <c r="P96" s="8">
        <v>124629.664516452</v>
      </c>
      <c r="Q96" s="8">
        <v>151395.24223482501</v>
      </c>
      <c r="R96" s="8">
        <v>148226.36507896599</v>
      </c>
      <c r="S96" s="8">
        <v>147608.18424863499</v>
      </c>
      <c r="T96" s="8">
        <v>161704.22150983199</v>
      </c>
      <c r="U96" s="8">
        <v>127568.02310901901</v>
      </c>
      <c r="V96" s="8">
        <v>132415.33830185101</v>
      </c>
      <c r="W96" s="8">
        <v>137188.78672022201</v>
      </c>
      <c r="X96" s="7">
        <f t="shared" si="2"/>
        <v>0.22472624131148336</v>
      </c>
      <c r="Y96" s="7"/>
      <c r="Z96" s="7"/>
      <c r="AA96" s="10">
        <v>935911.68571589503</v>
      </c>
      <c r="AB96" s="10">
        <v>893548.84007493604</v>
      </c>
      <c r="AC96" s="10">
        <v>867868.51879950403</v>
      </c>
      <c r="AD96" s="10">
        <v>889766.37534518703</v>
      </c>
      <c r="AE96" s="10">
        <v>820096.62231857202</v>
      </c>
      <c r="AF96" s="10">
        <v>764937.52567157103</v>
      </c>
      <c r="AG96" s="10">
        <v>702178.74952012603</v>
      </c>
      <c r="AH96" s="10">
        <v>711707.37617564097</v>
      </c>
      <c r="AI96" s="10">
        <v>680088.909779954</v>
      </c>
      <c r="AJ96" s="10">
        <v>605120.80620893301</v>
      </c>
      <c r="AK96" s="10">
        <v>681389.12850329303</v>
      </c>
      <c r="AL96" s="10">
        <v>561668.11002722301</v>
      </c>
      <c r="AM96" s="10">
        <v>515024.22840654</v>
      </c>
      <c r="AN96" s="10">
        <v>653952.90905237396</v>
      </c>
      <c r="AO96" s="10">
        <v>546760.54673460103</v>
      </c>
      <c r="AP96" s="10">
        <v>617858.56301518099</v>
      </c>
      <c r="AQ96" s="10">
        <v>555867.62924152601</v>
      </c>
      <c r="AR96" s="10">
        <v>576140.70386174403</v>
      </c>
      <c r="AS96" s="10">
        <v>533804.82489248901</v>
      </c>
      <c r="AT96" s="10">
        <v>592268.70045889704</v>
      </c>
      <c r="AU96" s="37">
        <f t="shared" si="3"/>
        <v>0.19593333966173548</v>
      </c>
      <c r="AV96" s="37"/>
      <c r="AW96" s="37"/>
    </row>
    <row r="97" spans="1:49" x14ac:dyDescent="0.2">
      <c r="A97" s="1" t="s">
        <v>1725</v>
      </c>
      <c r="B97" s="4" t="s">
        <v>438</v>
      </c>
      <c r="C97" s="4" t="s">
        <v>439</v>
      </c>
      <c r="D97" s="8">
        <v>11381972.5238654</v>
      </c>
      <c r="E97" s="8">
        <v>11728653.7548618</v>
      </c>
      <c r="F97" s="8">
        <v>11812544.217992799</v>
      </c>
      <c r="G97" s="8">
        <v>11540009.655485</v>
      </c>
      <c r="H97" s="8">
        <v>11581011.462149</v>
      </c>
      <c r="I97" s="8">
        <v>11421600.790188599</v>
      </c>
      <c r="J97" s="8">
        <v>10900855.9809024</v>
      </c>
      <c r="K97" s="8">
        <v>11230359.144290499</v>
      </c>
      <c r="L97" s="8">
        <v>10606755.3424985</v>
      </c>
      <c r="M97" s="8">
        <v>10492556.8700833</v>
      </c>
      <c r="N97" s="8">
        <v>10589199.3334875</v>
      </c>
      <c r="O97" s="8">
        <v>10049051.9567341</v>
      </c>
      <c r="P97" s="8">
        <v>10307579.080911901</v>
      </c>
      <c r="Q97" s="8">
        <v>10220963.379087999</v>
      </c>
      <c r="R97" s="8">
        <v>9996027.2834585197</v>
      </c>
      <c r="S97" s="8">
        <v>10176881.393371601</v>
      </c>
      <c r="T97" s="8">
        <v>9935326.7603645101</v>
      </c>
      <c r="U97" s="8">
        <v>9894831.4087782297</v>
      </c>
      <c r="V97" s="8">
        <v>9584309.6910204794</v>
      </c>
      <c r="W97" s="8">
        <v>9505599.1344411094</v>
      </c>
      <c r="X97" s="7">
        <f t="shared" si="2"/>
        <v>7.0066776774493536E-2</v>
      </c>
      <c r="Y97" s="7"/>
      <c r="Z97" s="7"/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37" t="e">
        <f t="shared" si="3"/>
        <v>#DIV/0!</v>
      </c>
      <c r="AV97" s="37"/>
      <c r="AW97" s="37"/>
    </row>
    <row r="98" spans="1:49" x14ac:dyDescent="0.2">
      <c r="A98" s="1" t="s">
        <v>1726</v>
      </c>
      <c r="B98" s="4" t="s">
        <v>442</v>
      </c>
      <c r="C98" s="4" t="s">
        <v>443</v>
      </c>
      <c r="D98" s="8">
        <v>42220.8570395442</v>
      </c>
      <c r="E98" s="8">
        <v>43419.224343665497</v>
      </c>
      <c r="F98" s="8">
        <v>35852.781946770003</v>
      </c>
      <c r="G98" s="8">
        <v>40574.860743606303</v>
      </c>
      <c r="H98" s="8">
        <v>39528.8780785618</v>
      </c>
      <c r="I98" s="8">
        <v>38491.440354286002</v>
      </c>
      <c r="J98" s="8">
        <v>38903.025188621403</v>
      </c>
      <c r="K98" s="8">
        <v>43022.839330619303</v>
      </c>
      <c r="L98" s="8">
        <v>37175.775313994702</v>
      </c>
      <c r="M98" s="8">
        <v>37291.828742356098</v>
      </c>
      <c r="N98" s="8">
        <v>42119.107603933</v>
      </c>
      <c r="O98" s="8">
        <v>40667.334469551803</v>
      </c>
      <c r="P98" s="8">
        <v>36232.812288648798</v>
      </c>
      <c r="Q98" s="8">
        <v>34534.045676685797</v>
      </c>
      <c r="R98" s="8">
        <v>36105.3245945288</v>
      </c>
      <c r="S98" s="8">
        <v>39666.728740251499</v>
      </c>
      <c r="T98" s="8">
        <v>37637.0984964624</v>
      </c>
      <c r="U98" s="8">
        <v>34587.885344953203</v>
      </c>
      <c r="V98" s="8">
        <v>36735.8147779422</v>
      </c>
      <c r="W98" s="8">
        <v>34476.948348805898</v>
      </c>
      <c r="X98" s="7">
        <f t="shared" si="2"/>
        <v>7.4337682084619286E-2</v>
      </c>
      <c r="Y98" s="7"/>
      <c r="Z98" s="7"/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37" t="e">
        <f t="shared" si="3"/>
        <v>#DIV/0!</v>
      </c>
      <c r="AV98" s="37"/>
      <c r="AW98" s="37"/>
    </row>
    <row r="99" spans="1:49" x14ac:dyDescent="0.2">
      <c r="A99" s="1" t="s">
        <v>1727</v>
      </c>
      <c r="B99" s="4" t="s">
        <v>447</v>
      </c>
      <c r="C99" s="4" t="s">
        <v>448</v>
      </c>
      <c r="D99" s="8" t="s">
        <v>0</v>
      </c>
      <c r="E99" s="8" t="s">
        <v>0</v>
      </c>
      <c r="F99" s="8" t="s">
        <v>0</v>
      </c>
      <c r="G99" s="8" t="s">
        <v>0</v>
      </c>
      <c r="H99" s="8" t="s">
        <v>0</v>
      </c>
      <c r="I99" s="8" t="s">
        <v>0</v>
      </c>
      <c r="J99" s="8" t="s">
        <v>0</v>
      </c>
      <c r="K99" s="8" t="s">
        <v>0</v>
      </c>
      <c r="L99" s="8" t="s">
        <v>0</v>
      </c>
      <c r="M99" s="8" t="s">
        <v>0</v>
      </c>
      <c r="N99" s="8" t="s">
        <v>0</v>
      </c>
      <c r="O99" s="8" t="s">
        <v>0</v>
      </c>
      <c r="P99" s="8" t="s">
        <v>0</v>
      </c>
      <c r="Q99" s="8" t="s">
        <v>0</v>
      </c>
      <c r="R99" s="8" t="s">
        <v>0</v>
      </c>
      <c r="S99" s="8" t="s">
        <v>0</v>
      </c>
      <c r="T99" s="8" t="s">
        <v>0</v>
      </c>
      <c r="U99" s="8" t="s">
        <v>0</v>
      </c>
      <c r="V99" s="8" t="s">
        <v>0</v>
      </c>
      <c r="W99" s="8" t="s">
        <v>0</v>
      </c>
      <c r="X99" s="7" t="e">
        <f t="shared" si="2"/>
        <v>#DIV/0!</v>
      </c>
      <c r="Y99" s="7"/>
      <c r="Z99" s="7"/>
      <c r="AA99" s="10">
        <v>131766.308993874</v>
      </c>
      <c r="AB99" s="10">
        <v>165885.30486367899</v>
      </c>
      <c r="AC99" s="10">
        <v>162941.10433408601</v>
      </c>
      <c r="AD99" s="10">
        <v>170756.51530635601</v>
      </c>
      <c r="AE99" s="10">
        <v>166283.40029626599</v>
      </c>
      <c r="AF99" s="10">
        <v>167905.97657610101</v>
      </c>
      <c r="AG99" s="10">
        <v>163502.611994429</v>
      </c>
      <c r="AH99" s="10">
        <v>153668.72962135699</v>
      </c>
      <c r="AI99" s="10">
        <v>133149.64775229699</v>
      </c>
      <c r="AJ99" s="10">
        <v>130722.65473423401</v>
      </c>
      <c r="AK99" s="10">
        <v>150596.637427618</v>
      </c>
      <c r="AL99" s="10">
        <v>130524.70113164801</v>
      </c>
      <c r="AM99" s="10">
        <v>135203.250633305</v>
      </c>
      <c r="AN99" s="10">
        <v>127383.474792661</v>
      </c>
      <c r="AO99" s="10">
        <v>117709.758628778</v>
      </c>
      <c r="AP99" s="10">
        <v>115840.598415081</v>
      </c>
      <c r="AQ99" s="10">
        <v>120934.79261974699</v>
      </c>
      <c r="AR99" s="10">
        <v>121140.00565014299</v>
      </c>
      <c r="AS99" s="10">
        <v>112843.312546987</v>
      </c>
      <c r="AT99" s="10">
        <v>127405.190701321</v>
      </c>
      <c r="AU99" s="37">
        <f t="shared" si="3"/>
        <v>0.14282485268330533</v>
      </c>
      <c r="AV99" s="37"/>
      <c r="AW99" s="37"/>
    </row>
    <row r="100" spans="1:49" x14ac:dyDescent="0.2">
      <c r="A100" s="1" t="s">
        <v>1728</v>
      </c>
      <c r="B100" s="4" t="s">
        <v>452</v>
      </c>
      <c r="C100" s="4" t="s">
        <v>453</v>
      </c>
      <c r="D100" s="8" t="s">
        <v>0</v>
      </c>
      <c r="E100" s="8" t="s">
        <v>0</v>
      </c>
      <c r="F100" s="8" t="s">
        <v>0</v>
      </c>
      <c r="G100" s="8" t="s">
        <v>0</v>
      </c>
      <c r="H100" s="8" t="s">
        <v>0</v>
      </c>
      <c r="I100" s="8" t="s">
        <v>0</v>
      </c>
      <c r="J100" s="8" t="s">
        <v>0</v>
      </c>
      <c r="K100" s="8" t="s">
        <v>0</v>
      </c>
      <c r="L100" s="8" t="s">
        <v>0</v>
      </c>
      <c r="M100" s="8" t="s">
        <v>0</v>
      </c>
      <c r="N100" s="8" t="s">
        <v>0</v>
      </c>
      <c r="O100" s="8" t="s">
        <v>0</v>
      </c>
      <c r="P100" s="8" t="s">
        <v>0</v>
      </c>
      <c r="Q100" s="8" t="s">
        <v>0</v>
      </c>
      <c r="R100" s="8" t="s">
        <v>0</v>
      </c>
      <c r="S100" s="8" t="s">
        <v>0</v>
      </c>
      <c r="T100" s="8" t="s">
        <v>0</v>
      </c>
      <c r="U100" s="8" t="s">
        <v>0</v>
      </c>
      <c r="V100" s="8" t="s">
        <v>0</v>
      </c>
      <c r="W100" s="8" t="s">
        <v>0</v>
      </c>
      <c r="X100" s="7" t="e">
        <f t="shared" si="2"/>
        <v>#DIV/0!</v>
      </c>
      <c r="Y100" s="7"/>
      <c r="Z100" s="7"/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37" t="e">
        <f t="shared" si="3"/>
        <v>#DIV/0!</v>
      </c>
      <c r="AV100" s="37"/>
      <c r="AW100" s="37"/>
    </row>
    <row r="101" spans="1:49" x14ac:dyDescent="0.2">
      <c r="A101" s="1" t="s">
        <v>1729</v>
      </c>
      <c r="B101" s="4" t="s">
        <v>456</v>
      </c>
      <c r="C101" s="4" t="s">
        <v>457</v>
      </c>
      <c r="D101" s="8">
        <v>9977275.5481019709</v>
      </c>
      <c r="E101" s="8">
        <v>9578498.9151186496</v>
      </c>
      <c r="F101" s="8">
        <v>9501711.3614124209</v>
      </c>
      <c r="G101" s="8">
        <v>9457819.9693075307</v>
      </c>
      <c r="H101" s="8">
        <v>8558238.0764217991</v>
      </c>
      <c r="I101" s="8">
        <v>8651747.3774979599</v>
      </c>
      <c r="J101" s="8">
        <v>8058943.2394051701</v>
      </c>
      <c r="K101" s="8">
        <v>7909114.2222268702</v>
      </c>
      <c r="L101" s="8">
        <v>7192505.1792794</v>
      </c>
      <c r="M101" s="8">
        <v>7227540.2979960898</v>
      </c>
      <c r="N101" s="8">
        <v>7533812.6436214503</v>
      </c>
      <c r="O101" s="8">
        <v>6845141.3988187397</v>
      </c>
      <c r="P101" s="8">
        <v>6944068.6029597698</v>
      </c>
      <c r="Q101" s="8">
        <v>6178526.3927764297</v>
      </c>
      <c r="R101" s="8">
        <v>5832804.3382415297</v>
      </c>
      <c r="S101" s="8">
        <v>5807691.6213413402</v>
      </c>
      <c r="T101" s="8">
        <v>5914708.2489478802</v>
      </c>
      <c r="U101" s="8">
        <v>4553604.42371336</v>
      </c>
      <c r="V101" s="8">
        <v>5639587.7084696004</v>
      </c>
      <c r="W101" s="8">
        <v>5328235.9521649396</v>
      </c>
      <c r="X101" s="7">
        <f t="shared" si="2"/>
        <v>0.21748341079074135</v>
      </c>
      <c r="Y101" s="7"/>
      <c r="Z101" s="7"/>
      <c r="AA101" s="10">
        <v>22516467.666931499</v>
      </c>
      <c r="AB101" s="10">
        <v>20919089.521317702</v>
      </c>
      <c r="AC101" s="10">
        <v>20266394.546918102</v>
      </c>
      <c r="AD101" s="10">
        <v>18696853.443689302</v>
      </c>
      <c r="AE101" s="10">
        <v>19722540.662797</v>
      </c>
      <c r="AF101" s="10">
        <v>19195590.460309401</v>
      </c>
      <c r="AG101" s="10">
        <v>17528047.174862798</v>
      </c>
      <c r="AH101" s="10">
        <v>16532017.2850747</v>
      </c>
      <c r="AI101" s="10">
        <v>16371608.865995299</v>
      </c>
      <c r="AJ101" s="10">
        <v>15666721.3205931</v>
      </c>
      <c r="AK101" s="10">
        <v>16294503.729628099</v>
      </c>
      <c r="AL101" s="10">
        <v>12657012.061697399</v>
      </c>
      <c r="AM101" s="10">
        <v>13741693.039241601</v>
      </c>
      <c r="AN101" s="10">
        <v>13973027.065704601</v>
      </c>
      <c r="AO101" s="10">
        <v>13779048.592036299</v>
      </c>
      <c r="AP101" s="10">
        <v>14682279.6821077</v>
      </c>
      <c r="AQ101" s="10">
        <v>13144354.4386016</v>
      </c>
      <c r="AR101" s="10">
        <v>14092267.590206601</v>
      </c>
      <c r="AS101" s="10">
        <v>10605676.011817301</v>
      </c>
      <c r="AT101" s="10">
        <v>12792264.083994299</v>
      </c>
      <c r="AU101" s="37">
        <f t="shared" si="3"/>
        <v>0.19921624189233686</v>
      </c>
      <c r="AV101" s="37"/>
      <c r="AW101" s="37"/>
    </row>
    <row r="102" spans="1:49" x14ac:dyDescent="0.2">
      <c r="A102" s="1" t="s">
        <v>1730</v>
      </c>
      <c r="B102" s="4" t="s">
        <v>460</v>
      </c>
      <c r="C102" s="4" t="s">
        <v>461</v>
      </c>
      <c r="D102" s="8" t="s">
        <v>0</v>
      </c>
      <c r="E102" s="8" t="s">
        <v>0</v>
      </c>
      <c r="F102" s="8" t="s">
        <v>0</v>
      </c>
      <c r="G102" s="8" t="s">
        <v>0</v>
      </c>
      <c r="H102" s="8" t="s">
        <v>0</v>
      </c>
      <c r="I102" s="8" t="s">
        <v>0</v>
      </c>
      <c r="J102" s="8" t="s">
        <v>0</v>
      </c>
      <c r="K102" s="8" t="s">
        <v>0</v>
      </c>
      <c r="L102" s="8" t="s">
        <v>0</v>
      </c>
      <c r="M102" s="8" t="s">
        <v>0</v>
      </c>
      <c r="N102" s="8" t="s">
        <v>0</v>
      </c>
      <c r="O102" s="8" t="s">
        <v>0</v>
      </c>
      <c r="P102" s="8" t="s">
        <v>0</v>
      </c>
      <c r="Q102" s="8" t="s">
        <v>0</v>
      </c>
      <c r="R102" s="8" t="s">
        <v>0</v>
      </c>
      <c r="S102" s="8" t="s">
        <v>0</v>
      </c>
      <c r="T102" s="8" t="s">
        <v>0</v>
      </c>
      <c r="U102" s="8" t="s">
        <v>0</v>
      </c>
      <c r="V102" s="8" t="s">
        <v>0</v>
      </c>
      <c r="W102" s="8" t="s">
        <v>0</v>
      </c>
      <c r="X102" s="7" t="e">
        <f t="shared" si="2"/>
        <v>#DIV/0!</v>
      </c>
      <c r="Y102" s="7"/>
      <c r="Z102" s="7"/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37" t="e">
        <f t="shared" si="3"/>
        <v>#DIV/0!</v>
      </c>
      <c r="AV102" s="37"/>
      <c r="AW102" s="37"/>
    </row>
    <row r="103" spans="1:49" x14ac:dyDescent="0.2">
      <c r="A103" s="1" t="s">
        <v>1731</v>
      </c>
      <c r="B103" s="4" t="s">
        <v>465</v>
      </c>
      <c r="C103" s="4" t="s">
        <v>466</v>
      </c>
      <c r="D103" s="8" t="s">
        <v>0</v>
      </c>
      <c r="E103" s="8" t="s">
        <v>0</v>
      </c>
      <c r="F103" s="8" t="s">
        <v>0</v>
      </c>
      <c r="G103" s="8" t="s">
        <v>0</v>
      </c>
      <c r="H103" s="8" t="s">
        <v>0</v>
      </c>
      <c r="I103" s="8" t="s">
        <v>0</v>
      </c>
      <c r="J103" s="8" t="s">
        <v>0</v>
      </c>
      <c r="K103" s="8" t="s">
        <v>0</v>
      </c>
      <c r="L103" s="8" t="s">
        <v>0</v>
      </c>
      <c r="M103" s="8" t="s">
        <v>0</v>
      </c>
      <c r="N103" s="8" t="s">
        <v>0</v>
      </c>
      <c r="O103" s="8" t="s">
        <v>0</v>
      </c>
      <c r="P103" s="8" t="s">
        <v>0</v>
      </c>
      <c r="Q103" s="8" t="s">
        <v>0</v>
      </c>
      <c r="R103" s="8" t="s">
        <v>0</v>
      </c>
      <c r="S103" s="8" t="s">
        <v>0</v>
      </c>
      <c r="T103" s="8" t="s">
        <v>0</v>
      </c>
      <c r="U103" s="8" t="s">
        <v>0</v>
      </c>
      <c r="V103" s="8" t="s">
        <v>0</v>
      </c>
      <c r="W103" s="8" t="s">
        <v>0</v>
      </c>
      <c r="X103" s="7" t="e">
        <f t="shared" si="2"/>
        <v>#DIV/0!</v>
      </c>
      <c r="Y103" s="7"/>
      <c r="Z103" s="7"/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37" t="e">
        <f t="shared" si="3"/>
        <v>#DIV/0!</v>
      </c>
      <c r="AV103" s="37"/>
      <c r="AW103" s="37"/>
    </row>
    <row r="104" spans="1:49" x14ac:dyDescent="0.2">
      <c r="A104" s="1" t="s">
        <v>1732</v>
      </c>
      <c r="B104" s="4" t="s">
        <v>469</v>
      </c>
      <c r="C104" s="4" t="s">
        <v>470</v>
      </c>
      <c r="D104" s="8">
        <v>43077963.7621409</v>
      </c>
      <c r="E104" s="8">
        <v>35903987.346263297</v>
      </c>
      <c r="F104" s="8">
        <v>35248223.311338797</v>
      </c>
      <c r="G104" s="8">
        <v>34472810.848099798</v>
      </c>
      <c r="H104" s="8">
        <v>32129650.8935843</v>
      </c>
      <c r="I104" s="8">
        <v>30183747.456562102</v>
      </c>
      <c r="J104" s="8">
        <v>30158086.607026801</v>
      </c>
      <c r="K104" s="8">
        <v>34327137.958070502</v>
      </c>
      <c r="L104" s="8">
        <v>28648411.9624983</v>
      </c>
      <c r="M104" s="8">
        <v>25596948.111974601</v>
      </c>
      <c r="N104" s="8">
        <v>25287813.327431601</v>
      </c>
      <c r="O104" s="8">
        <v>26635140.136938602</v>
      </c>
      <c r="P104" s="8">
        <v>23537592.317501798</v>
      </c>
      <c r="Q104" s="8">
        <v>24226916.9489826</v>
      </c>
      <c r="R104" s="8">
        <v>25954686.252664998</v>
      </c>
      <c r="S104" s="8">
        <v>23301244.483567301</v>
      </c>
      <c r="T104" s="8">
        <v>23879765.234799799</v>
      </c>
      <c r="U104" s="8">
        <v>22086137.215690099</v>
      </c>
      <c r="V104" s="8">
        <v>22646620.908876799</v>
      </c>
      <c r="W104" s="8">
        <v>23417104.569354702</v>
      </c>
      <c r="X104" s="7">
        <f t="shared" si="2"/>
        <v>0.20057842373008769</v>
      </c>
      <c r="Y104" s="7"/>
      <c r="Z104" s="7"/>
      <c r="AA104" s="10">
        <v>11295126.375748601</v>
      </c>
      <c r="AB104" s="10">
        <v>9495908.5159559101</v>
      </c>
      <c r="AC104" s="10">
        <v>8757175.2787581198</v>
      </c>
      <c r="AD104" s="10">
        <v>8458129.7489783093</v>
      </c>
      <c r="AE104" s="10">
        <v>7518213.5398168303</v>
      </c>
      <c r="AF104" s="10">
        <v>8580560.8701015804</v>
      </c>
      <c r="AG104" s="10">
        <v>8990100.2534147799</v>
      </c>
      <c r="AH104" s="10">
        <v>8876756.1269920394</v>
      </c>
      <c r="AI104" s="10">
        <v>7423725.4206910096</v>
      </c>
      <c r="AJ104" s="10">
        <v>6881857.5798269799</v>
      </c>
      <c r="AK104" s="10">
        <v>6945807.2518812297</v>
      </c>
      <c r="AL104" s="10">
        <v>6798226.3484771503</v>
      </c>
      <c r="AM104" s="10">
        <v>5867727.6805975903</v>
      </c>
      <c r="AN104" s="10">
        <v>6794491.7532999897</v>
      </c>
      <c r="AO104" s="10">
        <v>7834409.8612449896</v>
      </c>
      <c r="AP104" s="10">
        <v>7527313.4951594099</v>
      </c>
      <c r="AQ104" s="10">
        <v>6488569.3375610402</v>
      </c>
      <c r="AR104" s="10">
        <v>7960355.4969212497</v>
      </c>
      <c r="AS104" s="10">
        <v>7352413.2416049903</v>
      </c>
      <c r="AT104" s="10">
        <v>7376049.2889207397</v>
      </c>
      <c r="AU104" s="37">
        <f t="shared" si="3"/>
        <v>0.15795428914216386</v>
      </c>
      <c r="AV104" s="37"/>
      <c r="AW104" s="37"/>
    </row>
    <row r="105" spans="1:49" x14ac:dyDescent="0.2">
      <c r="A105" s="1" t="s">
        <v>1733</v>
      </c>
      <c r="B105" s="4" t="s">
        <v>474</v>
      </c>
      <c r="C105" s="4" t="s">
        <v>475</v>
      </c>
      <c r="D105" s="8">
        <v>15881479.1619044</v>
      </c>
      <c r="E105" s="8">
        <v>15721272.487456501</v>
      </c>
      <c r="F105" s="8">
        <v>15463109.726720201</v>
      </c>
      <c r="G105" s="8">
        <v>15167228.720930301</v>
      </c>
      <c r="H105" s="8">
        <v>14674657.1371073</v>
      </c>
      <c r="I105" s="8">
        <v>14825804.954112999</v>
      </c>
      <c r="J105" s="8">
        <v>13942477.8570017</v>
      </c>
      <c r="K105" s="8">
        <v>13512187.7348706</v>
      </c>
      <c r="L105" s="8">
        <v>13222097.324898699</v>
      </c>
      <c r="M105" s="8">
        <v>12913709.7524748</v>
      </c>
      <c r="N105" s="8">
        <v>12776145.1268986</v>
      </c>
      <c r="O105" s="8">
        <v>12097976.6054521</v>
      </c>
      <c r="P105" s="8">
        <v>12209604.889138199</v>
      </c>
      <c r="Q105" s="8">
        <v>11676613.6932285</v>
      </c>
      <c r="R105" s="8">
        <v>11833705.1144544</v>
      </c>
      <c r="S105" s="8">
        <v>11958392.746763499</v>
      </c>
      <c r="T105" s="8">
        <v>11428332.8085624</v>
      </c>
      <c r="U105" s="8">
        <v>10927869.555883</v>
      </c>
      <c r="V105" s="8">
        <v>10871815.2491387</v>
      </c>
      <c r="W105" s="8">
        <v>10612178.9217395</v>
      </c>
      <c r="X105" s="7">
        <f t="shared" si="2"/>
        <v>0.13160373171635401</v>
      </c>
      <c r="Y105" s="7"/>
      <c r="Z105" s="7"/>
      <c r="AA105" s="10">
        <v>20348335.731538098</v>
      </c>
      <c r="AB105" s="10">
        <v>19991381.3036437</v>
      </c>
      <c r="AC105" s="10">
        <v>19850877.697518401</v>
      </c>
      <c r="AD105" s="10">
        <v>19194713.506360099</v>
      </c>
      <c r="AE105" s="10">
        <v>19173743.426429901</v>
      </c>
      <c r="AF105" s="10">
        <v>18707789.076009002</v>
      </c>
      <c r="AG105" s="10">
        <v>18282016.6376734</v>
      </c>
      <c r="AH105" s="10">
        <v>17981254.626286201</v>
      </c>
      <c r="AI105" s="10">
        <v>17149075.174941599</v>
      </c>
      <c r="AJ105" s="10">
        <v>16774956.1708623</v>
      </c>
      <c r="AK105" s="10">
        <v>16793540.768472601</v>
      </c>
      <c r="AL105" s="10">
        <v>16204751.5402709</v>
      </c>
      <c r="AM105" s="10">
        <v>15959053.1767042</v>
      </c>
      <c r="AN105" s="10">
        <v>14922112.9828094</v>
      </c>
      <c r="AO105" s="10">
        <v>15489008.8005505</v>
      </c>
      <c r="AP105" s="10">
        <v>14932620.3364661</v>
      </c>
      <c r="AQ105" s="10">
        <v>14883567.5105152</v>
      </c>
      <c r="AR105" s="10">
        <v>14545608.9504056</v>
      </c>
      <c r="AS105" s="10">
        <v>14348675.9107439</v>
      </c>
      <c r="AT105" s="10">
        <v>14469585.3026092</v>
      </c>
      <c r="AU105" s="37">
        <f t="shared" si="3"/>
        <v>0.12069801835686364</v>
      </c>
      <c r="AV105" s="37"/>
      <c r="AW105" s="37"/>
    </row>
    <row r="106" spans="1:49" x14ac:dyDescent="0.2">
      <c r="A106" s="1" t="s">
        <v>1734</v>
      </c>
      <c r="B106" s="4" t="s">
        <v>479</v>
      </c>
      <c r="C106" s="4" t="s">
        <v>480</v>
      </c>
      <c r="D106" s="8">
        <v>238337.71117315101</v>
      </c>
      <c r="E106" s="8">
        <v>209840.89223616201</v>
      </c>
      <c r="F106" s="8">
        <v>221506.42325618301</v>
      </c>
      <c r="G106" s="8">
        <v>199162.17407600401</v>
      </c>
      <c r="H106" s="8">
        <v>215692.56679620099</v>
      </c>
      <c r="I106" s="8">
        <v>218200.36514564199</v>
      </c>
      <c r="J106" s="8">
        <v>217889.99336267001</v>
      </c>
      <c r="K106" s="8">
        <v>202789.136647798</v>
      </c>
      <c r="L106" s="8">
        <v>175325.99710902601</v>
      </c>
      <c r="M106" s="8">
        <v>190959.00373326399</v>
      </c>
      <c r="N106" s="8">
        <v>183215.38843774199</v>
      </c>
      <c r="O106" s="8">
        <v>160918.57087714999</v>
      </c>
      <c r="P106" s="8">
        <v>175617.045828809</v>
      </c>
      <c r="Q106" s="8">
        <v>164197.19946850601</v>
      </c>
      <c r="R106" s="8">
        <v>159026.186501902</v>
      </c>
      <c r="S106" s="8">
        <v>173006.20009122201</v>
      </c>
      <c r="T106" s="8">
        <v>167748.800145307</v>
      </c>
      <c r="U106" s="8">
        <v>161223.40887197299</v>
      </c>
      <c r="V106" s="8">
        <v>148435.62164331699</v>
      </c>
      <c r="W106" s="8">
        <v>134761.93898362399</v>
      </c>
      <c r="X106" s="7">
        <f t="shared" si="2"/>
        <v>0.15213901028781518</v>
      </c>
      <c r="Y106" s="7"/>
      <c r="Z106" s="7"/>
      <c r="AA106" s="10">
        <v>322142.89731012</v>
      </c>
      <c r="AB106" s="10">
        <v>333132.39459245303</v>
      </c>
      <c r="AC106" s="10">
        <v>333135.31964912702</v>
      </c>
      <c r="AD106" s="10">
        <v>301541.23962204601</v>
      </c>
      <c r="AE106" s="10">
        <v>314117.91180845199</v>
      </c>
      <c r="AF106" s="10">
        <v>289397.786988732</v>
      </c>
      <c r="AG106" s="10">
        <v>306197.79751970602</v>
      </c>
      <c r="AH106" s="10">
        <v>294894.699254921</v>
      </c>
      <c r="AI106" s="10">
        <v>308547.83205811499</v>
      </c>
      <c r="AJ106" s="10">
        <v>269190.874127066</v>
      </c>
      <c r="AK106" s="10">
        <v>299625.26216227998</v>
      </c>
      <c r="AL106" s="10">
        <v>283608.94453667401</v>
      </c>
      <c r="AM106" s="10">
        <v>260471.979958871</v>
      </c>
      <c r="AN106" s="10">
        <v>246810.08526905999</v>
      </c>
      <c r="AO106" s="10">
        <v>265414.95883009903</v>
      </c>
      <c r="AP106" s="10">
        <v>261804.49404733299</v>
      </c>
      <c r="AQ106" s="10">
        <v>251569.37774959599</v>
      </c>
      <c r="AR106" s="10">
        <v>258758.206900316</v>
      </c>
      <c r="AS106" s="10">
        <v>229327.69703306901</v>
      </c>
      <c r="AT106" s="10">
        <v>242139.047661085</v>
      </c>
      <c r="AU106" s="37">
        <f t="shared" si="3"/>
        <v>0.10975244359833189</v>
      </c>
      <c r="AV106" s="37"/>
      <c r="AW106" s="37"/>
    </row>
    <row r="107" spans="1:49" x14ac:dyDescent="0.2">
      <c r="A107" s="1" t="s">
        <v>1735</v>
      </c>
      <c r="B107" s="4" t="s">
        <v>484</v>
      </c>
      <c r="C107" s="4" t="s">
        <v>485</v>
      </c>
      <c r="D107" s="8" t="s">
        <v>0</v>
      </c>
      <c r="E107" s="8" t="s">
        <v>0</v>
      </c>
      <c r="F107" s="8" t="s">
        <v>0</v>
      </c>
      <c r="G107" s="8" t="s">
        <v>0</v>
      </c>
      <c r="H107" s="8" t="s">
        <v>0</v>
      </c>
      <c r="I107" s="8" t="s">
        <v>0</v>
      </c>
      <c r="J107" s="8" t="s">
        <v>0</v>
      </c>
      <c r="K107" s="8" t="s">
        <v>0</v>
      </c>
      <c r="L107" s="8" t="s">
        <v>0</v>
      </c>
      <c r="M107" s="8" t="s">
        <v>0</v>
      </c>
      <c r="N107" s="8" t="s">
        <v>0</v>
      </c>
      <c r="O107" s="8" t="s">
        <v>0</v>
      </c>
      <c r="P107" s="8" t="s">
        <v>0</v>
      </c>
      <c r="Q107" s="8" t="s">
        <v>0</v>
      </c>
      <c r="R107" s="8" t="s">
        <v>0</v>
      </c>
      <c r="S107" s="8" t="s">
        <v>0</v>
      </c>
      <c r="T107" s="8" t="s">
        <v>0</v>
      </c>
      <c r="U107" s="8" t="s">
        <v>0</v>
      </c>
      <c r="V107" s="8" t="s">
        <v>0</v>
      </c>
      <c r="W107" s="8" t="s">
        <v>0</v>
      </c>
      <c r="X107" s="7" t="e">
        <f t="shared" si="2"/>
        <v>#DIV/0!</v>
      </c>
      <c r="Y107" s="7"/>
      <c r="Z107" s="7"/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37" t="e">
        <f t="shared" si="3"/>
        <v>#DIV/0!</v>
      </c>
      <c r="AV107" s="37"/>
      <c r="AW107" s="37"/>
    </row>
    <row r="108" spans="1:49" x14ac:dyDescent="0.2">
      <c r="A108" s="1" t="s">
        <v>1736</v>
      </c>
      <c r="B108" s="4" t="s">
        <v>488</v>
      </c>
      <c r="C108" s="4" t="s">
        <v>0</v>
      </c>
      <c r="D108" s="8" t="s">
        <v>0</v>
      </c>
      <c r="E108" s="8" t="s">
        <v>0</v>
      </c>
      <c r="F108" s="8" t="s">
        <v>0</v>
      </c>
      <c r="G108" s="8" t="s">
        <v>0</v>
      </c>
      <c r="H108" s="8" t="s">
        <v>0</v>
      </c>
      <c r="I108" s="8" t="s">
        <v>0</v>
      </c>
      <c r="J108" s="8" t="s">
        <v>0</v>
      </c>
      <c r="K108" s="8" t="s">
        <v>0</v>
      </c>
      <c r="L108" s="8" t="s">
        <v>0</v>
      </c>
      <c r="M108" s="8" t="s">
        <v>0</v>
      </c>
      <c r="N108" s="8" t="s">
        <v>0</v>
      </c>
      <c r="O108" s="8" t="s">
        <v>0</v>
      </c>
      <c r="P108" s="8" t="s">
        <v>0</v>
      </c>
      <c r="Q108" s="8" t="s">
        <v>0</v>
      </c>
      <c r="R108" s="8" t="s">
        <v>0</v>
      </c>
      <c r="S108" s="8" t="s">
        <v>0</v>
      </c>
      <c r="T108" s="8" t="s">
        <v>0</v>
      </c>
      <c r="U108" s="8" t="s">
        <v>0</v>
      </c>
      <c r="V108" s="8" t="s">
        <v>0</v>
      </c>
      <c r="W108" s="8" t="s">
        <v>0</v>
      </c>
      <c r="X108" s="7" t="e">
        <f t="shared" si="2"/>
        <v>#DIV/0!</v>
      </c>
      <c r="Y108" s="7"/>
      <c r="Z108" s="7"/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37" t="e">
        <f t="shared" si="3"/>
        <v>#DIV/0!</v>
      </c>
      <c r="AV108" s="37"/>
      <c r="AW108" s="37"/>
    </row>
    <row r="109" spans="1:49" x14ac:dyDescent="0.2">
      <c r="A109" s="1" t="s">
        <v>1738</v>
      </c>
      <c r="B109" s="4" t="s">
        <v>491</v>
      </c>
      <c r="C109" s="4" t="s">
        <v>492</v>
      </c>
      <c r="D109" s="8" t="s">
        <v>0</v>
      </c>
      <c r="E109" s="8" t="s">
        <v>0</v>
      </c>
      <c r="F109" s="8" t="s">
        <v>0</v>
      </c>
      <c r="G109" s="8" t="s">
        <v>0</v>
      </c>
      <c r="H109" s="8" t="s">
        <v>0</v>
      </c>
      <c r="I109" s="8" t="s">
        <v>0</v>
      </c>
      <c r="J109" s="8" t="s">
        <v>0</v>
      </c>
      <c r="K109" s="8" t="s">
        <v>0</v>
      </c>
      <c r="L109" s="8" t="s">
        <v>0</v>
      </c>
      <c r="M109" s="8" t="s">
        <v>0</v>
      </c>
      <c r="N109" s="8" t="s">
        <v>0</v>
      </c>
      <c r="O109" s="8" t="s">
        <v>0</v>
      </c>
      <c r="P109" s="8" t="s">
        <v>0</v>
      </c>
      <c r="Q109" s="8" t="s">
        <v>0</v>
      </c>
      <c r="R109" s="8" t="s">
        <v>0</v>
      </c>
      <c r="S109" s="8" t="s">
        <v>0</v>
      </c>
      <c r="T109" s="8" t="s">
        <v>0</v>
      </c>
      <c r="U109" s="8" t="s">
        <v>0</v>
      </c>
      <c r="V109" s="8" t="s">
        <v>0</v>
      </c>
      <c r="W109" s="8" t="s">
        <v>0</v>
      </c>
      <c r="X109" s="7" t="e">
        <f t="shared" si="2"/>
        <v>#DIV/0!</v>
      </c>
      <c r="Y109" s="7"/>
      <c r="Z109" s="7"/>
      <c r="AA109" s="10">
        <v>28839543.147989798</v>
      </c>
      <c r="AB109" s="10">
        <v>27700228.921408501</v>
      </c>
      <c r="AC109" s="10">
        <v>27718045.687794302</v>
      </c>
      <c r="AD109" s="10">
        <v>27618032.2732943</v>
      </c>
      <c r="AE109" s="10">
        <v>27433250.994488101</v>
      </c>
      <c r="AF109" s="10">
        <v>27062395.807064001</v>
      </c>
      <c r="AG109" s="10">
        <v>26285391.728617601</v>
      </c>
      <c r="AH109" s="10">
        <v>26739094.2373101</v>
      </c>
      <c r="AI109" s="10">
        <v>25675259.0198</v>
      </c>
      <c r="AJ109" s="10">
        <v>23960144.3704313</v>
      </c>
      <c r="AK109" s="10">
        <v>24221625.701574001</v>
      </c>
      <c r="AL109" s="10">
        <v>20627083.2538228</v>
      </c>
      <c r="AM109" s="10">
        <v>21475628.132192001</v>
      </c>
      <c r="AN109" s="10">
        <v>21863844.018687401</v>
      </c>
      <c r="AO109" s="10">
        <v>21435573.106452499</v>
      </c>
      <c r="AP109" s="10">
        <v>20623480.7837587</v>
      </c>
      <c r="AQ109" s="10">
        <v>21827940.500280298</v>
      </c>
      <c r="AR109" s="10">
        <v>22019105.822933499</v>
      </c>
      <c r="AS109" s="10">
        <v>20080757.156141002</v>
      </c>
      <c r="AT109" s="10">
        <v>20962267.1603943</v>
      </c>
      <c r="AU109" s="37">
        <f t="shared" si="3"/>
        <v>0.12479962422846773</v>
      </c>
      <c r="AV109" s="37"/>
      <c r="AW109" s="37"/>
    </row>
    <row r="110" spans="1:49" x14ac:dyDescent="0.2">
      <c r="A110" s="1" t="s">
        <v>1739</v>
      </c>
      <c r="B110" s="4" t="s">
        <v>496</v>
      </c>
      <c r="C110" s="4" t="s">
        <v>497</v>
      </c>
      <c r="D110" s="8" t="s">
        <v>0</v>
      </c>
      <c r="E110" s="8" t="s">
        <v>0</v>
      </c>
      <c r="F110" s="8" t="s">
        <v>0</v>
      </c>
      <c r="G110" s="8" t="s">
        <v>0</v>
      </c>
      <c r="H110" s="8" t="s">
        <v>0</v>
      </c>
      <c r="I110" s="8" t="s">
        <v>0</v>
      </c>
      <c r="J110" s="8" t="s">
        <v>0</v>
      </c>
      <c r="K110" s="8" t="s">
        <v>0</v>
      </c>
      <c r="L110" s="8" t="s">
        <v>0</v>
      </c>
      <c r="M110" s="8" t="s">
        <v>0</v>
      </c>
      <c r="N110" s="8" t="s">
        <v>0</v>
      </c>
      <c r="O110" s="8" t="s">
        <v>0</v>
      </c>
      <c r="P110" s="8" t="s">
        <v>0</v>
      </c>
      <c r="Q110" s="8" t="s">
        <v>0</v>
      </c>
      <c r="R110" s="8" t="s">
        <v>0</v>
      </c>
      <c r="S110" s="8" t="s">
        <v>0</v>
      </c>
      <c r="T110" s="8" t="s">
        <v>0</v>
      </c>
      <c r="U110" s="8" t="s">
        <v>0</v>
      </c>
      <c r="V110" s="8" t="s">
        <v>0</v>
      </c>
      <c r="W110" s="8" t="s">
        <v>0</v>
      </c>
      <c r="X110" s="7" t="e">
        <f t="shared" si="2"/>
        <v>#DIV/0!</v>
      </c>
      <c r="Y110" s="7"/>
      <c r="Z110" s="7"/>
      <c r="AA110" s="10">
        <v>4775872.5022826605</v>
      </c>
      <c r="AB110" s="10">
        <v>4784257.5512325596</v>
      </c>
      <c r="AC110" s="10">
        <v>4794193.7993461704</v>
      </c>
      <c r="AD110" s="10">
        <v>4767705.9764206801</v>
      </c>
      <c r="AE110" s="10">
        <v>4646836.8726455597</v>
      </c>
      <c r="AF110" s="10">
        <v>4654236.6822964996</v>
      </c>
      <c r="AG110" s="10">
        <v>4413635.2694052598</v>
      </c>
      <c r="AH110" s="10">
        <v>4337350.7575492496</v>
      </c>
      <c r="AI110" s="10">
        <v>4106143.6958304001</v>
      </c>
      <c r="AJ110" s="10">
        <v>4012097.3864625702</v>
      </c>
      <c r="AK110" s="10">
        <v>3994505.5048108702</v>
      </c>
      <c r="AL110" s="10">
        <v>3755885.6725011999</v>
      </c>
      <c r="AM110" s="10">
        <v>3773088.0663056099</v>
      </c>
      <c r="AN110" s="10">
        <v>3691471.3062984198</v>
      </c>
      <c r="AO110" s="10">
        <v>3584414.9059875598</v>
      </c>
      <c r="AP110" s="10">
        <v>3573432.50477838</v>
      </c>
      <c r="AQ110" s="10">
        <v>3437024.5265962002</v>
      </c>
      <c r="AR110" s="10">
        <v>3418848.3173097498</v>
      </c>
      <c r="AS110" s="10">
        <v>3344037.92946437</v>
      </c>
      <c r="AT110" s="10">
        <v>3209629.9829549701</v>
      </c>
      <c r="AU110" s="37">
        <f t="shared" si="3"/>
        <v>0.13621063170729916</v>
      </c>
      <c r="AV110" s="37"/>
      <c r="AW110" s="37"/>
    </row>
    <row r="111" spans="1:49" x14ac:dyDescent="0.2">
      <c r="A111" s="1" t="s">
        <v>1740</v>
      </c>
      <c r="B111" s="4" t="s">
        <v>501</v>
      </c>
      <c r="C111" s="4" t="s">
        <v>502</v>
      </c>
      <c r="D111" s="8" t="s">
        <v>0</v>
      </c>
      <c r="E111" s="8" t="s">
        <v>0</v>
      </c>
      <c r="F111" s="8" t="s">
        <v>0</v>
      </c>
      <c r="G111" s="8" t="s">
        <v>0</v>
      </c>
      <c r="H111" s="8" t="s">
        <v>0</v>
      </c>
      <c r="I111" s="8" t="s">
        <v>0</v>
      </c>
      <c r="J111" s="8" t="s">
        <v>0</v>
      </c>
      <c r="K111" s="8" t="s">
        <v>0</v>
      </c>
      <c r="L111" s="8" t="s">
        <v>0</v>
      </c>
      <c r="M111" s="8" t="s">
        <v>0</v>
      </c>
      <c r="N111" s="8" t="s">
        <v>0</v>
      </c>
      <c r="O111" s="8" t="s">
        <v>0</v>
      </c>
      <c r="P111" s="8" t="s">
        <v>0</v>
      </c>
      <c r="Q111" s="8" t="s">
        <v>0</v>
      </c>
      <c r="R111" s="8" t="s">
        <v>0</v>
      </c>
      <c r="S111" s="8" t="s">
        <v>0</v>
      </c>
      <c r="T111" s="8" t="s">
        <v>0</v>
      </c>
      <c r="U111" s="8" t="s">
        <v>0</v>
      </c>
      <c r="V111" s="8" t="s">
        <v>0</v>
      </c>
      <c r="W111" s="8" t="s">
        <v>0</v>
      </c>
      <c r="X111" s="7" t="e">
        <f t="shared" si="2"/>
        <v>#DIV/0!</v>
      </c>
      <c r="Y111" s="7"/>
      <c r="Z111" s="7"/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37" t="e">
        <f t="shared" si="3"/>
        <v>#DIV/0!</v>
      </c>
      <c r="AV111" s="37"/>
      <c r="AW111" s="37"/>
    </row>
    <row r="112" spans="1:49" x14ac:dyDescent="0.2">
      <c r="A112" s="1" t="s">
        <v>1741</v>
      </c>
      <c r="B112" s="4" t="s">
        <v>505</v>
      </c>
      <c r="C112" s="4" t="s">
        <v>506</v>
      </c>
      <c r="D112" s="8" t="s">
        <v>0</v>
      </c>
      <c r="E112" s="8" t="s">
        <v>0</v>
      </c>
      <c r="F112" s="8" t="s">
        <v>0</v>
      </c>
      <c r="G112" s="8" t="s">
        <v>0</v>
      </c>
      <c r="H112" s="8" t="s">
        <v>0</v>
      </c>
      <c r="I112" s="8" t="s">
        <v>0</v>
      </c>
      <c r="J112" s="8" t="s">
        <v>0</v>
      </c>
      <c r="K112" s="8" t="s">
        <v>0</v>
      </c>
      <c r="L112" s="8" t="s">
        <v>0</v>
      </c>
      <c r="M112" s="8" t="s">
        <v>0</v>
      </c>
      <c r="N112" s="8" t="s">
        <v>0</v>
      </c>
      <c r="O112" s="8" t="s">
        <v>0</v>
      </c>
      <c r="P112" s="8" t="s">
        <v>0</v>
      </c>
      <c r="Q112" s="8" t="s">
        <v>0</v>
      </c>
      <c r="R112" s="8" t="s">
        <v>0</v>
      </c>
      <c r="S112" s="8" t="s">
        <v>0</v>
      </c>
      <c r="T112" s="8" t="s">
        <v>0</v>
      </c>
      <c r="U112" s="8" t="s">
        <v>0</v>
      </c>
      <c r="V112" s="8" t="s">
        <v>0</v>
      </c>
      <c r="W112" s="8" t="s">
        <v>0</v>
      </c>
      <c r="X112" s="7" t="e">
        <f t="shared" si="2"/>
        <v>#DIV/0!</v>
      </c>
      <c r="Y112" s="7"/>
      <c r="Z112" s="7"/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37" t="e">
        <f t="shared" si="3"/>
        <v>#DIV/0!</v>
      </c>
      <c r="AV112" s="37"/>
      <c r="AW112" s="37"/>
    </row>
    <row r="113" spans="1:49" x14ac:dyDescent="0.2">
      <c r="A113" s="1" t="s">
        <v>1742</v>
      </c>
      <c r="B113" s="4" t="s">
        <v>509</v>
      </c>
      <c r="C113" s="4" t="s">
        <v>510</v>
      </c>
      <c r="D113" s="8" t="s">
        <v>0</v>
      </c>
      <c r="E113" s="8" t="s">
        <v>0</v>
      </c>
      <c r="F113" s="8" t="s">
        <v>0</v>
      </c>
      <c r="G113" s="8" t="s">
        <v>0</v>
      </c>
      <c r="H113" s="8" t="s">
        <v>0</v>
      </c>
      <c r="I113" s="8" t="s">
        <v>0</v>
      </c>
      <c r="J113" s="8" t="s">
        <v>0</v>
      </c>
      <c r="K113" s="8" t="s">
        <v>0</v>
      </c>
      <c r="L113" s="8" t="s">
        <v>0</v>
      </c>
      <c r="M113" s="8" t="s">
        <v>0</v>
      </c>
      <c r="N113" s="8" t="s">
        <v>0</v>
      </c>
      <c r="O113" s="8" t="s">
        <v>0</v>
      </c>
      <c r="P113" s="8" t="s">
        <v>0</v>
      </c>
      <c r="Q113" s="8" t="s">
        <v>0</v>
      </c>
      <c r="R113" s="8" t="s">
        <v>0</v>
      </c>
      <c r="S113" s="8" t="s">
        <v>0</v>
      </c>
      <c r="T113" s="8" t="s">
        <v>0</v>
      </c>
      <c r="U113" s="8" t="s">
        <v>0</v>
      </c>
      <c r="V113" s="8" t="s">
        <v>0</v>
      </c>
      <c r="W113" s="8" t="s">
        <v>0</v>
      </c>
      <c r="X113" s="7" t="e">
        <f t="shared" si="2"/>
        <v>#DIV/0!</v>
      </c>
      <c r="Y113" s="7"/>
      <c r="Z113" s="7"/>
      <c r="AA113" s="10">
        <v>4882353.1175876502</v>
      </c>
      <c r="AB113" s="10">
        <v>4800238.7336389497</v>
      </c>
      <c r="AC113" s="10">
        <v>4612376.2074843701</v>
      </c>
      <c r="AD113" s="10">
        <v>4448344.0695135798</v>
      </c>
      <c r="AE113" s="10">
        <v>4256256.0252736304</v>
      </c>
      <c r="AF113" s="10">
        <v>4449070.08839243</v>
      </c>
      <c r="AG113" s="10">
        <v>4072955.6772606899</v>
      </c>
      <c r="AH113" s="10">
        <v>4204161.7771137096</v>
      </c>
      <c r="AI113" s="10">
        <v>3730819.2585984701</v>
      </c>
      <c r="AJ113" s="10">
        <v>3614295.35334288</v>
      </c>
      <c r="AK113" s="10">
        <v>3788411.2917093602</v>
      </c>
      <c r="AL113" s="10">
        <v>3195568.6683545802</v>
      </c>
      <c r="AM113" s="10">
        <v>3021778.8376687402</v>
      </c>
      <c r="AN113" s="10">
        <v>2958381.2161737299</v>
      </c>
      <c r="AO113" s="10">
        <v>3151887.1212944598</v>
      </c>
      <c r="AP113" s="10">
        <v>2886739.2315481999</v>
      </c>
      <c r="AQ113" s="10">
        <v>3150878.1152443602</v>
      </c>
      <c r="AR113" s="10">
        <v>3325550.84850273</v>
      </c>
      <c r="AS113" s="10">
        <v>2828708.6784262802</v>
      </c>
      <c r="AT113" s="10">
        <v>2991824.77794798</v>
      </c>
      <c r="AU113" s="37">
        <f t="shared" si="3"/>
        <v>0.18715790156748283</v>
      </c>
      <c r="AV113" s="37"/>
      <c r="AW113" s="37"/>
    </row>
    <row r="114" spans="1:49" x14ac:dyDescent="0.2">
      <c r="A114" s="1" t="s">
        <v>1743</v>
      </c>
      <c r="B114" s="4" t="s">
        <v>513</v>
      </c>
      <c r="C114" s="4" t="s">
        <v>514</v>
      </c>
      <c r="D114" s="8">
        <v>138882.30359166299</v>
      </c>
      <c r="E114" s="8">
        <v>139979.36372351999</v>
      </c>
      <c r="F114" s="8">
        <v>119814.44112689899</v>
      </c>
      <c r="G114" s="8">
        <v>100433.351135989</v>
      </c>
      <c r="H114" s="8">
        <v>109409.481502404</v>
      </c>
      <c r="I114" s="8">
        <v>119668.30834872001</v>
      </c>
      <c r="J114" s="8">
        <v>124454.150053816</v>
      </c>
      <c r="K114" s="8">
        <v>132198.393517055</v>
      </c>
      <c r="L114" s="8">
        <v>105177.948282004</v>
      </c>
      <c r="M114" s="8">
        <v>103855.887167889</v>
      </c>
      <c r="N114" s="8">
        <v>107652.247501273</v>
      </c>
      <c r="O114" s="8">
        <v>96875.859263904204</v>
      </c>
      <c r="P114" s="8">
        <v>104234.870418101</v>
      </c>
      <c r="Q114" s="8">
        <v>93792.565156054407</v>
      </c>
      <c r="R114" s="8">
        <v>88431.958314204006</v>
      </c>
      <c r="S114" s="8">
        <v>76687.838401209199</v>
      </c>
      <c r="T114" s="8">
        <v>87471.282793189996</v>
      </c>
      <c r="U114" s="8">
        <v>87511.016646199103</v>
      </c>
      <c r="V114" s="8">
        <v>85978.359688786804</v>
      </c>
      <c r="W114" s="8">
        <v>64296.196214420102</v>
      </c>
      <c r="X114" s="7">
        <f t="shared" si="2"/>
        <v>0.19498615451971057</v>
      </c>
      <c r="Y114" s="7"/>
      <c r="Z114" s="7"/>
      <c r="AA114" s="10">
        <v>718199.545931331</v>
      </c>
      <c r="AB114" s="10">
        <v>818805.94619657297</v>
      </c>
      <c r="AC114" s="10">
        <v>770713.77578137896</v>
      </c>
      <c r="AD114" s="10">
        <v>773176.57239400398</v>
      </c>
      <c r="AE114" s="10">
        <v>691765.64570007403</v>
      </c>
      <c r="AF114" s="10">
        <v>663671.78001624497</v>
      </c>
      <c r="AG114" s="10">
        <v>654867.86159448302</v>
      </c>
      <c r="AH114" s="10">
        <v>595102.76005394699</v>
      </c>
      <c r="AI114" s="10">
        <v>539012.55927888805</v>
      </c>
      <c r="AJ114" s="10">
        <v>537748.39561536699</v>
      </c>
      <c r="AK114" s="10">
        <v>508408.63719689997</v>
      </c>
      <c r="AL114" s="10">
        <v>535012.81478889601</v>
      </c>
      <c r="AM114" s="10">
        <v>503781.83386438899</v>
      </c>
      <c r="AN114" s="10">
        <v>580184.78976039204</v>
      </c>
      <c r="AO114" s="10">
        <v>628349.82710458001</v>
      </c>
      <c r="AP114" s="10">
        <v>594368.50547438604</v>
      </c>
      <c r="AQ114" s="10">
        <v>593996.515920292</v>
      </c>
      <c r="AR114" s="10">
        <v>588057.874517777</v>
      </c>
      <c r="AS114" s="10">
        <v>556424.36800816201</v>
      </c>
      <c r="AT114" s="10">
        <v>536784.46084702201</v>
      </c>
      <c r="AU114" s="37">
        <f t="shared" si="3"/>
        <v>0.15076988948000578</v>
      </c>
      <c r="AV114" s="37"/>
      <c r="AW114" s="37"/>
    </row>
    <row r="115" spans="1:49" x14ac:dyDescent="0.2">
      <c r="A115" s="1" t="s">
        <v>1744</v>
      </c>
      <c r="B115" s="4" t="s">
        <v>518</v>
      </c>
      <c r="C115" s="4" t="s">
        <v>519</v>
      </c>
      <c r="D115" s="8" t="s">
        <v>0</v>
      </c>
      <c r="E115" s="8" t="s">
        <v>0</v>
      </c>
      <c r="F115" s="8" t="s">
        <v>0</v>
      </c>
      <c r="G115" s="8" t="s">
        <v>0</v>
      </c>
      <c r="H115" s="8" t="s">
        <v>0</v>
      </c>
      <c r="I115" s="8" t="s">
        <v>0</v>
      </c>
      <c r="J115" s="8" t="s">
        <v>0</v>
      </c>
      <c r="K115" s="8" t="s">
        <v>0</v>
      </c>
      <c r="L115" s="8" t="s">
        <v>0</v>
      </c>
      <c r="M115" s="8" t="s">
        <v>0</v>
      </c>
      <c r="N115" s="8" t="s">
        <v>0</v>
      </c>
      <c r="O115" s="8" t="s">
        <v>0</v>
      </c>
      <c r="P115" s="8" t="s">
        <v>0</v>
      </c>
      <c r="Q115" s="8" t="s">
        <v>0</v>
      </c>
      <c r="R115" s="8" t="s">
        <v>0</v>
      </c>
      <c r="S115" s="8" t="s">
        <v>0</v>
      </c>
      <c r="T115" s="8" t="s">
        <v>0</v>
      </c>
      <c r="U115" s="8" t="s">
        <v>0</v>
      </c>
      <c r="V115" s="8" t="s">
        <v>0</v>
      </c>
      <c r="W115" s="8" t="s">
        <v>0</v>
      </c>
      <c r="X115" s="7" t="e">
        <f t="shared" si="2"/>
        <v>#DIV/0!</v>
      </c>
      <c r="Y115" s="7"/>
      <c r="Z115" s="7"/>
      <c r="AA115" s="10">
        <v>705234.48884545197</v>
      </c>
      <c r="AB115" s="10">
        <v>677550.77808931202</v>
      </c>
      <c r="AC115" s="10">
        <v>701099.67720033496</v>
      </c>
      <c r="AD115" s="10">
        <v>632288.73007702804</v>
      </c>
      <c r="AE115" s="10">
        <v>623220.60562811606</v>
      </c>
      <c r="AF115" s="10">
        <v>653471.64857147296</v>
      </c>
      <c r="AG115" s="10">
        <v>614600.41533170803</v>
      </c>
      <c r="AH115" s="10">
        <v>579201.80244910403</v>
      </c>
      <c r="AI115" s="10">
        <v>556319.72859647498</v>
      </c>
      <c r="AJ115" s="10">
        <v>554007.80402219004</v>
      </c>
      <c r="AK115" s="10">
        <v>545267.68214494502</v>
      </c>
      <c r="AL115" s="10">
        <v>503224.855231794</v>
      </c>
      <c r="AM115" s="10">
        <v>486481.72160323802</v>
      </c>
      <c r="AN115" s="10">
        <v>502844.42004313599</v>
      </c>
      <c r="AO115" s="10">
        <v>487456.17745511403</v>
      </c>
      <c r="AP115" s="10">
        <v>486646.87857357599</v>
      </c>
      <c r="AQ115" s="10">
        <v>484631.98330651701</v>
      </c>
      <c r="AR115" s="10">
        <v>459170.53546147398</v>
      </c>
      <c r="AS115" s="10">
        <v>483783.72246883297</v>
      </c>
      <c r="AT115" s="10">
        <v>463514.56209761201</v>
      </c>
      <c r="AU115" s="37">
        <f t="shared" si="3"/>
        <v>0.14765184547628196</v>
      </c>
      <c r="AV115" s="37"/>
      <c r="AW115" s="37"/>
    </row>
    <row r="116" spans="1:49" x14ac:dyDescent="0.2">
      <c r="A116" s="1" t="s">
        <v>1745</v>
      </c>
      <c r="B116" s="4" t="s">
        <v>522</v>
      </c>
      <c r="C116" s="4" t="s">
        <v>523</v>
      </c>
      <c r="D116" s="8">
        <v>1061970.7939591899</v>
      </c>
      <c r="E116" s="8">
        <v>1082274.6578992901</v>
      </c>
      <c r="F116" s="8">
        <v>1104666.2718511899</v>
      </c>
      <c r="G116" s="8">
        <v>1108437.43011554</v>
      </c>
      <c r="H116" s="8">
        <v>1116809.50805534</v>
      </c>
      <c r="I116" s="8">
        <v>1082782.4573051699</v>
      </c>
      <c r="J116" s="8">
        <v>1103827.9881438999</v>
      </c>
      <c r="K116" s="8">
        <v>1078862.5191138799</v>
      </c>
      <c r="L116" s="8">
        <v>981061.97437046201</v>
      </c>
      <c r="M116" s="8">
        <v>992199.79301721801</v>
      </c>
      <c r="N116" s="8">
        <v>996670.41205378901</v>
      </c>
      <c r="O116" s="8">
        <v>932828.95629400399</v>
      </c>
      <c r="P116" s="8">
        <v>937112.29587885505</v>
      </c>
      <c r="Q116" s="8">
        <v>909557.54371192702</v>
      </c>
      <c r="R116" s="8">
        <v>929021.64484518894</v>
      </c>
      <c r="S116" s="8">
        <v>866772.27085231198</v>
      </c>
      <c r="T116" s="8">
        <v>867683.77819669305</v>
      </c>
      <c r="U116" s="8">
        <v>861927.558826425</v>
      </c>
      <c r="V116" s="8">
        <v>866920.50696314604</v>
      </c>
      <c r="W116" s="8">
        <v>865657.42989930999</v>
      </c>
      <c r="X116" s="7">
        <f t="shared" si="2"/>
        <v>9.8529069474515854E-2</v>
      </c>
      <c r="Y116" s="7"/>
      <c r="Z116" s="7"/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37" t="e">
        <f t="shared" si="3"/>
        <v>#DIV/0!</v>
      </c>
      <c r="AV116" s="37"/>
      <c r="AW116" s="37"/>
    </row>
    <row r="117" spans="1:49" x14ac:dyDescent="0.2">
      <c r="A117" s="1" t="s">
        <v>1746</v>
      </c>
      <c r="B117" s="4" t="s">
        <v>526</v>
      </c>
      <c r="C117" s="4" t="s">
        <v>527</v>
      </c>
      <c r="D117" s="8">
        <v>5305676.4835289102</v>
      </c>
      <c r="E117" s="8">
        <v>4953258.3192908196</v>
      </c>
      <c r="F117" s="8">
        <v>5110613.0009685997</v>
      </c>
      <c r="G117" s="8">
        <v>4447832.7509460803</v>
      </c>
      <c r="H117" s="8">
        <v>4188345.23417409</v>
      </c>
      <c r="I117" s="8">
        <v>4218211.4590034103</v>
      </c>
      <c r="J117" s="8">
        <v>3669906.8718888802</v>
      </c>
      <c r="K117" s="8">
        <v>3759252.49998812</v>
      </c>
      <c r="L117" s="8">
        <v>3509831.06407768</v>
      </c>
      <c r="M117" s="8">
        <v>3498838.7440936998</v>
      </c>
      <c r="N117" s="8">
        <v>3326624.5038872198</v>
      </c>
      <c r="O117" s="8">
        <v>3018287.3769318601</v>
      </c>
      <c r="P117" s="8">
        <v>3016694.6831097002</v>
      </c>
      <c r="Q117" s="8">
        <v>2856372.7486409801</v>
      </c>
      <c r="R117" s="8">
        <v>2852513.7047767499</v>
      </c>
      <c r="S117" s="8">
        <v>2790965.9096797798</v>
      </c>
      <c r="T117" s="8">
        <v>2671475.3033298398</v>
      </c>
      <c r="U117" s="8">
        <v>2423301.0344547001</v>
      </c>
      <c r="V117" s="8">
        <v>2428268.7264957801</v>
      </c>
      <c r="W117" s="8">
        <v>2329971.7544042501</v>
      </c>
      <c r="X117" s="7">
        <f t="shared" si="2"/>
        <v>0.26191689601858004</v>
      </c>
      <c r="Y117" s="7"/>
      <c r="Z117" s="7"/>
      <c r="AA117" s="10">
        <v>4641840.4903699299</v>
      </c>
      <c r="AB117" s="10">
        <v>4189677.0331541402</v>
      </c>
      <c r="AC117" s="10">
        <v>4330436.0739970896</v>
      </c>
      <c r="AD117" s="10">
        <v>3961936.86263703</v>
      </c>
      <c r="AE117" s="10">
        <v>3590027.8673838899</v>
      </c>
      <c r="AF117" s="10">
        <v>3529082.7515977598</v>
      </c>
      <c r="AG117" s="10">
        <v>3289611.5224345</v>
      </c>
      <c r="AH117" s="10">
        <v>3116003.3186599598</v>
      </c>
      <c r="AI117" s="10">
        <v>2932907.55707807</v>
      </c>
      <c r="AJ117" s="10">
        <v>2891337.1072676601</v>
      </c>
      <c r="AK117" s="10">
        <v>2836578.2616215302</v>
      </c>
      <c r="AL117" s="10">
        <v>2568321.9056146098</v>
      </c>
      <c r="AM117" s="10">
        <v>2557927.7867391901</v>
      </c>
      <c r="AN117" s="10">
        <v>2482470.3513464099</v>
      </c>
      <c r="AO117" s="10">
        <v>2462235.8122254098</v>
      </c>
      <c r="AP117" s="10">
        <v>2388052.5683162902</v>
      </c>
      <c r="AQ117" s="10">
        <v>2215474.9845573502</v>
      </c>
      <c r="AR117" s="10">
        <v>2125623.1083092499</v>
      </c>
      <c r="AS117" s="10">
        <v>2044433.1512911799</v>
      </c>
      <c r="AT117" s="10">
        <v>2058282.3491904601</v>
      </c>
      <c r="AU117" s="37">
        <f t="shared" si="3"/>
        <v>0.26469475966456718</v>
      </c>
      <c r="AV117" s="37"/>
      <c r="AW117" s="37"/>
    </row>
    <row r="118" spans="1:49" x14ac:dyDescent="0.2">
      <c r="A118" s="1" t="s">
        <v>1748</v>
      </c>
      <c r="B118" s="4" t="s">
        <v>531</v>
      </c>
      <c r="C118" s="4" t="s">
        <v>532</v>
      </c>
      <c r="D118" s="8" t="s">
        <v>0</v>
      </c>
      <c r="E118" s="8" t="s">
        <v>0</v>
      </c>
      <c r="F118" s="8" t="s">
        <v>0</v>
      </c>
      <c r="G118" s="8" t="s">
        <v>0</v>
      </c>
      <c r="H118" s="8" t="s">
        <v>0</v>
      </c>
      <c r="I118" s="8" t="s">
        <v>0</v>
      </c>
      <c r="J118" s="8" t="s">
        <v>0</v>
      </c>
      <c r="K118" s="8" t="s">
        <v>0</v>
      </c>
      <c r="L118" s="8" t="s">
        <v>0</v>
      </c>
      <c r="M118" s="8" t="s">
        <v>0</v>
      </c>
      <c r="N118" s="8" t="s">
        <v>0</v>
      </c>
      <c r="O118" s="8" t="s">
        <v>0</v>
      </c>
      <c r="P118" s="8" t="s">
        <v>0</v>
      </c>
      <c r="Q118" s="8" t="s">
        <v>0</v>
      </c>
      <c r="R118" s="8" t="s">
        <v>0</v>
      </c>
      <c r="S118" s="8" t="s">
        <v>0</v>
      </c>
      <c r="T118" s="8" t="s">
        <v>0</v>
      </c>
      <c r="U118" s="8" t="s">
        <v>0</v>
      </c>
      <c r="V118" s="8" t="s">
        <v>0</v>
      </c>
      <c r="W118" s="8" t="s">
        <v>0</v>
      </c>
      <c r="X118" s="7" t="e">
        <f t="shared" si="2"/>
        <v>#DIV/0!</v>
      </c>
      <c r="Y118" s="7"/>
      <c r="Z118" s="7"/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37" t="e">
        <f t="shared" si="3"/>
        <v>#DIV/0!</v>
      </c>
      <c r="AV118" s="37"/>
      <c r="AW118" s="37"/>
    </row>
    <row r="119" spans="1:49" x14ac:dyDescent="0.2">
      <c r="A119" s="1" t="s">
        <v>1750</v>
      </c>
      <c r="B119" s="4" t="s">
        <v>536</v>
      </c>
      <c r="C119" s="4" t="s">
        <v>537</v>
      </c>
      <c r="D119" s="8">
        <v>47595818.907396801</v>
      </c>
      <c r="E119" s="8">
        <v>49858527.541525498</v>
      </c>
      <c r="F119" s="8">
        <v>46493870.979629397</v>
      </c>
      <c r="G119" s="8">
        <v>43062328.670283899</v>
      </c>
      <c r="H119" s="8">
        <v>41418426.286690302</v>
      </c>
      <c r="I119" s="8">
        <v>42179390.0350926</v>
      </c>
      <c r="J119" s="8">
        <v>40099558.7598643</v>
      </c>
      <c r="K119" s="8">
        <v>39029680.719622701</v>
      </c>
      <c r="L119" s="8">
        <v>37682020.550931796</v>
      </c>
      <c r="M119" s="8">
        <v>36001021.803520702</v>
      </c>
      <c r="N119" s="8">
        <v>37042247.402235501</v>
      </c>
      <c r="O119" s="8">
        <v>32104798.5063008</v>
      </c>
      <c r="P119" s="8">
        <v>25084340.073419601</v>
      </c>
      <c r="Q119" s="8">
        <v>31796510.0973849</v>
      </c>
      <c r="R119" s="8">
        <v>29664704.314040098</v>
      </c>
      <c r="S119" s="8">
        <v>25049037.273873199</v>
      </c>
      <c r="T119" s="8">
        <v>27659644.6934398</v>
      </c>
      <c r="U119" s="8">
        <v>27141757.217099398</v>
      </c>
      <c r="V119" s="8">
        <v>27134049.962005801</v>
      </c>
      <c r="W119" s="8">
        <v>26192774.735320698</v>
      </c>
      <c r="X119" s="7">
        <f t="shared" si="2"/>
        <v>0.22461476438018255</v>
      </c>
      <c r="Y119" s="7"/>
      <c r="Z119" s="7"/>
      <c r="AA119" s="10">
        <v>37689194.179571703</v>
      </c>
      <c r="AB119" s="10">
        <v>38065943.2151573</v>
      </c>
      <c r="AC119" s="10">
        <v>35198785.004272602</v>
      </c>
      <c r="AD119" s="10">
        <v>36740698.618782103</v>
      </c>
      <c r="AE119" s="10">
        <v>35129730.097709298</v>
      </c>
      <c r="AF119" s="10">
        <v>35377339.3180447</v>
      </c>
      <c r="AG119" s="10">
        <v>31791703.884836201</v>
      </c>
      <c r="AH119" s="10">
        <v>31838764.621114101</v>
      </c>
      <c r="AI119" s="10">
        <v>31372744.2898173</v>
      </c>
      <c r="AJ119" s="10">
        <v>29845310.992311899</v>
      </c>
      <c r="AK119" s="10">
        <v>28584257.058093701</v>
      </c>
      <c r="AL119" s="10">
        <v>27231840.285730001</v>
      </c>
      <c r="AM119" s="10">
        <v>30529578.680413801</v>
      </c>
      <c r="AN119" s="10">
        <v>26575371.2003235</v>
      </c>
      <c r="AO119" s="10">
        <v>23594878.2186906</v>
      </c>
      <c r="AP119" s="10">
        <v>25796154.303455401</v>
      </c>
      <c r="AQ119" s="10">
        <v>25124334.164908901</v>
      </c>
      <c r="AR119" s="10">
        <v>26125779.317390099</v>
      </c>
      <c r="AS119" s="10">
        <v>24572476.245645002</v>
      </c>
      <c r="AT119" s="10">
        <v>25341523.168872099</v>
      </c>
      <c r="AU119" s="37">
        <f t="shared" si="3"/>
        <v>0.1566066818231632</v>
      </c>
      <c r="AV119" s="37"/>
      <c r="AW119" s="37"/>
    </row>
    <row r="120" spans="1:49" x14ac:dyDescent="0.2">
      <c r="A120" s="1" t="s">
        <v>1751</v>
      </c>
      <c r="B120" s="4" t="s">
        <v>541</v>
      </c>
      <c r="C120" s="4" t="s">
        <v>0</v>
      </c>
      <c r="D120" s="8" t="s">
        <v>0</v>
      </c>
      <c r="E120" s="8" t="s">
        <v>0</v>
      </c>
      <c r="F120" s="8" t="s">
        <v>0</v>
      </c>
      <c r="G120" s="8" t="s">
        <v>0</v>
      </c>
      <c r="H120" s="8" t="s">
        <v>0</v>
      </c>
      <c r="I120" s="8" t="s">
        <v>0</v>
      </c>
      <c r="J120" s="8" t="s">
        <v>0</v>
      </c>
      <c r="K120" s="8" t="s">
        <v>0</v>
      </c>
      <c r="L120" s="8" t="s">
        <v>0</v>
      </c>
      <c r="M120" s="8" t="s">
        <v>0</v>
      </c>
      <c r="N120" s="8" t="s">
        <v>0</v>
      </c>
      <c r="O120" s="8" t="s">
        <v>0</v>
      </c>
      <c r="P120" s="8" t="s">
        <v>0</v>
      </c>
      <c r="Q120" s="8" t="s">
        <v>0</v>
      </c>
      <c r="R120" s="8" t="s">
        <v>0</v>
      </c>
      <c r="S120" s="8" t="s">
        <v>0</v>
      </c>
      <c r="T120" s="8" t="s">
        <v>0</v>
      </c>
      <c r="U120" s="8" t="s">
        <v>0</v>
      </c>
      <c r="V120" s="8" t="s">
        <v>0</v>
      </c>
      <c r="W120" s="8" t="s">
        <v>0</v>
      </c>
      <c r="X120" s="7" t="e">
        <f t="shared" si="2"/>
        <v>#DIV/0!</v>
      </c>
      <c r="Y120" s="7"/>
      <c r="Z120" s="7"/>
      <c r="AA120" s="10">
        <v>6741932.31022707</v>
      </c>
      <c r="AB120" s="10">
        <v>6718112.8263566699</v>
      </c>
      <c r="AC120" s="10">
        <v>6632519.1051401999</v>
      </c>
      <c r="AD120" s="10">
        <v>6373796.5636229198</v>
      </c>
      <c r="AE120" s="10">
        <v>6499597.2803279497</v>
      </c>
      <c r="AF120" s="10">
        <v>6244355.6801350098</v>
      </c>
      <c r="AG120" s="10">
        <v>6318830.1196273305</v>
      </c>
      <c r="AH120" s="10">
        <v>6333351.4276993899</v>
      </c>
      <c r="AI120" s="10">
        <v>5761787.516016</v>
      </c>
      <c r="AJ120" s="10">
        <v>5772626.4922842402</v>
      </c>
      <c r="AK120" s="10">
        <v>5756877.6116014197</v>
      </c>
      <c r="AL120" s="10">
        <v>5543684.3821631204</v>
      </c>
      <c r="AM120" s="10">
        <v>5375904.1241293</v>
      </c>
      <c r="AN120" s="10">
        <v>5504693.2617449099</v>
      </c>
      <c r="AO120" s="10">
        <v>5579079.9172792602</v>
      </c>
      <c r="AP120" s="10">
        <v>5393914.8673640303</v>
      </c>
      <c r="AQ120" s="10">
        <v>5218728.4083850104</v>
      </c>
      <c r="AR120" s="10">
        <v>5326415.5805943403</v>
      </c>
      <c r="AS120" s="10">
        <v>5180213.2702349499</v>
      </c>
      <c r="AT120" s="10">
        <v>5075406.7469984004</v>
      </c>
      <c r="AU120" s="37">
        <f t="shared" si="3"/>
        <v>9.5159855877016822E-2</v>
      </c>
      <c r="AV120" s="37"/>
      <c r="AW120" s="37"/>
    </row>
    <row r="121" spans="1:49" x14ac:dyDescent="0.2">
      <c r="A121" s="1" t="s">
        <v>1752</v>
      </c>
      <c r="B121" s="4" t="s">
        <v>544</v>
      </c>
      <c r="C121" s="4" t="s">
        <v>545</v>
      </c>
      <c r="D121" s="8" t="s">
        <v>0</v>
      </c>
      <c r="E121" s="8" t="s">
        <v>0</v>
      </c>
      <c r="F121" s="8" t="s">
        <v>0</v>
      </c>
      <c r="G121" s="8" t="s">
        <v>0</v>
      </c>
      <c r="H121" s="8" t="s">
        <v>0</v>
      </c>
      <c r="I121" s="8" t="s">
        <v>0</v>
      </c>
      <c r="J121" s="8" t="s">
        <v>0</v>
      </c>
      <c r="K121" s="8" t="s">
        <v>0</v>
      </c>
      <c r="L121" s="8" t="s">
        <v>0</v>
      </c>
      <c r="M121" s="8" t="s">
        <v>0</v>
      </c>
      <c r="N121" s="8" t="s">
        <v>0</v>
      </c>
      <c r="O121" s="8" t="s">
        <v>0</v>
      </c>
      <c r="P121" s="8" t="s">
        <v>0</v>
      </c>
      <c r="Q121" s="8" t="s">
        <v>0</v>
      </c>
      <c r="R121" s="8" t="s">
        <v>0</v>
      </c>
      <c r="S121" s="8" t="s">
        <v>0</v>
      </c>
      <c r="T121" s="8" t="s">
        <v>0</v>
      </c>
      <c r="U121" s="8" t="s">
        <v>0</v>
      </c>
      <c r="V121" s="8" t="s">
        <v>0</v>
      </c>
      <c r="W121" s="8" t="s">
        <v>0</v>
      </c>
      <c r="X121" s="7" t="e">
        <f t="shared" si="2"/>
        <v>#DIV/0!</v>
      </c>
      <c r="Y121" s="7"/>
      <c r="Z121" s="7"/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37" t="e">
        <f t="shared" si="3"/>
        <v>#DIV/0!</v>
      </c>
      <c r="AV121" s="37"/>
      <c r="AW121" s="37"/>
    </row>
    <row r="122" spans="1:49" x14ac:dyDescent="0.2">
      <c r="A122" s="1" t="s">
        <v>1753</v>
      </c>
      <c r="B122" s="4" t="s">
        <v>547</v>
      </c>
      <c r="C122" s="4" t="s">
        <v>0</v>
      </c>
      <c r="D122" s="8">
        <v>873726.55121378601</v>
      </c>
      <c r="E122" s="8">
        <v>834155.03811765404</v>
      </c>
      <c r="F122" s="8">
        <v>842063.37702944002</v>
      </c>
      <c r="G122" s="8">
        <v>773116.21666922804</v>
      </c>
      <c r="H122" s="8">
        <v>727174.76246675197</v>
      </c>
      <c r="I122" s="8">
        <v>699751.57249865099</v>
      </c>
      <c r="J122" s="8">
        <v>649500.44814706105</v>
      </c>
      <c r="K122" s="8">
        <v>675411.43734486494</v>
      </c>
      <c r="L122" s="8">
        <v>585244.600255628</v>
      </c>
      <c r="M122" s="8">
        <v>608156.09792252595</v>
      </c>
      <c r="N122" s="8">
        <v>593619.95397306699</v>
      </c>
      <c r="O122" s="8">
        <v>530558.88745104498</v>
      </c>
      <c r="P122" s="8">
        <v>456632.14222000202</v>
      </c>
      <c r="Q122" s="8">
        <v>561249.64872309903</v>
      </c>
      <c r="R122" s="8">
        <v>515302.92031973402</v>
      </c>
      <c r="S122" s="8">
        <v>397752.96251900098</v>
      </c>
      <c r="T122" s="8">
        <v>469588.61007176997</v>
      </c>
      <c r="U122" s="8">
        <v>362171.91115338198</v>
      </c>
      <c r="V122" s="8">
        <v>435542.84850146301</v>
      </c>
      <c r="W122" s="8">
        <v>459483.74672342697</v>
      </c>
      <c r="X122" s="7">
        <f t="shared" si="2"/>
        <v>0.25488457399948972</v>
      </c>
      <c r="Y122" s="7"/>
      <c r="Z122" s="7"/>
      <c r="AA122" s="10">
        <v>1028370.61929704</v>
      </c>
      <c r="AB122" s="10">
        <v>1066203.3467703499</v>
      </c>
      <c r="AC122" s="10">
        <v>1009661.25582146</v>
      </c>
      <c r="AD122" s="10">
        <v>995279.46945507301</v>
      </c>
      <c r="AE122" s="10">
        <v>850038.74314281798</v>
      </c>
      <c r="AF122" s="10">
        <v>930352.58186462696</v>
      </c>
      <c r="AG122" s="10">
        <v>827528.24160829606</v>
      </c>
      <c r="AH122" s="10">
        <v>810692.31708692305</v>
      </c>
      <c r="AI122" s="10">
        <v>775582.12678997102</v>
      </c>
      <c r="AJ122" s="10">
        <v>769345.99133605498</v>
      </c>
      <c r="AK122" s="10">
        <v>769181.21441201295</v>
      </c>
      <c r="AL122" s="10">
        <v>573830.60555592005</v>
      </c>
      <c r="AM122" s="10">
        <v>473714.90565273003</v>
      </c>
      <c r="AN122" s="10">
        <v>686291.87510493095</v>
      </c>
      <c r="AO122" s="10">
        <v>650292.00078681298</v>
      </c>
      <c r="AP122" s="10">
        <v>618251.44460715901</v>
      </c>
      <c r="AQ122" s="10">
        <v>676891.83071275102</v>
      </c>
      <c r="AR122" s="10">
        <v>696406.98409186304</v>
      </c>
      <c r="AS122" s="10">
        <v>648595.29293150303</v>
      </c>
      <c r="AT122" s="10">
        <v>669005.93111570703</v>
      </c>
      <c r="AU122" s="37">
        <f t="shared" si="3"/>
        <v>0.21077695137661553</v>
      </c>
      <c r="AV122" s="37"/>
      <c r="AW122" s="37"/>
    </row>
    <row r="123" spans="1:49" x14ac:dyDescent="0.2">
      <c r="A123" s="1" t="s">
        <v>1754</v>
      </c>
      <c r="B123" s="4" t="s">
        <v>551</v>
      </c>
      <c r="C123" s="4" t="s">
        <v>552</v>
      </c>
      <c r="D123" s="8">
        <v>98209.1031486469</v>
      </c>
      <c r="E123" s="8">
        <v>97829.945272322497</v>
      </c>
      <c r="F123" s="8">
        <v>104494.75902221</v>
      </c>
      <c r="G123" s="8">
        <v>83096.600985814497</v>
      </c>
      <c r="H123" s="8">
        <v>102900.318873728</v>
      </c>
      <c r="I123" s="8">
        <v>90233.268330860999</v>
      </c>
      <c r="J123" s="8">
        <v>108890.07156025201</v>
      </c>
      <c r="K123" s="8">
        <v>74133.9245725613</v>
      </c>
      <c r="L123" s="8">
        <v>91175.166328798296</v>
      </c>
      <c r="M123" s="8">
        <v>81271.426884427798</v>
      </c>
      <c r="N123" s="8">
        <v>97228.384540860701</v>
      </c>
      <c r="O123" s="8">
        <v>82265.259650735796</v>
      </c>
      <c r="P123" s="8">
        <v>85537.042327224903</v>
      </c>
      <c r="Q123" s="8">
        <v>80762.362731649002</v>
      </c>
      <c r="R123" s="8">
        <v>79490.322134654998</v>
      </c>
      <c r="S123" s="8">
        <v>79218.493684943605</v>
      </c>
      <c r="T123" s="8">
        <v>86446.509197014995</v>
      </c>
      <c r="U123" s="8">
        <v>77281.169656627797</v>
      </c>
      <c r="V123" s="8">
        <v>68083.864199476695</v>
      </c>
      <c r="W123" s="8">
        <v>70606.058412740997</v>
      </c>
      <c r="X123" s="7">
        <f t="shared" si="2"/>
        <v>0.13267014406419164</v>
      </c>
      <c r="Y123" s="7"/>
      <c r="Z123" s="7"/>
      <c r="AA123" s="10">
        <v>553026.13353670505</v>
      </c>
      <c r="AB123" s="10">
        <v>579638.42711614899</v>
      </c>
      <c r="AC123" s="10">
        <v>620365.01826221799</v>
      </c>
      <c r="AD123" s="10">
        <v>616891.88415184605</v>
      </c>
      <c r="AE123" s="10">
        <v>642502.57336656505</v>
      </c>
      <c r="AF123" s="10">
        <v>673707.74468886899</v>
      </c>
      <c r="AG123" s="10">
        <v>631789.11377174302</v>
      </c>
      <c r="AH123" s="10">
        <v>651580.30008421</v>
      </c>
      <c r="AI123" s="10">
        <v>646609.93897897599</v>
      </c>
      <c r="AJ123" s="10">
        <v>583790.94584329601</v>
      </c>
      <c r="AK123" s="10">
        <v>597335.75912219705</v>
      </c>
      <c r="AL123" s="10">
        <v>597814.224150753</v>
      </c>
      <c r="AM123" s="10">
        <v>626993.33747925505</v>
      </c>
      <c r="AN123" s="10">
        <v>589509.71222793194</v>
      </c>
      <c r="AO123" s="10">
        <v>606526.27176317596</v>
      </c>
      <c r="AP123" s="10">
        <v>614616.54321005603</v>
      </c>
      <c r="AQ123" s="10">
        <v>540422.04096548294</v>
      </c>
      <c r="AR123" s="10">
        <v>611270.13271101995</v>
      </c>
      <c r="AS123" s="10">
        <v>598055.42324330297</v>
      </c>
      <c r="AT123" s="10">
        <v>588220.99486485298</v>
      </c>
      <c r="AU123" s="37">
        <f t="shared" si="3"/>
        <v>5.3496936968464075E-2</v>
      </c>
      <c r="AV123" s="37"/>
      <c r="AW123" s="37"/>
    </row>
    <row r="124" spans="1:49" x14ac:dyDescent="0.2">
      <c r="A124" s="1" t="s">
        <v>1755</v>
      </c>
      <c r="B124" s="4" t="s">
        <v>556</v>
      </c>
      <c r="C124" s="4" t="s">
        <v>557</v>
      </c>
      <c r="D124" s="8" t="s">
        <v>0</v>
      </c>
      <c r="E124" s="8" t="s">
        <v>0</v>
      </c>
      <c r="F124" s="8" t="s">
        <v>0</v>
      </c>
      <c r="G124" s="8" t="s">
        <v>0</v>
      </c>
      <c r="H124" s="8" t="s">
        <v>0</v>
      </c>
      <c r="I124" s="8" t="s">
        <v>0</v>
      </c>
      <c r="J124" s="8" t="s">
        <v>0</v>
      </c>
      <c r="K124" s="8" t="s">
        <v>0</v>
      </c>
      <c r="L124" s="8" t="s">
        <v>0</v>
      </c>
      <c r="M124" s="8" t="s">
        <v>0</v>
      </c>
      <c r="N124" s="8" t="s">
        <v>0</v>
      </c>
      <c r="O124" s="8" t="s">
        <v>0</v>
      </c>
      <c r="P124" s="8" t="s">
        <v>0</v>
      </c>
      <c r="Q124" s="8" t="s">
        <v>0</v>
      </c>
      <c r="R124" s="8" t="s">
        <v>0</v>
      </c>
      <c r="S124" s="8" t="s">
        <v>0</v>
      </c>
      <c r="T124" s="8" t="s">
        <v>0</v>
      </c>
      <c r="U124" s="8" t="s">
        <v>0</v>
      </c>
      <c r="V124" s="8" t="s">
        <v>0</v>
      </c>
      <c r="W124" s="8" t="s">
        <v>0</v>
      </c>
      <c r="X124" s="7" t="e">
        <f t="shared" si="2"/>
        <v>#DIV/0!</v>
      </c>
      <c r="Y124" s="7"/>
      <c r="Z124" s="7"/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37" t="e">
        <f t="shared" si="3"/>
        <v>#DIV/0!</v>
      </c>
      <c r="AV124" s="37"/>
      <c r="AW124" s="37"/>
    </row>
    <row r="125" spans="1:49" x14ac:dyDescent="0.2">
      <c r="A125" s="1" t="s">
        <v>1756</v>
      </c>
      <c r="B125" s="4" t="s">
        <v>561</v>
      </c>
      <c r="C125" s="4" t="s">
        <v>562</v>
      </c>
      <c r="D125" s="8" t="s">
        <v>0</v>
      </c>
      <c r="E125" s="8" t="s">
        <v>0</v>
      </c>
      <c r="F125" s="8" t="s">
        <v>0</v>
      </c>
      <c r="G125" s="8" t="s">
        <v>0</v>
      </c>
      <c r="H125" s="8" t="s">
        <v>0</v>
      </c>
      <c r="I125" s="8" t="s">
        <v>0</v>
      </c>
      <c r="J125" s="8" t="s">
        <v>0</v>
      </c>
      <c r="K125" s="8" t="s">
        <v>0</v>
      </c>
      <c r="L125" s="8" t="s">
        <v>0</v>
      </c>
      <c r="M125" s="8" t="s">
        <v>0</v>
      </c>
      <c r="N125" s="8" t="s">
        <v>0</v>
      </c>
      <c r="O125" s="8" t="s">
        <v>0</v>
      </c>
      <c r="P125" s="8" t="s">
        <v>0</v>
      </c>
      <c r="Q125" s="8" t="s">
        <v>0</v>
      </c>
      <c r="R125" s="8" t="s">
        <v>0</v>
      </c>
      <c r="S125" s="8" t="s">
        <v>0</v>
      </c>
      <c r="T125" s="8" t="s">
        <v>0</v>
      </c>
      <c r="U125" s="8" t="s">
        <v>0</v>
      </c>
      <c r="V125" s="8" t="s">
        <v>0</v>
      </c>
      <c r="W125" s="8" t="s">
        <v>0</v>
      </c>
      <c r="X125" s="7" t="e">
        <f t="shared" si="2"/>
        <v>#DIV/0!</v>
      </c>
      <c r="Y125" s="7"/>
      <c r="Z125" s="7"/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37" t="e">
        <f t="shared" si="3"/>
        <v>#DIV/0!</v>
      </c>
      <c r="AV125" s="37"/>
      <c r="AW125" s="37"/>
    </row>
    <row r="126" spans="1:49" x14ac:dyDescent="0.2">
      <c r="A126" s="1" t="s">
        <v>1757</v>
      </c>
      <c r="B126" s="4" t="s">
        <v>566</v>
      </c>
      <c r="C126" s="4" t="s">
        <v>567</v>
      </c>
      <c r="D126" s="8" t="s">
        <v>0</v>
      </c>
      <c r="E126" s="8" t="s">
        <v>0</v>
      </c>
      <c r="F126" s="8" t="s">
        <v>0</v>
      </c>
      <c r="G126" s="8" t="s">
        <v>0</v>
      </c>
      <c r="H126" s="8" t="s">
        <v>0</v>
      </c>
      <c r="I126" s="8" t="s">
        <v>0</v>
      </c>
      <c r="J126" s="8" t="s">
        <v>0</v>
      </c>
      <c r="K126" s="8" t="s">
        <v>0</v>
      </c>
      <c r="L126" s="8" t="s">
        <v>0</v>
      </c>
      <c r="M126" s="8" t="s">
        <v>0</v>
      </c>
      <c r="N126" s="8" t="s">
        <v>0</v>
      </c>
      <c r="O126" s="8" t="s">
        <v>0</v>
      </c>
      <c r="P126" s="8" t="s">
        <v>0</v>
      </c>
      <c r="Q126" s="8" t="s">
        <v>0</v>
      </c>
      <c r="R126" s="8" t="s">
        <v>0</v>
      </c>
      <c r="S126" s="8" t="s">
        <v>0</v>
      </c>
      <c r="T126" s="8" t="s">
        <v>0</v>
      </c>
      <c r="U126" s="8" t="s">
        <v>0</v>
      </c>
      <c r="V126" s="8" t="s">
        <v>0</v>
      </c>
      <c r="W126" s="8" t="s">
        <v>0</v>
      </c>
      <c r="X126" s="7" t="e">
        <f t="shared" si="2"/>
        <v>#DIV/0!</v>
      </c>
      <c r="Y126" s="7"/>
      <c r="Z126" s="7"/>
      <c r="AA126" s="10">
        <v>244562.37394354201</v>
      </c>
      <c r="AB126" s="10">
        <v>244961.00950659401</v>
      </c>
      <c r="AC126" s="10">
        <v>244288.65044755401</v>
      </c>
      <c r="AD126" s="10">
        <v>232833.19825085101</v>
      </c>
      <c r="AE126" s="10">
        <v>232574.577023558</v>
      </c>
      <c r="AF126" s="10">
        <v>223372.957194024</v>
      </c>
      <c r="AG126" s="10">
        <v>204861.246055914</v>
      </c>
      <c r="AH126" s="10">
        <v>215644.47341993399</v>
      </c>
      <c r="AI126" s="10">
        <v>195322.43037093201</v>
      </c>
      <c r="AJ126" s="10">
        <v>199171.37698255799</v>
      </c>
      <c r="AK126" s="10">
        <v>204211.433365812</v>
      </c>
      <c r="AL126" s="10">
        <v>194723.28219249201</v>
      </c>
      <c r="AM126" s="10">
        <v>195210.32471610999</v>
      </c>
      <c r="AN126" s="10">
        <v>181538.77002695901</v>
      </c>
      <c r="AO126" s="10">
        <v>192493.228544932</v>
      </c>
      <c r="AP126" s="10">
        <v>191745.159712436</v>
      </c>
      <c r="AQ126" s="10">
        <v>181516.05742899701</v>
      </c>
      <c r="AR126" s="10">
        <v>184131.037050524</v>
      </c>
      <c r="AS126" s="10">
        <v>181805.98633076099</v>
      </c>
      <c r="AT126" s="10">
        <v>184840.72646287299</v>
      </c>
      <c r="AU126" s="37">
        <f t="shared" si="3"/>
        <v>0.10993394997572228</v>
      </c>
      <c r="AV126" s="37"/>
      <c r="AW126" s="37"/>
    </row>
    <row r="127" spans="1:49" x14ac:dyDescent="0.2">
      <c r="A127" s="1" t="s">
        <v>1758</v>
      </c>
      <c r="B127" s="4" t="s">
        <v>570</v>
      </c>
      <c r="C127" s="4" t="s">
        <v>571</v>
      </c>
      <c r="D127" s="8">
        <v>98868.2101545982</v>
      </c>
      <c r="E127" s="8">
        <v>98114.786358751895</v>
      </c>
      <c r="F127" s="8">
        <v>98357.428021407293</v>
      </c>
      <c r="G127" s="8">
        <v>97336.136811341596</v>
      </c>
      <c r="H127" s="8">
        <v>92491.675193935502</v>
      </c>
      <c r="I127" s="8">
        <v>94423.938672042001</v>
      </c>
      <c r="J127" s="8">
        <v>89583.646592510806</v>
      </c>
      <c r="K127" s="8">
        <v>86088.464289191994</v>
      </c>
      <c r="L127" s="8">
        <v>88123.727918947407</v>
      </c>
      <c r="M127" s="8">
        <v>79813.723920360702</v>
      </c>
      <c r="N127" s="8">
        <v>77840.043068754007</v>
      </c>
      <c r="O127" s="8">
        <v>74049.491241948403</v>
      </c>
      <c r="P127" s="8">
        <v>75740.217657460395</v>
      </c>
      <c r="Q127" s="8">
        <v>72175.327113137304</v>
      </c>
      <c r="R127" s="8">
        <v>76678.005652364896</v>
      </c>
      <c r="S127" s="8">
        <v>79967.748943871004</v>
      </c>
      <c r="T127" s="8">
        <v>70507.973085491903</v>
      </c>
      <c r="U127" s="8">
        <v>73609.427751126001</v>
      </c>
      <c r="V127" s="8">
        <v>71654.318548145005</v>
      </c>
      <c r="W127" s="8">
        <v>63475.478623745097</v>
      </c>
      <c r="X127" s="7">
        <f t="shared" si="2"/>
        <v>0.13297518170285708</v>
      </c>
      <c r="Y127" s="7"/>
      <c r="Z127" s="7"/>
      <c r="AA127" s="10">
        <v>3115903.89901591</v>
      </c>
      <c r="AB127" s="10">
        <v>3096283.2202783199</v>
      </c>
      <c r="AC127" s="10">
        <v>3153813.5968586099</v>
      </c>
      <c r="AD127" s="10">
        <v>3015488.30215688</v>
      </c>
      <c r="AE127" s="10">
        <v>3101653.69331274</v>
      </c>
      <c r="AF127" s="10">
        <v>2918131.2220135201</v>
      </c>
      <c r="AG127" s="10">
        <v>2996089.3914645598</v>
      </c>
      <c r="AH127" s="10">
        <v>2826424.7119475799</v>
      </c>
      <c r="AI127" s="10">
        <v>2740378.0533859199</v>
      </c>
      <c r="AJ127" s="10">
        <v>2600308.3644273598</v>
      </c>
      <c r="AK127" s="10">
        <v>2573241.45838841</v>
      </c>
      <c r="AL127" s="10">
        <v>2504368.6820929698</v>
      </c>
      <c r="AM127" s="10">
        <v>2465253.44061084</v>
      </c>
      <c r="AN127" s="10">
        <v>2428826.18957286</v>
      </c>
      <c r="AO127" s="10">
        <v>2422651.87025607</v>
      </c>
      <c r="AP127" s="10">
        <v>2393471.0620896402</v>
      </c>
      <c r="AQ127" s="10">
        <v>2327405.8183431001</v>
      </c>
      <c r="AR127" s="10">
        <v>2365909.75043493</v>
      </c>
      <c r="AS127" s="10">
        <v>2208001.1723823599</v>
      </c>
      <c r="AT127" s="10">
        <v>2167550.8862713501</v>
      </c>
      <c r="AU127" s="37">
        <f t="shared" si="3"/>
        <v>0.12365521630249347</v>
      </c>
      <c r="AV127" s="37"/>
      <c r="AW127" s="37"/>
    </row>
    <row r="128" spans="1:49" x14ac:dyDescent="0.2">
      <c r="A128" s="1" t="s">
        <v>1759</v>
      </c>
      <c r="B128" s="4" t="s">
        <v>574</v>
      </c>
      <c r="C128" s="4" t="s">
        <v>0</v>
      </c>
      <c r="D128" s="8">
        <v>1035930.74579422</v>
      </c>
      <c r="E128" s="8">
        <v>1054365.33785952</v>
      </c>
      <c r="F128" s="8">
        <v>958378.65070223704</v>
      </c>
      <c r="G128" s="8">
        <v>943828.31206647202</v>
      </c>
      <c r="H128" s="8">
        <v>819112.63006031001</v>
      </c>
      <c r="I128" s="8">
        <v>853622.66291362594</v>
      </c>
      <c r="J128" s="8">
        <v>829552.84980179498</v>
      </c>
      <c r="K128" s="8">
        <v>670250.41370387306</v>
      </c>
      <c r="L128" s="8">
        <v>718544.59411057504</v>
      </c>
      <c r="M128" s="8">
        <v>707740.02540000004</v>
      </c>
      <c r="N128" s="8">
        <v>649060.41503125697</v>
      </c>
      <c r="O128" s="8">
        <v>543177.809023257</v>
      </c>
      <c r="P128" s="8">
        <v>616010.16241144098</v>
      </c>
      <c r="Q128" s="8">
        <v>525692.77583564003</v>
      </c>
      <c r="R128" s="8">
        <v>460851.54051224102</v>
      </c>
      <c r="S128" s="8">
        <v>366547.51624294301</v>
      </c>
      <c r="T128" s="8">
        <v>419598.93546687602</v>
      </c>
      <c r="U128" s="8">
        <v>401675.17569661699</v>
      </c>
      <c r="V128" s="8">
        <v>424706.92547009198</v>
      </c>
      <c r="W128" s="8">
        <v>362939.95952287299</v>
      </c>
      <c r="X128" s="7">
        <f t="shared" si="2"/>
        <v>0.34169950083103251</v>
      </c>
      <c r="Y128" s="7"/>
      <c r="Z128" s="7"/>
      <c r="AA128" s="10">
        <v>812108.56702464097</v>
      </c>
      <c r="AB128" s="10">
        <v>735567.58609500795</v>
      </c>
      <c r="AC128" s="10">
        <v>828528.97963341197</v>
      </c>
      <c r="AD128" s="10">
        <v>655874.651781842</v>
      </c>
      <c r="AE128" s="10">
        <v>580494.27621846995</v>
      </c>
      <c r="AF128" s="10">
        <v>587057.32442997606</v>
      </c>
      <c r="AG128" s="10">
        <v>538026.42217141902</v>
      </c>
      <c r="AH128" s="10">
        <v>483604.24037405598</v>
      </c>
      <c r="AI128" s="10">
        <v>507254.922844827</v>
      </c>
      <c r="AJ128" s="10">
        <v>427839.05515042302</v>
      </c>
      <c r="AK128" s="10">
        <v>411925.51550968201</v>
      </c>
      <c r="AL128" s="10">
        <v>335884.27830512798</v>
      </c>
      <c r="AM128" s="10">
        <v>424099.10567931598</v>
      </c>
      <c r="AN128" s="10">
        <v>385381.72762025299</v>
      </c>
      <c r="AO128" s="10">
        <v>288594.80660908099</v>
      </c>
      <c r="AP128" s="10">
        <v>284941.20755354001</v>
      </c>
      <c r="AQ128" s="10">
        <v>328901.82633440697</v>
      </c>
      <c r="AR128" s="10">
        <v>331418.19862102601</v>
      </c>
      <c r="AS128" s="10">
        <v>316619.31305744301</v>
      </c>
      <c r="AT128" s="10">
        <v>305671.45703969401</v>
      </c>
      <c r="AU128" s="37">
        <f t="shared" si="3"/>
        <v>0.36215096916055411</v>
      </c>
      <c r="AV128" s="37"/>
      <c r="AW128" s="37"/>
    </row>
    <row r="129" spans="1:49" x14ac:dyDescent="0.2">
      <c r="A129" s="1" t="s">
        <v>1760</v>
      </c>
      <c r="B129" s="4" t="s">
        <v>577</v>
      </c>
      <c r="C129" s="4" t="s">
        <v>578</v>
      </c>
      <c r="D129" s="8">
        <v>493217.26266644697</v>
      </c>
      <c r="E129" s="8">
        <v>423645.822774317</v>
      </c>
      <c r="F129" s="8">
        <v>401557.56728196598</v>
      </c>
      <c r="G129" s="8">
        <v>351128.98705008498</v>
      </c>
      <c r="H129" s="8">
        <v>379601.75800728402</v>
      </c>
      <c r="I129" s="8">
        <v>378380.409956105</v>
      </c>
      <c r="J129" s="8">
        <v>359610.90861648199</v>
      </c>
      <c r="K129" s="8">
        <v>326977.69367683999</v>
      </c>
      <c r="L129" s="8">
        <v>336931.388485289</v>
      </c>
      <c r="M129" s="8">
        <v>324031.43808550102</v>
      </c>
      <c r="N129" s="8">
        <v>338126.64376534201</v>
      </c>
      <c r="O129" s="8">
        <v>290465.44818912499</v>
      </c>
      <c r="P129" s="8">
        <v>317538.77464505797</v>
      </c>
      <c r="Q129" s="8">
        <v>301530.515967543</v>
      </c>
      <c r="R129" s="8">
        <v>299984.63833238301</v>
      </c>
      <c r="S129" s="8">
        <v>291168.29757744202</v>
      </c>
      <c r="T129" s="8">
        <v>291782.66102867603</v>
      </c>
      <c r="U129" s="8">
        <v>288392.14153990097</v>
      </c>
      <c r="V129" s="8">
        <v>309411.21433171799</v>
      </c>
      <c r="W129" s="8">
        <v>287874.67656357097</v>
      </c>
      <c r="X129" s="7">
        <f t="shared" si="2"/>
        <v>0.15889052443622312</v>
      </c>
      <c r="Y129" s="7"/>
      <c r="Z129" s="7"/>
      <c r="AA129" s="10">
        <v>225697.53503781301</v>
      </c>
      <c r="AB129" s="10">
        <v>214959.21630713099</v>
      </c>
      <c r="AC129" s="10">
        <v>185403.83994060499</v>
      </c>
      <c r="AD129" s="10">
        <v>177956.674245295</v>
      </c>
      <c r="AE129" s="10">
        <v>153216.309207735</v>
      </c>
      <c r="AF129" s="10">
        <v>157488.611752678</v>
      </c>
      <c r="AG129" s="10">
        <v>167921.69862930701</v>
      </c>
      <c r="AH129" s="10">
        <v>161633.10268697399</v>
      </c>
      <c r="AI129" s="10">
        <v>140324.40239037899</v>
      </c>
      <c r="AJ129" s="10">
        <v>149519.65935364101</v>
      </c>
      <c r="AK129" s="10">
        <v>139522.612242212</v>
      </c>
      <c r="AL129" s="10">
        <v>154778.534166631</v>
      </c>
      <c r="AM129" s="10">
        <v>111927.53020501199</v>
      </c>
      <c r="AN129" s="10">
        <v>137735.231860767</v>
      </c>
      <c r="AO129" s="10">
        <v>144057.21101630499</v>
      </c>
      <c r="AP129" s="10">
        <v>126130.406802376</v>
      </c>
      <c r="AQ129" s="10">
        <v>123814.46809222799</v>
      </c>
      <c r="AR129" s="10">
        <v>107845.815951478</v>
      </c>
      <c r="AS129" s="10">
        <v>120191.886340784</v>
      </c>
      <c r="AT129" s="10">
        <v>132489.72773646799</v>
      </c>
      <c r="AU129" s="37">
        <f t="shared" si="3"/>
        <v>0.20603254231760126</v>
      </c>
      <c r="AV129" s="37"/>
      <c r="AW129" s="37"/>
    </row>
    <row r="130" spans="1:49" x14ac:dyDescent="0.2">
      <c r="A130" s="1" t="s">
        <v>1761</v>
      </c>
      <c r="B130" s="4" t="s">
        <v>581</v>
      </c>
      <c r="C130" s="4" t="s">
        <v>0</v>
      </c>
      <c r="D130" s="8" t="s">
        <v>0</v>
      </c>
      <c r="E130" s="8" t="s">
        <v>0</v>
      </c>
      <c r="F130" s="8" t="s">
        <v>0</v>
      </c>
      <c r="G130" s="8" t="s">
        <v>0</v>
      </c>
      <c r="H130" s="8" t="s">
        <v>0</v>
      </c>
      <c r="I130" s="8" t="s">
        <v>0</v>
      </c>
      <c r="J130" s="8" t="s">
        <v>0</v>
      </c>
      <c r="K130" s="8" t="s">
        <v>0</v>
      </c>
      <c r="L130" s="8" t="s">
        <v>0</v>
      </c>
      <c r="M130" s="8" t="s">
        <v>0</v>
      </c>
      <c r="N130" s="8" t="s">
        <v>0</v>
      </c>
      <c r="O130" s="8" t="s">
        <v>0</v>
      </c>
      <c r="P130" s="8" t="s">
        <v>0</v>
      </c>
      <c r="Q130" s="8" t="s">
        <v>0</v>
      </c>
      <c r="R130" s="8" t="s">
        <v>0</v>
      </c>
      <c r="S130" s="8" t="s">
        <v>0</v>
      </c>
      <c r="T130" s="8" t="s">
        <v>0</v>
      </c>
      <c r="U130" s="8" t="s">
        <v>0</v>
      </c>
      <c r="V130" s="8" t="s">
        <v>0</v>
      </c>
      <c r="W130" s="8" t="s">
        <v>0</v>
      </c>
      <c r="X130" s="7" t="e">
        <f t="shared" si="2"/>
        <v>#DIV/0!</v>
      </c>
      <c r="Y130" s="7"/>
      <c r="Z130" s="7"/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37" t="e">
        <f t="shared" si="3"/>
        <v>#DIV/0!</v>
      </c>
      <c r="AV130" s="37"/>
      <c r="AW130" s="37"/>
    </row>
    <row r="131" spans="1:49" x14ac:dyDescent="0.2">
      <c r="A131" s="1" t="s">
        <v>1762</v>
      </c>
      <c r="B131" s="4" t="s">
        <v>583</v>
      </c>
      <c r="C131" s="4" t="s">
        <v>584</v>
      </c>
      <c r="D131" s="8" t="s">
        <v>0</v>
      </c>
      <c r="E131" s="8" t="s">
        <v>0</v>
      </c>
      <c r="F131" s="8" t="s">
        <v>0</v>
      </c>
      <c r="G131" s="8" t="s">
        <v>0</v>
      </c>
      <c r="H131" s="8" t="s">
        <v>0</v>
      </c>
      <c r="I131" s="8" t="s">
        <v>0</v>
      </c>
      <c r="J131" s="8" t="s">
        <v>0</v>
      </c>
      <c r="K131" s="8" t="s">
        <v>0</v>
      </c>
      <c r="L131" s="8" t="s">
        <v>0</v>
      </c>
      <c r="M131" s="8" t="s">
        <v>0</v>
      </c>
      <c r="N131" s="8" t="s">
        <v>0</v>
      </c>
      <c r="O131" s="8" t="s">
        <v>0</v>
      </c>
      <c r="P131" s="8" t="s">
        <v>0</v>
      </c>
      <c r="Q131" s="8" t="s">
        <v>0</v>
      </c>
      <c r="R131" s="8" t="s">
        <v>0</v>
      </c>
      <c r="S131" s="8" t="s">
        <v>0</v>
      </c>
      <c r="T131" s="8" t="s">
        <v>0</v>
      </c>
      <c r="U131" s="8" t="s">
        <v>0</v>
      </c>
      <c r="V131" s="8" t="s">
        <v>0</v>
      </c>
      <c r="W131" s="8" t="s">
        <v>0</v>
      </c>
      <c r="X131" s="7" t="e">
        <f t="shared" ref="X131:X194" si="4">STDEV(D131:W131)/AVERAGE(D131:W131)</f>
        <v>#DIV/0!</v>
      </c>
      <c r="Y131" s="7"/>
      <c r="Z131" s="7"/>
      <c r="AA131" s="10">
        <v>50392.616715713797</v>
      </c>
      <c r="AB131" s="10">
        <v>48611.998097280499</v>
      </c>
      <c r="AC131" s="10">
        <v>52365.311643497596</v>
      </c>
      <c r="AD131" s="10">
        <v>53049.741417973601</v>
      </c>
      <c r="AE131" s="10">
        <v>60700.0608007884</v>
      </c>
      <c r="AF131" s="10">
        <v>40941.114643961802</v>
      </c>
      <c r="AG131" s="10">
        <v>51668.4885302041</v>
      </c>
      <c r="AH131" s="10">
        <v>42634.647620812299</v>
      </c>
      <c r="AI131" s="10">
        <v>56457.281416850798</v>
      </c>
      <c r="AJ131" s="10">
        <v>48239.069139527397</v>
      </c>
      <c r="AK131" s="10">
        <v>36888.028091352098</v>
      </c>
      <c r="AL131" s="10">
        <v>39226.222039437402</v>
      </c>
      <c r="AM131" s="10">
        <v>40234.979153077496</v>
      </c>
      <c r="AN131" s="10">
        <v>40963.230421275097</v>
      </c>
      <c r="AO131" s="10">
        <v>37689.333070085297</v>
      </c>
      <c r="AP131" s="10">
        <v>39512.039912858898</v>
      </c>
      <c r="AQ131" s="10">
        <v>32187.7502624066</v>
      </c>
      <c r="AR131" s="10">
        <v>42547.999876234302</v>
      </c>
      <c r="AS131" s="10">
        <v>38085.831917836404</v>
      </c>
      <c r="AT131" s="10">
        <v>39392.406724519496</v>
      </c>
      <c r="AU131" s="37">
        <f t="shared" ref="AU131:AU194" si="5">STDEV(AA131:AT131)/AVERAGE(AA131:AT131)</f>
        <v>0.16937483208047693</v>
      </c>
      <c r="AV131" s="37"/>
      <c r="AW131" s="37"/>
    </row>
    <row r="132" spans="1:49" x14ac:dyDescent="0.2">
      <c r="A132" s="1" t="s">
        <v>1763</v>
      </c>
      <c r="B132" s="4" t="s">
        <v>587</v>
      </c>
      <c r="C132" s="4" t="s">
        <v>588</v>
      </c>
      <c r="D132" s="8">
        <v>24534.127187177499</v>
      </c>
      <c r="E132" s="8">
        <v>23109.508224841898</v>
      </c>
      <c r="F132" s="8">
        <v>24555.776164615301</v>
      </c>
      <c r="G132" s="8">
        <v>24365.779337648699</v>
      </c>
      <c r="H132" s="8">
        <v>24516.9579165166</v>
      </c>
      <c r="I132" s="8">
        <v>25906.138097648502</v>
      </c>
      <c r="J132" s="8">
        <v>25480.233129234199</v>
      </c>
      <c r="K132" s="8">
        <v>24634.446155055099</v>
      </c>
      <c r="L132" s="8">
        <v>23846.113810526898</v>
      </c>
      <c r="M132" s="8">
        <v>24385.720301116799</v>
      </c>
      <c r="N132" s="8">
        <v>22421.4023964923</v>
      </c>
      <c r="O132" s="8">
        <v>22396.058787359001</v>
      </c>
      <c r="P132" s="8">
        <v>20079.3399166811</v>
      </c>
      <c r="Q132" s="8">
        <v>20802.080904739101</v>
      </c>
      <c r="R132" s="8">
        <v>23512.106424982601</v>
      </c>
      <c r="S132" s="8">
        <v>24326.9821750558</v>
      </c>
      <c r="T132" s="8">
        <v>23576.3198812267</v>
      </c>
      <c r="U132" s="8">
        <v>22617.283535033701</v>
      </c>
      <c r="V132" s="8">
        <v>22972.090865108501</v>
      </c>
      <c r="W132" s="8">
        <v>22769.133642959499</v>
      </c>
      <c r="X132" s="7">
        <f t="shared" si="4"/>
        <v>6.1353706497146381E-2</v>
      </c>
      <c r="Y132" s="7"/>
      <c r="Z132" s="7"/>
      <c r="AA132" s="10">
        <v>4671.3760833138704</v>
      </c>
      <c r="AB132" s="10">
        <v>4734.9245707906302</v>
      </c>
      <c r="AC132" s="10">
        <v>4730.9771730805796</v>
      </c>
      <c r="AD132" s="10">
        <v>4438.2691797284297</v>
      </c>
      <c r="AE132" s="10">
        <v>5096.6941134295002</v>
      </c>
      <c r="AF132" s="10">
        <v>4586.1867928621105</v>
      </c>
      <c r="AG132" s="10">
        <v>4811.2048284515404</v>
      </c>
      <c r="AH132" s="10">
        <v>5419.5445907932299</v>
      </c>
      <c r="AI132" s="10">
        <v>5601.0797256652804</v>
      </c>
      <c r="AJ132" s="10">
        <v>4919.6575865103596</v>
      </c>
      <c r="AK132" s="10">
        <v>5785.8306939245904</v>
      </c>
      <c r="AL132" s="10">
        <v>5315.6639212024702</v>
      </c>
      <c r="AM132" s="10">
        <v>4494.8796078376599</v>
      </c>
      <c r="AN132" s="10">
        <v>4408.7665621774304</v>
      </c>
      <c r="AO132" s="10">
        <v>4722.8204673522496</v>
      </c>
      <c r="AP132" s="10">
        <v>4162.7766462129803</v>
      </c>
      <c r="AQ132" s="10">
        <v>4434.5797977531001</v>
      </c>
      <c r="AR132" s="10">
        <v>4341.4069024027003</v>
      </c>
      <c r="AS132" s="10">
        <v>4566.8776632582203</v>
      </c>
      <c r="AT132" s="10">
        <v>4159.20356449683</v>
      </c>
      <c r="AU132" s="37">
        <f t="shared" si="5"/>
        <v>9.639319272685444E-2</v>
      </c>
      <c r="AV132" s="37"/>
      <c r="AW132" s="37"/>
    </row>
    <row r="133" spans="1:49" x14ac:dyDescent="0.2">
      <c r="A133" s="1" t="s">
        <v>1764</v>
      </c>
      <c r="B133" s="4" t="s">
        <v>592</v>
      </c>
      <c r="C133" s="4" t="s">
        <v>593</v>
      </c>
      <c r="D133" s="8" t="s">
        <v>0</v>
      </c>
      <c r="E133" s="8" t="s">
        <v>0</v>
      </c>
      <c r="F133" s="8" t="s">
        <v>0</v>
      </c>
      <c r="G133" s="8" t="s">
        <v>0</v>
      </c>
      <c r="H133" s="8" t="s">
        <v>0</v>
      </c>
      <c r="I133" s="8" t="s">
        <v>0</v>
      </c>
      <c r="J133" s="8" t="s">
        <v>0</v>
      </c>
      <c r="K133" s="8" t="s">
        <v>0</v>
      </c>
      <c r="L133" s="8" t="s">
        <v>0</v>
      </c>
      <c r="M133" s="8" t="s">
        <v>0</v>
      </c>
      <c r="N133" s="8" t="s">
        <v>0</v>
      </c>
      <c r="O133" s="8" t="s">
        <v>0</v>
      </c>
      <c r="P133" s="8" t="s">
        <v>0</v>
      </c>
      <c r="Q133" s="8" t="s">
        <v>0</v>
      </c>
      <c r="R133" s="8" t="s">
        <v>0</v>
      </c>
      <c r="S133" s="8" t="s">
        <v>0</v>
      </c>
      <c r="T133" s="8" t="s">
        <v>0</v>
      </c>
      <c r="U133" s="8" t="s">
        <v>0</v>
      </c>
      <c r="V133" s="8" t="s">
        <v>0</v>
      </c>
      <c r="W133" s="8" t="s">
        <v>0</v>
      </c>
      <c r="X133" s="7" t="e">
        <f t="shared" si="4"/>
        <v>#DIV/0!</v>
      </c>
      <c r="Y133" s="7"/>
      <c r="Z133" s="7"/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37" t="e">
        <f t="shared" si="5"/>
        <v>#DIV/0!</v>
      </c>
      <c r="AV133" s="37"/>
      <c r="AW133" s="37"/>
    </row>
    <row r="134" spans="1:49" x14ac:dyDescent="0.2">
      <c r="A134" s="1" t="s">
        <v>1765</v>
      </c>
      <c r="B134" s="4" t="s">
        <v>596</v>
      </c>
      <c r="C134" s="4" t="s">
        <v>597</v>
      </c>
      <c r="D134" s="8" t="s">
        <v>0</v>
      </c>
      <c r="E134" s="8" t="s">
        <v>0</v>
      </c>
      <c r="F134" s="8" t="s">
        <v>0</v>
      </c>
      <c r="G134" s="8" t="s">
        <v>0</v>
      </c>
      <c r="H134" s="8" t="s">
        <v>0</v>
      </c>
      <c r="I134" s="8" t="s">
        <v>0</v>
      </c>
      <c r="J134" s="8" t="s">
        <v>0</v>
      </c>
      <c r="K134" s="8" t="s">
        <v>0</v>
      </c>
      <c r="L134" s="8" t="s">
        <v>0</v>
      </c>
      <c r="M134" s="8" t="s">
        <v>0</v>
      </c>
      <c r="N134" s="8" t="s">
        <v>0</v>
      </c>
      <c r="O134" s="8" t="s">
        <v>0</v>
      </c>
      <c r="P134" s="8" t="s">
        <v>0</v>
      </c>
      <c r="Q134" s="8" t="s">
        <v>0</v>
      </c>
      <c r="R134" s="8" t="s">
        <v>0</v>
      </c>
      <c r="S134" s="8" t="s">
        <v>0</v>
      </c>
      <c r="T134" s="8" t="s">
        <v>0</v>
      </c>
      <c r="U134" s="8" t="s">
        <v>0</v>
      </c>
      <c r="V134" s="8" t="s">
        <v>0</v>
      </c>
      <c r="W134" s="8" t="s">
        <v>0</v>
      </c>
      <c r="X134" s="7" t="e">
        <f t="shared" si="4"/>
        <v>#DIV/0!</v>
      </c>
      <c r="Y134" s="7"/>
      <c r="Z134" s="7"/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37" t="e">
        <f t="shared" si="5"/>
        <v>#DIV/0!</v>
      </c>
      <c r="AV134" s="37"/>
      <c r="AW134" s="37"/>
    </row>
    <row r="135" spans="1:49" x14ac:dyDescent="0.2">
      <c r="A135" s="1" t="s">
        <v>1766</v>
      </c>
      <c r="B135" s="4" t="s">
        <v>601</v>
      </c>
      <c r="C135" s="4" t="s">
        <v>602</v>
      </c>
      <c r="D135" s="8" t="s">
        <v>0</v>
      </c>
      <c r="E135" s="8" t="s">
        <v>0</v>
      </c>
      <c r="F135" s="8" t="s">
        <v>0</v>
      </c>
      <c r="G135" s="8" t="s">
        <v>0</v>
      </c>
      <c r="H135" s="8" t="s">
        <v>0</v>
      </c>
      <c r="I135" s="8" t="s">
        <v>0</v>
      </c>
      <c r="J135" s="8" t="s">
        <v>0</v>
      </c>
      <c r="K135" s="8" t="s">
        <v>0</v>
      </c>
      <c r="L135" s="8" t="s">
        <v>0</v>
      </c>
      <c r="M135" s="8" t="s">
        <v>0</v>
      </c>
      <c r="N135" s="8" t="s">
        <v>0</v>
      </c>
      <c r="O135" s="8" t="s">
        <v>0</v>
      </c>
      <c r="P135" s="8" t="s">
        <v>0</v>
      </c>
      <c r="Q135" s="8" t="s">
        <v>0</v>
      </c>
      <c r="R135" s="8" t="s">
        <v>0</v>
      </c>
      <c r="S135" s="8" t="s">
        <v>0</v>
      </c>
      <c r="T135" s="8" t="s">
        <v>0</v>
      </c>
      <c r="U135" s="8" t="s">
        <v>0</v>
      </c>
      <c r="V135" s="8" t="s">
        <v>0</v>
      </c>
      <c r="W135" s="8" t="s">
        <v>0</v>
      </c>
      <c r="X135" s="7" t="e">
        <f t="shared" si="4"/>
        <v>#DIV/0!</v>
      </c>
      <c r="Y135" s="7"/>
      <c r="Z135" s="7"/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37" t="e">
        <f t="shared" si="5"/>
        <v>#DIV/0!</v>
      </c>
      <c r="AV135" s="37"/>
      <c r="AW135" s="37"/>
    </row>
    <row r="136" spans="1:49" x14ac:dyDescent="0.2">
      <c r="A136" s="1" t="s">
        <v>1767</v>
      </c>
      <c r="B136" s="4" t="s">
        <v>606</v>
      </c>
      <c r="C136" s="4" t="s">
        <v>0</v>
      </c>
      <c r="D136" s="8">
        <v>447208.89452651702</v>
      </c>
      <c r="E136" s="8">
        <v>455662.14056589501</v>
      </c>
      <c r="F136" s="8">
        <v>462459.98325908702</v>
      </c>
      <c r="G136" s="8">
        <v>435843.16052349302</v>
      </c>
      <c r="H136" s="8">
        <v>425408.75534676301</v>
      </c>
      <c r="I136" s="8">
        <v>412660.98177200701</v>
      </c>
      <c r="J136" s="8">
        <v>394502.408207656</v>
      </c>
      <c r="K136" s="8">
        <v>410394.37910611799</v>
      </c>
      <c r="L136" s="8">
        <v>377005.26324035699</v>
      </c>
      <c r="M136" s="8">
        <v>364676.35973455798</v>
      </c>
      <c r="N136" s="8">
        <v>381004.53536281601</v>
      </c>
      <c r="O136" s="8">
        <v>347827.22583370499</v>
      </c>
      <c r="P136" s="8">
        <v>355007.75057748798</v>
      </c>
      <c r="Q136" s="8">
        <v>341742.33460866002</v>
      </c>
      <c r="R136" s="8">
        <v>344731.527431875</v>
      </c>
      <c r="S136" s="8">
        <v>327413.955015746</v>
      </c>
      <c r="T136" s="8">
        <v>327831.56934561598</v>
      </c>
      <c r="U136" s="8">
        <v>329383.15232720901</v>
      </c>
      <c r="V136" s="8">
        <v>320547.79705994501</v>
      </c>
      <c r="W136" s="8">
        <v>310879.19025817298</v>
      </c>
      <c r="X136" s="7">
        <f t="shared" si="4"/>
        <v>0.12904906660411838</v>
      </c>
      <c r="Y136" s="7"/>
      <c r="Z136" s="7"/>
      <c r="AA136" s="10">
        <v>1549689.26122698</v>
      </c>
      <c r="AB136" s="10">
        <v>1521836.6016798101</v>
      </c>
      <c r="AC136" s="10">
        <v>1545384.01831067</v>
      </c>
      <c r="AD136" s="10">
        <v>1540210.22721345</v>
      </c>
      <c r="AE136" s="10">
        <v>1469814.2973509401</v>
      </c>
      <c r="AF136" s="10">
        <v>1403009.59816079</v>
      </c>
      <c r="AG136" s="10">
        <v>1420647.3503680199</v>
      </c>
      <c r="AH136" s="10">
        <v>1379659.2037718899</v>
      </c>
      <c r="AI136" s="10">
        <v>1325343.43771503</v>
      </c>
      <c r="AJ136" s="10">
        <v>1291245.0316161399</v>
      </c>
      <c r="AK136" s="10">
        <v>1263512.20456119</v>
      </c>
      <c r="AL136" s="10">
        <v>1218770.3028692</v>
      </c>
      <c r="AM136" s="10">
        <v>1228519.31224569</v>
      </c>
      <c r="AN136" s="10">
        <v>1205460.90505459</v>
      </c>
      <c r="AO136" s="10">
        <v>1227255.26185823</v>
      </c>
      <c r="AP136" s="10">
        <v>1152094.58392052</v>
      </c>
      <c r="AQ136" s="10">
        <v>1176791.18078349</v>
      </c>
      <c r="AR136" s="10">
        <v>1197281.26515089</v>
      </c>
      <c r="AS136" s="10">
        <v>1122120.53615428</v>
      </c>
      <c r="AT136" s="10">
        <v>1136099.5062073299</v>
      </c>
      <c r="AU136" s="37">
        <f t="shared" si="5"/>
        <v>0.11232582923298746</v>
      </c>
      <c r="AV136" s="37"/>
      <c r="AW136" s="37"/>
    </row>
    <row r="137" spans="1:49" x14ac:dyDescent="0.2">
      <c r="A137" s="1" t="s">
        <v>1768</v>
      </c>
      <c r="B137" s="4" t="s">
        <v>609</v>
      </c>
      <c r="C137" s="4" t="s">
        <v>610</v>
      </c>
      <c r="D137" s="8" t="s">
        <v>0</v>
      </c>
      <c r="E137" s="8" t="s">
        <v>0</v>
      </c>
      <c r="F137" s="8" t="s">
        <v>0</v>
      </c>
      <c r="G137" s="8" t="s">
        <v>0</v>
      </c>
      <c r="H137" s="8" t="s">
        <v>0</v>
      </c>
      <c r="I137" s="8" t="s">
        <v>0</v>
      </c>
      <c r="J137" s="8" t="s">
        <v>0</v>
      </c>
      <c r="K137" s="8" t="s">
        <v>0</v>
      </c>
      <c r="L137" s="8" t="s">
        <v>0</v>
      </c>
      <c r="M137" s="8" t="s">
        <v>0</v>
      </c>
      <c r="N137" s="8" t="s">
        <v>0</v>
      </c>
      <c r="O137" s="8" t="s">
        <v>0</v>
      </c>
      <c r="P137" s="8" t="s">
        <v>0</v>
      </c>
      <c r="Q137" s="8" t="s">
        <v>0</v>
      </c>
      <c r="R137" s="8" t="s">
        <v>0</v>
      </c>
      <c r="S137" s="8" t="s">
        <v>0</v>
      </c>
      <c r="T137" s="8" t="s">
        <v>0</v>
      </c>
      <c r="U137" s="8" t="s">
        <v>0</v>
      </c>
      <c r="V137" s="8" t="s">
        <v>0</v>
      </c>
      <c r="W137" s="8" t="s">
        <v>0</v>
      </c>
      <c r="X137" s="7" t="e">
        <f t="shared" si="4"/>
        <v>#DIV/0!</v>
      </c>
      <c r="Y137" s="7"/>
      <c r="Z137" s="7"/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37" t="e">
        <f t="shared" si="5"/>
        <v>#DIV/0!</v>
      </c>
      <c r="AV137" s="37"/>
      <c r="AW137" s="37"/>
    </row>
    <row r="138" spans="1:49" x14ac:dyDescent="0.2">
      <c r="A138" s="1" t="s">
        <v>1769</v>
      </c>
      <c r="B138" s="4" t="s">
        <v>613</v>
      </c>
      <c r="C138" s="4" t="s">
        <v>614</v>
      </c>
      <c r="D138" s="8" t="s">
        <v>0</v>
      </c>
      <c r="E138" s="8" t="s">
        <v>0</v>
      </c>
      <c r="F138" s="8" t="s">
        <v>0</v>
      </c>
      <c r="G138" s="8" t="s">
        <v>0</v>
      </c>
      <c r="H138" s="8" t="s">
        <v>0</v>
      </c>
      <c r="I138" s="8" t="s">
        <v>0</v>
      </c>
      <c r="J138" s="8" t="s">
        <v>0</v>
      </c>
      <c r="K138" s="8" t="s">
        <v>0</v>
      </c>
      <c r="L138" s="8" t="s">
        <v>0</v>
      </c>
      <c r="M138" s="8" t="s">
        <v>0</v>
      </c>
      <c r="N138" s="8" t="s">
        <v>0</v>
      </c>
      <c r="O138" s="8" t="s">
        <v>0</v>
      </c>
      <c r="P138" s="8" t="s">
        <v>0</v>
      </c>
      <c r="Q138" s="8" t="s">
        <v>0</v>
      </c>
      <c r="R138" s="8" t="s">
        <v>0</v>
      </c>
      <c r="S138" s="8" t="s">
        <v>0</v>
      </c>
      <c r="T138" s="8" t="s">
        <v>0</v>
      </c>
      <c r="U138" s="8" t="s">
        <v>0</v>
      </c>
      <c r="V138" s="8" t="s">
        <v>0</v>
      </c>
      <c r="W138" s="8" t="s">
        <v>0</v>
      </c>
      <c r="X138" s="7" t="e">
        <f t="shared" si="4"/>
        <v>#DIV/0!</v>
      </c>
      <c r="Y138" s="7"/>
      <c r="Z138" s="7"/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37" t="e">
        <f t="shared" si="5"/>
        <v>#DIV/0!</v>
      </c>
      <c r="AV138" s="37"/>
      <c r="AW138" s="37"/>
    </row>
    <row r="139" spans="1:49" x14ac:dyDescent="0.2">
      <c r="A139" s="1" t="s">
        <v>1770</v>
      </c>
      <c r="B139" s="4" t="s">
        <v>618</v>
      </c>
      <c r="C139" s="4" t="s">
        <v>619</v>
      </c>
      <c r="D139" s="8" t="s">
        <v>0</v>
      </c>
      <c r="E139" s="8" t="s">
        <v>0</v>
      </c>
      <c r="F139" s="8" t="s">
        <v>0</v>
      </c>
      <c r="G139" s="8" t="s">
        <v>0</v>
      </c>
      <c r="H139" s="8" t="s">
        <v>0</v>
      </c>
      <c r="I139" s="8" t="s">
        <v>0</v>
      </c>
      <c r="J139" s="8" t="s">
        <v>0</v>
      </c>
      <c r="K139" s="8" t="s">
        <v>0</v>
      </c>
      <c r="L139" s="8" t="s">
        <v>0</v>
      </c>
      <c r="M139" s="8" t="s">
        <v>0</v>
      </c>
      <c r="N139" s="8" t="s">
        <v>0</v>
      </c>
      <c r="O139" s="8" t="s">
        <v>0</v>
      </c>
      <c r="P139" s="8" t="s">
        <v>0</v>
      </c>
      <c r="Q139" s="8" t="s">
        <v>0</v>
      </c>
      <c r="R139" s="8" t="s">
        <v>0</v>
      </c>
      <c r="S139" s="8" t="s">
        <v>0</v>
      </c>
      <c r="T139" s="8" t="s">
        <v>0</v>
      </c>
      <c r="U139" s="8" t="s">
        <v>0</v>
      </c>
      <c r="V139" s="8" t="s">
        <v>0</v>
      </c>
      <c r="W139" s="8" t="s">
        <v>0</v>
      </c>
      <c r="X139" s="7" t="e">
        <f t="shared" si="4"/>
        <v>#DIV/0!</v>
      </c>
      <c r="Y139" s="7"/>
      <c r="Z139" s="7"/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37" t="e">
        <f t="shared" si="5"/>
        <v>#DIV/0!</v>
      </c>
      <c r="AV139" s="37"/>
      <c r="AW139" s="37"/>
    </row>
    <row r="140" spans="1:49" x14ac:dyDescent="0.2">
      <c r="A140" s="1" t="s">
        <v>1771</v>
      </c>
      <c r="B140" s="4" t="s">
        <v>623</v>
      </c>
      <c r="C140" s="4" t="s">
        <v>624</v>
      </c>
      <c r="D140" s="8">
        <v>42397.007493580197</v>
      </c>
      <c r="E140" s="8">
        <v>38289.608190708102</v>
      </c>
      <c r="F140" s="8">
        <v>42236.926062584003</v>
      </c>
      <c r="G140" s="8">
        <v>42574.383735795898</v>
      </c>
      <c r="H140" s="8">
        <v>43975.142096478397</v>
      </c>
      <c r="I140" s="8">
        <v>41784.898302872498</v>
      </c>
      <c r="J140" s="8">
        <v>42104.326963615204</v>
      </c>
      <c r="K140" s="8">
        <v>40630.7755912293</v>
      </c>
      <c r="L140" s="8">
        <v>36136.8218943721</v>
      </c>
      <c r="M140" s="8">
        <v>35711.743349116601</v>
      </c>
      <c r="N140" s="8">
        <v>37939.195358793098</v>
      </c>
      <c r="O140" s="8">
        <v>32283.861558158798</v>
      </c>
      <c r="P140" s="8">
        <v>30874.423615420899</v>
      </c>
      <c r="Q140" s="8">
        <v>37589.992207942101</v>
      </c>
      <c r="R140" s="8">
        <v>34078.5145545747</v>
      </c>
      <c r="S140" s="8">
        <v>35714.946489310998</v>
      </c>
      <c r="T140" s="8">
        <v>35958.952571627502</v>
      </c>
      <c r="U140" s="8">
        <v>31567.838818651398</v>
      </c>
      <c r="V140" s="8">
        <v>34469.283190464099</v>
      </c>
      <c r="W140" s="8">
        <v>31285.372187856501</v>
      </c>
      <c r="X140" s="7">
        <f t="shared" si="4"/>
        <v>0.11323769791967699</v>
      </c>
      <c r="Y140" s="7"/>
      <c r="Z140" s="7"/>
      <c r="AA140" s="10">
        <v>183227.76202954899</v>
      </c>
      <c r="AB140" s="10">
        <v>181918.464214607</v>
      </c>
      <c r="AC140" s="10">
        <v>182519.864819435</v>
      </c>
      <c r="AD140" s="10">
        <v>170168.04044759501</v>
      </c>
      <c r="AE140" s="10">
        <v>191875.78140392201</v>
      </c>
      <c r="AF140" s="10">
        <v>171506.60478361999</v>
      </c>
      <c r="AG140" s="10">
        <v>179120.53212404301</v>
      </c>
      <c r="AH140" s="10">
        <v>161386.957293788</v>
      </c>
      <c r="AI140" s="10">
        <v>156750.63492408901</v>
      </c>
      <c r="AJ140" s="10">
        <v>147924.583127561</v>
      </c>
      <c r="AK140" s="10">
        <v>152484.767699038</v>
      </c>
      <c r="AL140" s="10">
        <v>137963.71582793299</v>
      </c>
      <c r="AM140" s="10">
        <v>140680.04879690401</v>
      </c>
      <c r="AN140" s="10">
        <v>142258.438285429</v>
      </c>
      <c r="AO140" s="10">
        <v>133446.96901544899</v>
      </c>
      <c r="AP140" s="10">
        <v>147984.41125625299</v>
      </c>
      <c r="AQ140" s="10">
        <v>142640.443846518</v>
      </c>
      <c r="AR140" s="10">
        <v>139245.66100762499</v>
      </c>
      <c r="AS140" s="10">
        <v>148195.317260154</v>
      </c>
      <c r="AT140" s="10">
        <v>141150.87162123699</v>
      </c>
      <c r="AU140" s="37">
        <f t="shared" si="5"/>
        <v>0.11730869339708438</v>
      </c>
      <c r="AV140" s="37"/>
      <c r="AW140" s="37"/>
    </row>
    <row r="141" spans="1:49" x14ac:dyDescent="0.2">
      <c r="A141" s="1" t="s">
        <v>1772</v>
      </c>
      <c r="B141" s="4" t="s">
        <v>628</v>
      </c>
      <c r="C141" s="4" t="s">
        <v>629</v>
      </c>
      <c r="D141" s="8">
        <v>108551.761958958</v>
      </c>
      <c r="E141" s="8">
        <v>95933.098693346605</v>
      </c>
      <c r="F141" s="8">
        <v>85585.479331652095</v>
      </c>
      <c r="G141" s="8">
        <v>99407.941029412803</v>
      </c>
      <c r="H141" s="8">
        <v>87558.870847809201</v>
      </c>
      <c r="I141" s="8">
        <v>90650.693835256097</v>
      </c>
      <c r="J141" s="8">
        <v>68596.777112538795</v>
      </c>
      <c r="K141" s="8">
        <v>68102.422397485803</v>
      </c>
      <c r="L141" s="8">
        <v>76186.244280017097</v>
      </c>
      <c r="M141" s="8">
        <v>59168.690404238703</v>
      </c>
      <c r="N141" s="8">
        <v>65337.594455627601</v>
      </c>
      <c r="O141" s="8">
        <v>73997.526039555596</v>
      </c>
      <c r="P141" s="8">
        <v>56323.852068542503</v>
      </c>
      <c r="Q141" s="8">
        <v>44692.202294141898</v>
      </c>
      <c r="R141" s="8">
        <v>49821.3385996168</v>
      </c>
      <c r="S141" s="8">
        <v>50108.632271045797</v>
      </c>
      <c r="T141" s="8">
        <v>43317.574227191901</v>
      </c>
      <c r="U141" s="8">
        <v>51101.3377398886</v>
      </c>
      <c r="V141" s="8">
        <v>53480.216045842702</v>
      </c>
      <c r="W141" s="8">
        <v>48429.267204364201</v>
      </c>
      <c r="X141" s="7">
        <f t="shared" si="4"/>
        <v>0.29081176269077785</v>
      </c>
      <c r="Y141" s="7"/>
      <c r="Z141" s="7"/>
      <c r="AA141" s="10">
        <v>72458.861399635498</v>
      </c>
      <c r="AB141" s="10">
        <v>55620.866792322799</v>
      </c>
      <c r="AC141" s="10">
        <v>52607.356471508298</v>
      </c>
      <c r="AD141" s="10">
        <v>36378.198858467702</v>
      </c>
      <c r="AE141" s="10">
        <v>45741.313547724203</v>
      </c>
      <c r="AF141" s="10">
        <v>33313.598687667502</v>
      </c>
      <c r="AG141" s="10">
        <v>46732.472313544902</v>
      </c>
      <c r="AH141" s="10">
        <v>29235.697602616099</v>
      </c>
      <c r="AI141" s="10">
        <v>42640.346510620897</v>
      </c>
      <c r="AJ141" s="10">
        <v>36816.470540344199</v>
      </c>
      <c r="AK141" s="10">
        <v>33625.523363590197</v>
      </c>
      <c r="AL141" s="10">
        <v>21976.702114317701</v>
      </c>
      <c r="AM141" s="10">
        <v>28177.951261561899</v>
      </c>
      <c r="AN141" s="10">
        <v>23620.4536816283</v>
      </c>
      <c r="AO141" s="10">
        <v>25139.551512004</v>
      </c>
      <c r="AP141" s="10">
        <v>32343.794928892301</v>
      </c>
      <c r="AQ141" s="10">
        <v>40229.682465318198</v>
      </c>
      <c r="AR141" s="10">
        <v>39851.848317802098</v>
      </c>
      <c r="AS141" s="10">
        <v>24028.420935376998</v>
      </c>
      <c r="AT141" s="10">
        <v>29241.1758742276</v>
      </c>
      <c r="AU141" s="37">
        <f t="shared" si="5"/>
        <v>0.3364869167726573</v>
      </c>
      <c r="AV141" s="37"/>
      <c r="AW141" s="37"/>
    </row>
    <row r="142" spans="1:49" x14ac:dyDescent="0.2">
      <c r="A142" s="1" t="s">
        <v>1773</v>
      </c>
      <c r="B142" s="4" t="s">
        <v>633</v>
      </c>
      <c r="C142" s="4" t="s">
        <v>634</v>
      </c>
      <c r="D142" s="8">
        <v>72295.320298648498</v>
      </c>
      <c r="E142" s="8">
        <v>72888.8525045407</v>
      </c>
      <c r="F142" s="8">
        <v>72895.180140904995</v>
      </c>
      <c r="G142" s="8">
        <v>69840.225672159097</v>
      </c>
      <c r="H142" s="8">
        <v>71899.623371080597</v>
      </c>
      <c r="I142" s="8">
        <v>74400.890240284294</v>
      </c>
      <c r="J142" s="8">
        <v>82364.288193349799</v>
      </c>
      <c r="K142" s="8">
        <v>83160.829215158199</v>
      </c>
      <c r="L142" s="8">
        <v>84209.495457137396</v>
      </c>
      <c r="M142" s="8">
        <v>82653.219498386796</v>
      </c>
      <c r="N142" s="8">
        <v>86670.827105450298</v>
      </c>
      <c r="O142" s="8">
        <v>77692.289783487504</v>
      </c>
      <c r="P142" s="8">
        <v>78798.029234438407</v>
      </c>
      <c r="Q142" s="8">
        <v>78262.735828847493</v>
      </c>
      <c r="R142" s="8">
        <v>78815.747301774405</v>
      </c>
      <c r="S142" s="8">
        <v>74729.7606848867</v>
      </c>
      <c r="T142" s="8">
        <v>77744.463302500997</v>
      </c>
      <c r="U142" s="8">
        <v>70601.510800572607</v>
      </c>
      <c r="V142" s="8">
        <v>72800.586256967203</v>
      </c>
      <c r="W142" s="8">
        <v>66809.487604032794</v>
      </c>
      <c r="X142" s="7">
        <f t="shared" si="4"/>
        <v>7.0694170171446843E-2</v>
      </c>
      <c r="Y142" s="7"/>
      <c r="Z142" s="7"/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37" t="e">
        <f t="shared" si="5"/>
        <v>#DIV/0!</v>
      </c>
      <c r="AV142" s="37"/>
      <c r="AW142" s="37"/>
    </row>
    <row r="143" spans="1:49" x14ac:dyDescent="0.2">
      <c r="A143" s="1" t="s">
        <v>1774</v>
      </c>
      <c r="B143" s="4" t="s">
        <v>638</v>
      </c>
      <c r="C143" s="4" t="s">
        <v>639</v>
      </c>
      <c r="D143" s="8" t="s">
        <v>0</v>
      </c>
      <c r="E143" s="8" t="s">
        <v>0</v>
      </c>
      <c r="F143" s="8" t="s">
        <v>0</v>
      </c>
      <c r="G143" s="8" t="s">
        <v>0</v>
      </c>
      <c r="H143" s="8" t="s">
        <v>0</v>
      </c>
      <c r="I143" s="8" t="s">
        <v>0</v>
      </c>
      <c r="J143" s="8" t="s">
        <v>0</v>
      </c>
      <c r="K143" s="8" t="s">
        <v>0</v>
      </c>
      <c r="L143" s="8" t="s">
        <v>0</v>
      </c>
      <c r="M143" s="8" t="s">
        <v>0</v>
      </c>
      <c r="N143" s="8" t="s">
        <v>0</v>
      </c>
      <c r="O143" s="8" t="s">
        <v>0</v>
      </c>
      <c r="P143" s="8" t="s">
        <v>0</v>
      </c>
      <c r="Q143" s="8" t="s">
        <v>0</v>
      </c>
      <c r="R143" s="8" t="s">
        <v>0</v>
      </c>
      <c r="S143" s="8" t="s">
        <v>0</v>
      </c>
      <c r="T143" s="8" t="s">
        <v>0</v>
      </c>
      <c r="U143" s="8" t="s">
        <v>0</v>
      </c>
      <c r="V143" s="8" t="s">
        <v>0</v>
      </c>
      <c r="W143" s="8" t="s">
        <v>0</v>
      </c>
      <c r="X143" s="7" t="e">
        <f t="shared" si="4"/>
        <v>#DIV/0!</v>
      </c>
      <c r="Y143" s="7"/>
      <c r="Z143" s="7"/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37" t="e">
        <f t="shared" si="5"/>
        <v>#DIV/0!</v>
      </c>
      <c r="AV143" s="37"/>
      <c r="AW143" s="37"/>
    </row>
    <row r="144" spans="1:49" x14ac:dyDescent="0.2">
      <c r="A144" s="1" t="s">
        <v>1775</v>
      </c>
      <c r="B144" s="4" t="s">
        <v>643</v>
      </c>
      <c r="C144" s="4" t="s">
        <v>644</v>
      </c>
      <c r="D144" s="8" t="s">
        <v>0</v>
      </c>
      <c r="E144" s="8" t="s">
        <v>0</v>
      </c>
      <c r="F144" s="8" t="s">
        <v>0</v>
      </c>
      <c r="G144" s="8" t="s">
        <v>0</v>
      </c>
      <c r="H144" s="8" t="s">
        <v>0</v>
      </c>
      <c r="I144" s="8" t="s">
        <v>0</v>
      </c>
      <c r="J144" s="8" t="s">
        <v>0</v>
      </c>
      <c r="K144" s="8" t="s">
        <v>0</v>
      </c>
      <c r="L144" s="8" t="s">
        <v>0</v>
      </c>
      <c r="M144" s="8" t="s">
        <v>0</v>
      </c>
      <c r="N144" s="8" t="s">
        <v>0</v>
      </c>
      <c r="O144" s="8" t="s">
        <v>0</v>
      </c>
      <c r="P144" s="8" t="s">
        <v>0</v>
      </c>
      <c r="Q144" s="8" t="s">
        <v>0</v>
      </c>
      <c r="R144" s="8" t="s">
        <v>0</v>
      </c>
      <c r="S144" s="8" t="s">
        <v>0</v>
      </c>
      <c r="T144" s="8" t="s">
        <v>0</v>
      </c>
      <c r="U144" s="8" t="s">
        <v>0</v>
      </c>
      <c r="V144" s="8" t="s">
        <v>0</v>
      </c>
      <c r="W144" s="8" t="s">
        <v>0</v>
      </c>
      <c r="X144" s="7" t="e">
        <f t="shared" si="4"/>
        <v>#DIV/0!</v>
      </c>
      <c r="Y144" s="7"/>
      <c r="Z144" s="7"/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37" t="e">
        <f t="shared" si="5"/>
        <v>#DIV/0!</v>
      </c>
      <c r="AV144" s="37"/>
      <c r="AW144" s="37"/>
    </row>
    <row r="145" spans="1:49" x14ac:dyDescent="0.2">
      <c r="A145" s="1" t="s">
        <v>1776</v>
      </c>
      <c r="B145" s="4" t="s">
        <v>648</v>
      </c>
      <c r="C145" s="4" t="s">
        <v>649</v>
      </c>
      <c r="D145" s="8" t="s">
        <v>0</v>
      </c>
      <c r="E145" s="8" t="s">
        <v>0</v>
      </c>
      <c r="F145" s="8" t="s">
        <v>0</v>
      </c>
      <c r="G145" s="8" t="s">
        <v>0</v>
      </c>
      <c r="H145" s="8" t="s">
        <v>0</v>
      </c>
      <c r="I145" s="8" t="s">
        <v>0</v>
      </c>
      <c r="J145" s="8" t="s">
        <v>0</v>
      </c>
      <c r="K145" s="8" t="s">
        <v>0</v>
      </c>
      <c r="L145" s="8" t="s">
        <v>0</v>
      </c>
      <c r="M145" s="8" t="s">
        <v>0</v>
      </c>
      <c r="N145" s="8" t="s">
        <v>0</v>
      </c>
      <c r="O145" s="8" t="s">
        <v>0</v>
      </c>
      <c r="P145" s="8" t="s">
        <v>0</v>
      </c>
      <c r="Q145" s="8" t="s">
        <v>0</v>
      </c>
      <c r="R145" s="8" t="s">
        <v>0</v>
      </c>
      <c r="S145" s="8" t="s">
        <v>0</v>
      </c>
      <c r="T145" s="8" t="s">
        <v>0</v>
      </c>
      <c r="U145" s="8" t="s">
        <v>0</v>
      </c>
      <c r="V145" s="8" t="s">
        <v>0</v>
      </c>
      <c r="W145" s="8" t="s">
        <v>0</v>
      </c>
      <c r="X145" s="7" t="e">
        <f t="shared" si="4"/>
        <v>#DIV/0!</v>
      </c>
      <c r="Y145" s="7"/>
      <c r="Z145" s="7"/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37" t="e">
        <f t="shared" si="5"/>
        <v>#DIV/0!</v>
      </c>
      <c r="AV145" s="37"/>
      <c r="AW145" s="37"/>
    </row>
    <row r="146" spans="1:49" x14ac:dyDescent="0.2">
      <c r="A146" s="1" t="s">
        <v>1777</v>
      </c>
      <c r="B146" s="4" t="s">
        <v>652</v>
      </c>
      <c r="C146" s="4" t="s">
        <v>653</v>
      </c>
      <c r="D146" s="8" t="s">
        <v>0</v>
      </c>
      <c r="E146" s="8" t="s">
        <v>0</v>
      </c>
      <c r="F146" s="8" t="s">
        <v>0</v>
      </c>
      <c r="G146" s="8" t="s">
        <v>0</v>
      </c>
      <c r="H146" s="8" t="s">
        <v>0</v>
      </c>
      <c r="I146" s="8" t="s">
        <v>0</v>
      </c>
      <c r="J146" s="8" t="s">
        <v>0</v>
      </c>
      <c r="K146" s="8" t="s">
        <v>0</v>
      </c>
      <c r="L146" s="8" t="s">
        <v>0</v>
      </c>
      <c r="M146" s="8" t="s">
        <v>0</v>
      </c>
      <c r="N146" s="8" t="s">
        <v>0</v>
      </c>
      <c r="O146" s="8" t="s">
        <v>0</v>
      </c>
      <c r="P146" s="8" t="s">
        <v>0</v>
      </c>
      <c r="Q146" s="8" t="s">
        <v>0</v>
      </c>
      <c r="R146" s="8" t="s">
        <v>0</v>
      </c>
      <c r="S146" s="8" t="s">
        <v>0</v>
      </c>
      <c r="T146" s="8" t="s">
        <v>0</v>
      </c>
      <c r="U146" s="8" t="s">
        <v>0</v>
      </c>
      <c r="V146" s="8" t="s">
        <v>0</v>
      </c>
      <c r="W146" s="8" t="s">
        <v>0</v>
      </c>
      <c r="X146" s="7" t="e">
        <f t="shared" si="4"/>
        <v>#DIV/0!</v>
      </c>
      <c r="Y146" s="7"/>
      <c r="Z146" s="7"/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37" t="e">
        <f t="shared" si="5"/>
        <v>#DIV/0!</v>
      </c>
      <c r="AV146" s="37"/>
      <c r="AW146" s="37"/>
    </row>
    <row r="147" spans="1:49" x14ac:dyDescent="0.2">
      <c r="A147" s="1" t="s">
        <v>1778</v>
      </c>
      <c r="B147" s="4" t="s">
        <v>657</v>
      </c>
      <c r="C147" s="4" t="s">
        <v>658</v>
      </c>
      <c r="D147" s="8" t="s">
        <v>0</v>
      </c>
      <c r="E147" s="8" t="s">
        <v>0</v>
      </c>
      <c r="F147" s="8" t="s">
        <v>0</v>
      </c>
      <c r="G147" s="8" t="s">
        <v>0</v>
      </c>
      <c r="H147" s="8" t="s">
        <v>0</v>
      </c>
      <c r="I147" s="8" t="s">
        <v>0</v>
      </c>
      <c r="J147" s="8" t="s">
        <v>0</v>
      </c>
      <c r="K147" s="8" t="s">
        <v>0</v>
      </c>
      <c r="L147" s="8" t="s">
        <v>0</v>
      </c>
      <c r="M147" s="8" t="s">
        <v>0</v>
      </c>
      <c r="N147" s="8" t="s">
        <v>0</v>
      </c>
      <c r="O147" s="8" t="s">
        <v>0</v>
      </c>
      <c r="P147" s="8" t="s">
        <v>0</v>
      </c>
      <c r="Q147" s="8" t="s">
        <v>0</v>
      </c>
      <c r="R147" s="8" t="s">
        <v>0</v>
      </c>
      <c r="S147" s="8" t="s">
        <v>0</v>
      </c>
      <c r="T147" s="8" t="s">
        <v>0</v>
      </c>
      <c r="U147" s="8" t="s">
        <v>0</v>
      </c>
      <c r="V147" s="8" t="s">
        <v>0</v>
      </c>
      <c r="W147" s="8" t="s">
        <v>0</v>
      </c>
      <c r="X147" s="7" t="e">
        <f t="shared" si="4"/>
        <v>#DIV/0!</v>
      </c>
      <c r="Y147" s="7"/>
      <c r="Z147" s="7"/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37" t="e">
        <f t="shared" si="5"/>
        <v>#DIV/0!</v>
      </c>
      <c r="AV147" s="37"/>
      <c r="AW147" s="37"/>
    </row>
    <row r="148" spans="1:49" x14ac:dyDescent="0.2">
      <c r="A148" s="1" t="s">
        <v>1779</v>
      </c>
      <c r="B148" s="4" t="s">
        <v>662</v>
      </c>
      <c r="C148" s="4" t="s">
        <v>663</v>
      </c>
      <c r="D148" s="8" t="s">
        <v>0</v>
      </c>
      <c r="E148" s="8" t="s">
        <v>0</v>
      </c>
      <c r="F148" s="8" t="s">
        <v>0</v>
      </c>
      <c r="G148" s="8" t="s">
        <v>0</v>
      </c>
      <c r="H148" s="8" t="s">
        <v>0</v>
      </c>
      <c r="I148" s="8" t="s">
        <v>0</v>
      </c>
      <c r="J148" s="8" t="s">
        <v>0</v>
      </c>
      <c r="K148" s="8" t="s">
        <v>0</v>
      </c>
      <c r="L148" s="8" t="s">
        <v>0</v>
      </c>
      <c r="M148" s="8" t="s">
        <v>0</v>
      </c>
      <c r="N148" s="8" t="s">
        <v>0</v>
      </c>
      <c r="O148" s="8" t="s">
        <v>0</v>
      </c>
      <c r="P148" s="8" t="s">
        <v>0</v>
      </c>
      <c r="Q148" s="8" t="s">
        <v>0</v>
      </c>
      <c r="R148" s="8" t="s">
        <v>0</v>
      </c>
      <c r="S148" s="8" t="s">
        <v>0</v>
      </c>
      <c r="T148" s="8" t="s">
        <v>0</v>
      </c>
      <c r="U148" s="8" t="s">
        <v>0</v>
      </c>
      <c r="V148" s="8" t="s">
        <v>0</v>
      </c>
      <c r="W148" s="8" t="s">
        <v>0</v>
      </c>
      <c r="X148" s="7" t="e">
        <f t="shared" si="4"/>
        <v>#DIV/0!</v>
      </c>
      <c r="Y148" s="7"/>
      <c r="Z148" s="7"/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37" t="e">
        <f t="shared" si="5"/>
        <v>#DIV/0!</v>
      </c>
      <c r="AV148" s="37"/>
      <c r="AW148" s="37"/>
    </row>
    <row r="149" spans="1:49" x14ac:dyDescent="0.2">
      <c r="A149" s="1" t="s">
        <v>1780</v>
      </c>
      <c r="B149" s="4" t="s">
        <v>667</v>
      </c>
      <c r="C149" s="4" t="s">
        <v>668</v>
      </c>
      <c r="D149" s="8" t="s">
        <v>0</v>
      </c>
      <c r="E149" s="8" t="s">
        <v>0</v>
      </c>
      <c r="F149" s="8" t="s">
        <v>0</v>
      </c>
      <c r="G149" s="8" t="s">
        <v>0</v>
      </c>
      <c r="H149" s="8" t="s">
        <v>0</v>
      </c>
      <c r="I149" s="8" t="s">
        <v>0</v>
      </c>
      <c r="J149" s="8" t="s">
        <v>0</v>
      </c>
      <c r="K149" s="8" t="s">
        <v>0</v>
      </c>
      <c r="L149" s="8" t="s">
        <v>0</v>
      </c>
      <c r="M149" s="8" t="s">
        <v>0</v>
      </c>
      <c r="N149" s="8" t="s">
        <v>0</v>
      </c>
      <c r="O149" s="8" t="s">
        <v>0</v>
      </c>
      <c r="P149" s="8" t="s">
        <v>0</v>
      </c>
      <c r="Q149" s="8" t="s">
        <v>0</v>
      </c>
      <c r="R149" s="8" t="s">
        <v>0</v>
      </c>
      <c r="S149" s="8" t="s">
        <v>0</v>
      </c>
      <c r="T149" s="8" t="s">
        <v>0</v>
      </c>
      <c r="U149" s="8" t="s">
        <v>0</v>
      </c>
      <c r="V149" s="8" t="s">
        <v>0</v>
      </c>
      <c r="W149" s="8" t="s">
        <v>0</v>
      </c>
      <c r="X149" s="7" t="e">
        <f t="shared" si="4"/>
        <v>#DIV/0!</v>
      </c>
      <c r="Y149" s="7"/>
      <c r="Z149" s="7"/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10" t="s">
        <v>0</v>
      </c>
      <c r="AJ149" s="10" t="s">
        <v>0</v>
      </c>
      <c r="AK149" s="10" t="s">
        <v>0</v>
      </c>
      <c r="AL149" s="10" t="s">
        <v>0</v>
      </c>
      <c r="AM149" s="10" t="s">
        <v>0</v>
      </c>
      <c r="AN149" s="10" t="s">
        <v>0</v>
      </c>
      <c r="AO149" s="10" t="s">
        <v>0</v>
      </c>
      <c r="AP149" s="10" t="s">
        <v>0</v>
      </c>
      <c r="AQ149" s="10" t="s">
        <v>0</v>
      </c>
      <c r="AR149" s="10" t="s">
        <v>0</v>
      </c>
      <c r="AS149" s="10" t="s">
        <v>0</v>
      </c>
      <c r="AT149" s="10" t="s">
        <v>0</v>
      </c>
      <c r="AU149" s="37" t="e">
        <f t="shared" si="5"/>
        <v>#DIV/0!</v>
      </c>
      <c r="AV149" s="37"/>
      <c r="AW149" s="37"/>
    </row>
    <row r="150" spans="1:49" x14ac:dyDescent="0.2">
      <c r="A150" s="1" t="s">
        <v>1781</v>
      </c>
      <c r="B150" s="4" t="s">
        <v>672</v>
      </c>
      <c r="C150" s="4" t="s">
        <v>673</v>
      </c>
      <c r="D150" s="8" t="s">
        <v>0</v>
      </c>
      <c r="E150" s="8" t="s">
        <v>0</v>
      </c>
      <c r="F150" s="8" t="s">
        <v>0</v>
      </c>
      <c r="G150" s="8" t="s">
        <v>0</v>
      </c>
      <c r="H150" s="8" t="s">
        <v>0</v>
      </c>
      <c r="I150" s="8" t="s">
        <v>0</v>
      </c>
      <c r="J150" s="8" t="s">
        <v>0</v>
      </c>
      <c r="K150" s="8" t="s">
        <v>0</v>
      </c>
      <c r="L150" s="8" t="s">
        <v>0</v>
      </c>
      <c r="M150" s="8" t="s">
        <v>0</v>
      </c>
      <c r="N150" s="8" t="s">
        <v>0</v>
      </c>
      <c r="O150" s="8" t="s">
        <v>0</v>
      </c>
      <c r="P150" s="8" t="s">
        <v>0</v>
      </c>
      <c r="Q150" s="8" t="s">
        <v>0</v>
      </c>
      <c r="R150" s="8" t="s">
        <v>0</v>
      </c>
      <c r="S150" s="8" t="s">
        <v>0</v>
      </c>
      <c r="T150" s="8" t="s">
        <v>0</v>
      </c>
      <c r="U150" s="8" t="s">
        <v>0</v>
      </c>
      <c r="V150" s="8" t="s">
        <v>0</v>
      </c>
      <c r="W150" s="8" t="s">
        <v>0</v>
      </c>
      <c r="X150" s="7" t="e">
        <f t="shared" si="4"/>
        <v>#DIV/0!</v>
      </c>
      <c r="Y150" s="7"/>
      <c r="Z150" s="7"/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37" t="e">
        <f t="shared" si="5"/>
        <v>#DIV/0!</v>
      </c>
      <c r="AV150" s="37"/>
      <c r="AW150" s="37"/>
    </row>
    <row r="151" spans="1:49" x14ac:dyDescent="0.2">
      <c r="A151" s="1" t="s">
        <v>1782</v>
      </c>
      <c r="B151" s="4" t="s">
        <v>677</v>
      </c>
      <c r="C151" s="4" t="s">
        <v>678</v>
      </c>
      <c r="D151" s="8" t="s">
        <v>0</v>
      </c>
      <c r="E151" s="8" t="s">
        <v>0</v>
      </c>
      <c r="F151" s="8" t="s">
        <v>0</v>
      </c>
      <c r="G151" s="8" t="s">
        <v>0</v>
      </c>
      <c r="H151" s="8" t="s">
        <v>0</v>
      </c>
      <c r="I151" s="8" t="s">
        <v>0</v>
      </c>
      <c r="J151" s="8" t="s">
        <v>0</v>
      </c>
      <c r="K151" s="8" t="s">
        <v>0</v>
      </c>
      <c r="L151" s="8" t="s">
        <v>0</v>
      </c>
      <c r="M151" s="8" t="s">
        <v>0</v>
      </c>
      <c r="N151" s="8" t="s">
        <v>0</v>
      </c>
      <c r="O151" s="8" t="s">
        <v>0</v>
      </c>
      <c r="P151" s="8" t="s">
        <v>0</v>
      </c>
      <c r="Q151" s="8" t="s">
        <v>0</v>
      </c>
      <c r="R151" s="8" t="s">
        <v>0</v>
      </c>
      <c r="S151" s="8" t="s">
        <v>0</v>
      </c>
      <c r="T151" s="8" t="s">
        <v>0</v>
      </c>
      <c r="U151" s="8" t="s">
        <v>0</v>
      </c>
      <c r="V151" s="8" t="s">
        <v>0</v>
      </c>
      <c r="W151" s="8" t="s">
        <v>0</v>
      </c>
      <c r="X151" s="7" t="e">
        <f t="shared" si="4"/>
        <v>#DIV/0!</v>
      </c>
      <c r="Y151" s="7"/>
      <c r="Z151" s="7"/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37" t="e">
        <f t="shared" si="5"/>
        <v>#DIV/0!</v>
      </c>
      <c r="AV151" s="37"/>
      <c r="AW151" s="37"/>
    </row>
    <row r="152" spans="1:49" x14ac:dyDescent="0.2">
      <c r="A152" s="1" t="s">
        <v>1783</v>
      </c>
      <c r="B152" s="4" t="s">
        <v>681</v>
      </c>
      <c r="C152" s="4" t="s">
        <v>682</v>
      </c>
      <c r="D152" s="8" t="s">
        <v>0</v>
      </c>
      <c r="E152" s="8" t="s">
        <v>0</v>
      </c>
      <c r="F152" s="8" t="s">
        <v>0</v>
      </c>
      <c r="G152" s="8" t="s">
        <v>0</v>
      </c>
      <c r="H152" s="8" t="s">
        <v>0</v>
      </c>
      <c r="I152" s="8" t="s">
        <v>0</v>
      </c>
      <c r="J152" s="8" t="s">
        <v>0</v>
      </c>
      <c r="K152" s="8" t="s">
        <v>0</v>
      </c>
      <c r="L152" s="8" t="s">
        <v>0</v>
      </c>
      <c r="M152" s="8" t="s">
        <v>0</v>
      </c>
      <c r="N152" s="8" t="s">
        <v>0</v>
      </c>
      <c r="O152" s="8" t="s">
        <v>0</v>
      </c>
      <c r="P152" s="8" t="s">
        <v>0</v>
      </c>
      <c r="Q152" s="8" t="s">
        <v>0</v>
      </c>
      <c r="R152" s="8" t="s">
        <v>0</v>
      </c>
      <c r="S152" s="8" t="s">
        <v>0</v>
      </c>
      <c r="T152" s="8" t="s">
        <v>0</v>
      </c>
      <c r="U152" s="8" t="s">
        <v>0</v>
      </c>
      <c r="V152" s="8" t="s">
        <v>0</v>
      </c>
      <c r="W152" s="8" t="s">
        <v>0</v>
      </c>
      <c r="X152" s="7" t="e">
        <f t="shared" si="4"/>
        <v>#DIV/0!</v>
      </c>
      <c r="Y152" s="7"/>
      <c r="Z152" s="7"/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37" t="e">
        <f t="shared" si="5"/>
        <v>#DIV/0!</v>
      </c>
      <c r="AV152" s="37"/>
      <c r="AW152" s="37"/>
    </row>
    <row r="153" spans="1:49" x14ac:dyDescent="0.2">
      <c r="A153" s="1" t="s">
        <v>1784</v>
      </c>
      <c r="B153" s="4" t="s">
        <v>686</v>
      </c>
      <c r="C153" s="4" t="s">
        <v>687</v>
      </c>
      <c r="D153" s="8" t="s">
        <v>0</v>
      </c>
      <c r="E153" s="8" t="s">
        <v>0</v>
      </c>
      <c r="F153" s="8" t="s">
        <v>0</v>
      </c>
      <c r="G153" s="8" t="s">
        <v>0</v>
      </c>
      <c r="H153" s="8" t="s">
        <v>0</v>
      </c>
      <c r="I153" s="8" t="s">
        <v>0</v>
      </c>
      <c r="J153" s="8" t="s">
        <v>0</v>
      </c>
      <c r="K153" s="8" t="s">
        <v>0</v>
      </c>
      <c r="L153" s="8" t="s">
        <v>0</v>
      </c>
      <c r="M153" s="8" t="s">
        <v>0</v>
      </c>
      <c r="N153" s="8" t="s">
        <v>0</v>
      </c>
      <c r="O153" s="8" t="s">
        <v>0</v>
      </c>
      <c r="P153" s="8" t="s">
        <v>0</v>
      </c>
      <c r="Q153" s="8" t="s">
        <v>0</v>
      </c>
      <c r="R153" s="8" t="s">
        <v>0</v>
      </c>
      <c r="S153" s="8" t="s">
        <v>0</v>
      </c>
      <c r="T153" s="8" t="s">
        <v>0</v>
      </c>
      <c r="U153" s="8" t="s">
        <v>0</v>
      </c>
      <c r="V153" s="8" t="s">
        <v>0</v>
      </c>
      <c r="W153" s="8" t="s">
        <v>0</v>
      </c>
      <c r="X153" s="7" t="e">
        <f t="shared" si="4"/>
        <v>#DIV/0!</v>
      </c>
      <c r="Y153" s="7"/>
      <c r="Z153" s="7"/>
      <c r="AA153" s="10" t="s">
        <v>0</v>
      </c>
      <c r="AB153" s="10" t="s">
        <v>0</v>
      </c>
      <c r="AC153" s="10" t="s">
        <v>0</v>
      </c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37" t="e">
        <f t="shared" si="5"/>
        <v>#DIV/0!</v>
      </c>
      <c r="AV153" s="37"/>
      <c r="AW153" s="37"/>
    </row>
    <row r="154" spans="1:49" x14ac:dyDescent="0.2">
      <c r="A154" s="1" t="s">
        <v>1785</v>
      </c>
      <c r="B154" s="4" t="s">
        <v>691</v>
      </c>
      <c r="C154" s="4" t="s">
        <v>692</v>
      </c>
      <c r="D154" s="8" t="s">
        <v>0</v>
      </c>
      <c r="E154" s="8" t="s">
        <v>0</v>
      </c>
      <c r="F154" s="8" t="s">
        <v>0</v>
      </c>
      <c r="G154" s="8" t="s">
        <v>0</v>
      </c>
      <c r="H154" s="8" t="s">
        <v>0</v>
      </c>
      <c r="I154" s="8" t="s">
        <v>0</v>
      </c>
      <c r="J154" s="8" t="s">
        <v>0</v>
      </c>
      <c r="K154" s="8" t="s">
        <v>0</v>
      </c>
      <c r="L154" s="8" t="s">
        <v>0</v>
      </c>
      <c r="M154" s="8" t="s">
        <v>0</v>
      </c>
      <c r="N154" s="8" t="s">
        <v>0</v>
      </c>
      <c r="O154" s="8" t="s">
        <v>0</v>
      </c>
      <c r="P154" s="8" t="s">
        <v>0</v>
      </c>
      <c r="Q154" s="8" t="s">
        <v>0</v>
      </c>
      <c r="R154" s="8" t="s">
        <v>0</v>
      </c>
      <c r="S154" s="8" t="s">
        <v>0</v>
      </c>
      <c r="T154" s="8" t="s">
        <v>0</v>
      </c>
      <c r="U154" s="8" t="s">
        <v>0</v>
      </c>
      <c r="V154" s="8" t="s">
        <v>0</v>
      </c>
      <c r="W154" s="8" t="s">
        <v>0</v>
      </c>
      <c r="X154" s="7" t="e">
        <f t="shared" si="4"/>
        <v>#DIV/0!</v>
      </c>
      <c r="Y154" s="7"/>
      <c r="Z154" s="7"/>
      <c r="AA154" s="10" t="s">
        <v>0</v>
      </c>
      <c r="AB154" s="10" t="s">
        <v>0</v>
      </c>
      <c r="AC154" s="10" t="s">
        <v>0</v>
      </c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37" t="e">
        <f t="shared" si="5"/>
        <v>#DIV/0!</v>
      </c>
      <c r="AV154" s="37"/>
      <c r="AW154" s="37"/>
    </row>
    <row r="155" spans="1:49" x14ac:dyDescent="0.2">
      <c r="A155" s="1" t="s">
        <v>1786</v>
      </c>
      <c r="B155" s="4" t="s">
        <v>696</v>
      </c>
      <c r="C155" s="4" t="s">
        <v>697</v>
      </c>
      <c r="D155" s="8">
        <v>51699.453107505797</v>
      </c>
      <c r="E155" s="8">
        <v>46625.697105276398</v>
      </c>
      <c r="F155" s="8">
        <v>36829.451662856802</v>
      </c>
      <c r="G155" s="8">
        <v>49378.931407280303</v>
      </c>
      <c r="H155" s="8">
        <v>40210.255266516797</v>
      </c>
      <c r="I155" s="8">
        <v>41866.9858148735</v>
      </c>
      <c r="J155" s="8">
        <v>42564.423983067099</v>
      </c>
      <c r="K155" s="8">
        <v>38686.117275523196</v>
      </c>
      <c r="L155" s="8">
        <v>56735.400964031702</v>
      </c>
      <c r="M155" s="8">
        <v>37463.639422646498</v>
      </c>
      <c r="N155" s="8">
        <v>39872.574024768197</v>
      </c>
      <c r="O155" s="8">
        <v>34121.590598796603</v>
      </c>
      <c r="P155" s="8">
        <v>31760.967306864899</v>
      </c>
      <c r="Q155" s="8">
        <v>40469.3201310406</v>
      </c>
      <c r="R155" s="8">
        <v>20460.598621246801</v>
      </c>
      <c r="S155" s="8">
        <v>33432.374328400103</v>
      </c>
      <c r="T155" s="8">
        <v>35477.028229580399</v>
      </c>
      <c r="U155" s="8">
        <v>35114.740906010004</v>
      </c>
      <c r="V155" s="8">
        <v>37139.349788181004</v>
      </c>
      <c r="W155" s="8">
        <v>30733.968907460901</v>
      </c>
      <c r="X155" s="7">
        <f t="shared" si="4"/>
        <v>0.20566257767115542</v>
      </c>
      <c r="Y155" s="7"/>
      <c r="Z155" s="7"/>
      <c r="AA155" s="10">
        <v>140195.32640520201</v>
      </c>
      <c r="AB155" s="10">
        <v>168984.13619374999</v>
      </c>
      <c r="AC155" s="10">
        <v>142307.36965845001</v>
      </c>
      <c r="AD155" s="10">
        <v>161872.543448435</v>
      </c>
      <c r="AE155" s="10">
        <v>123188.240429344</v>
      </c>
      <c r="AF155" s="10">
        <v>143321.65523085001</v>
      </c>
      <c r="AG155" s="10">
        <v>120416.109791952</v>
      </c>
      <c r="AH155" s="10">
        <v>124704.077645971</v>
      </c>
      <c r="AI155" s="10">
        <v>122718.181368419</v>
      </c>
      <c r="AJ155" s="10">
        <v>112997.389922312</v>
      </c>
      <c r="AK155" s="10">
        <v>120639.641433973</v>
      </c>
      <c r="AL155" s="10">
        <v>89322.384672106302</v>
      </c>
      <c r="AM155" s="10">
        <v>131590.191998066</v>
      </c>
      <c r="AN155" s="10">
        <v>107359.83856315</v>
      </c>
      <c r="AO155" s="10">
        <v>107570.217602497</v>
      </c>
      <c r="AP155" s="10">
        <v>98018.346188444193</v>
      </c>
      <c r="AQ155" s="10">
        <v>112187.892931115</v>
      </c>
      <c r="AR155" s="10">
        <v>117973.89715272099</v>
      </c>
      <c r="AS155" s="10">
        <v>91878.113294010502</v>
      </c>
      <c r="AT155" s="10">
        <v>122679.945717993</v>
      </c>
      <c r="AU155" s="37">
        <f t="shared" si="5"/>
        <v>0.16939636705273978</v>
      </c>
      <c r="AV155" s="37"/>
      <c r="AW155" s="37"/>
    </row>
    <row r="156" spans="1:49" x14ac:dyDescent="0.2">
      <c r="A156" s="1" t="s">
        <v>1787</v>
      </c>
      <c r="B156" s="4" t="s">
        <v>701</v>
      </c>
      <c r="C156" s="4" t="s">
        <v>702</v>
      </c>
      <c r="D156" s="8" t="s">
        <v>0</v>
      </c>
      <c r="E156" s="8" t="s">
        <v>0</v>
      </c>
      <c r="F156" s="8" t="s">
        <v>0</v>
      </c>
      <c r="G156" s="8" t="s">
        <v>0</v>
      </c>
      <c r="H156" s="8" t="s">
        <v>0</v>
      </c>
      <c r="I156" s="8" t="s">
        <v>0</v>
      </c>
      <c r="J156" s="8" t="s">
        <v>0</v>
      </c>
      <c r="K156" s="8" t="s">
        <v>0</v>
      </c>
      <c r="L156" s="8" t="s">
        <v>0</v>
      </c>
      <c r="M156" s="8" t="s">
        <v>0</v>
      </c>
      <c r="N156" s="8" t="s">
        <v>0</v>
      </c>
      <c r="O156" s="8" t="s">
        <v>0</v>
      </c>
      <c r="P156" s="8" t="s">
        <v>0</v>
      </c>
      <c r="Q156" s="8" t="s">
        <v>0</v>
      </c>
      <c r="R156" s="8" t="s">
        <v>0</v>
      </c>
      <c r="S156" s="8" t="s">
        <v>0</v>
      </c>
      <c r="T156" s="8" t="s">
        <v>0</v>
      </c>
      <c r="U156" s="8" t="s">
        <v>0</v>
      </c>
      <c r="V156" s="8" t="s">
        <v>0</v>
      </c>
      <c r="W156" s="8" t="s">
        <v>0</v>
      </c>
      <c r="X156" s="7" t="e">
        <f t="shared" si="4"/>
        <v>#DIV/0!</v>
      </c>
      <c r="Y156" s="7"/>
      <c r="Z156" s="7"/>
      <c r="AA156" s="10" t="s">
        <v>0</v>
      </c>
      <c r="AB156" s="10" t="s">
        <v>0</v>
      </c>
      <c r="AC156" s="10" t="s">
        <v>0</v>
      </c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37" t="e">
        <f t="shared" si="5"/>
        <v>#DIV/0!</v>
      </c>
      <c r="AV156" s="37"/>
      <c r="AW156" s="37"/>
    </row>
    <row r="157" spans="1:49" x14ac:dyDescent="0.2">
      <c r="A157" s="1" t="s">
        <v>1788</v>
      </c>
      <c r="B157" s="4" t="s">
        <v>705</v>
      </c>
      <c r="C157" s="4" t="s">
        <v>706</v>
      </c>
      <c r="D157" s="8" t="s">
        <v>0</v>
      </c>
      <c r="E157" s="8" t="s">
        <v>0</v>
      </c>
      <c r="F157" s="8" t="s">
        <v>0</v>
      </c>
      <c r="G157" s="8" t="s">
        <v>0</v>
      </c>
      <c r="H157" s="8" t="s">
        <v>0</v>
      </c>
      <c r="I157" s="8" t="s">
        <v>0</v>
      </c>
      <c r="J157" s="8" t="s">
        <v>0</v>
      </c>
      <c r="K157" s="8" t="s">
        <v>0</v>
      </c>
      <c r="L157" s="8" t="s">
        <v>0</v>
      </c>
      <c r="M157" s="8" t="s">
        <v>0</v>
      </c>
      <c r="N157" s="8" t="s">
        <v>0</v>
      </c>
      <c r="O157" s="8" t="s">
        <v>0</v>
      </c>
      <c r="P157" s="8" t="s">
        <v>0</v>
      </c>
      <c r="Q157" s="8" t="s">
        <v>0</v>
      </c>
      <c r="R157" s="8" t="s">
        <v>0</v>
      </c>
      <c r="S157" s="8" t="s">
        <v>0</v>
      </c>
      <c r="T157" s="8" t="s">
        <v>0</v>
      </c>
      <c r="U157" s="8" t="s">
        <v>0</v>
      </c>
      <c r="V157" s="8" t="s">
        <v>0</v>
      </c>
      <c r="W157" s="8" t="s">
        <v>0</v>
      </c>
      <c r="X157" s="7" t="e">
        <f t="shared" si="4"/>
        <v>#DIV/0!</v>
      </c>
      <c r="Y157" s="7"/>
      <c r="Z157" s="7"/>
      <c r="AA157" s="10" t="s">
        <v>0</v>
      </c>
      <c r="AB157" s="10" t="s">
        <v>0</v>
      </c>
      <c r="AC157" s="10" t="s">
        <v>0</v>
      </c>
      <c r="AD157" s="10" t="s">
        <v>0</v>
      </c>
      <c r="AE157" s="10" t="s">
        <v>0</v>
      </c>
      <c r="AF157" s="10" t="s">
        <v>0</v>
      </c>
      <c r="AG157" s="10" t="s">
        <v>0</v>
      </c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37" t="e">
        <f t="shared" si="5"/>
        <v>#DIV/0!</v>
      </c>
      <c r="AV157" s="37"/>
      <c r="AW157" s="37"/>
    </row>
    <row r="158" spans="1:49" x14ac:dyDescent="0.2">
      <c r="A158" s="1" t="s">
        <v>1789</v>
      </c>
      <c r="B158" s="4" t="s">
        <v>710</v>
      </c>
      <c r="C158" s="4" t="s">
        <v>711</v>
      </c>
      <c r="D158" s="8" t="s">
        <v>0</v>
      </c>
      <c r="E158" s="8" t="s">
        <v>0</v>
      </c>
      <c r="F158" s="8" t="s">
        <v>0</v>
      </c>
      <c r="G158" s="8" t="s">
        <v>0</v>
      </c>
      <c r="H158" s="8" t="s">
        <v>0</v>
      </c>
      <c r="I158" s="8" t="s">
        <v>0</v>
      </c>
      <c r="J158" s="8" t="s">
        <v>0</v>
      </c>
      <c r="K158" s="8" t="s">
        <v>0</v>
      </c>
      <c r="L158" s="8" t="s">
        <v>0</v>
      </c>
      <c r="M158" s="8" t="s">
        <v>0</v>
      </c>
      <c r="N158" s="8" t="s">
        <v>0</v>
      </c>
      <c r="O158" s="8" t="s">
        <v>0</v>
      </c>
      <c r="P158" s="8" t="s">
        <v>0</v>
      </c>
      <c r="Q158" s="8" t="s">
        <v>0</v>
      </c>
      <c r="R158" s="8" t="s">
        <v>0</v>
      </c>
      <c r="S158" s="8" t="s">
        <v>0</v>
      </c>
      <c r="T158" s="8" t="s">
        <v>0</v>
      </c>
      <c r="U158" s="8" t="s">
        <v>0</v>
      </c>
      <c r="V158" s="8" t="s">
        <v>0</v>
      </c>
      <c r="W158" s="8" t="s">
        <v>0</v>
      </c>
      <c r="X158" s="7" t="e">
        <f t="shared" si="4"/>
        <v>#DIV/0!</v>
      </c>
      <c r="Y158" s="7"/>
      <c r="Z158" s="7"/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37" t="e">
        <f t="shared" si="5"/>
        <v>#DIV/0!</v>
      </c>
      <c r="AV158" s="37"/>
      <c r="AW158" s="37"/>
    </row>
    <row r="159" spans="1:49" x14ac:dyDescent="0.2">
      <c r="A159" s="1" t="s">
        <v>1790</v>
      </c>
      <c r="B159" s="4" t="s">
        <v>714</v>
      </c>
      <c r="C159" s="4" t="s">
        <v>715</v>
      </c>
      <c r="D159" s="8">
        <v>13320.179746060299</v>
      </c>
      <c r="E159" s="8">
        <v>13909.240565965199</v>
      </c>
      <c r="F159" s="8">
        <v>14735.9861484346</v>
      </c>
      <c r="G159" s="8">
        <v>13113.552914707399</v>
      </c>
      <c r="H159" s="8">
        <v>13023.2665338713</v>
      </c>
      <c r="I159" s="8">
        <v>12346.186566253</v>
      </c>
      <c r="J159" s="8">
        <v>14628.177219965401</v>
      </c>
      <c r="K159" s="8">
        <v>14208.068915436401</v>
      </c>
      <c r="L159" s="8">
        <v>14898.3410020109</v>
      </c>
      <c r="M159" s="8">
        <v>14605.695614593</v>
      </c>
      <c r="N159" s="8">
        <v>14869.6846126492</v>
      </c>
      <c r="O159" s="8">
        <v>12386.074515663</v>
      </c>
      <c r="P159" s="8">
        <v>11842.4397345711</v>
      </c>
      <c r="Q159" s="8">
        <v>13026.3247290939</v>
      </c>
      <c r="R159" s="8">
        <v>11285.108759267199</v>
      </c>
      <c r="S159" s="8">
        <v>14704.3702992952</v>
      </c>
      <c r="T159" s="8">
        <v>15364.1245643781</v>
      </c>
      <c r="U159" s="8">
        <v>15403.5589268323</v>
      </c>
      <c r="V159" s="8">
        <v>12244.7305270868</v>
      </c>
      <c r="W159" s="8">
        <v>12046.716609659499</v>
      </c>
      <c r="X159" s="7">
        <f t="shared" si="4"/>
        <v>9.4578268221223186E-2</v>
      </c>
      <c r="Y159" s="7"/>
      <c r="Z159" s="7"/>
      <c r="AA159" s="10">
        <v>17116.8665175719</v>
      </c>
      <c r="AB159" s="10">
        <v>15894.753796856799</v>
      </c>
      <c r="AC159" s="10">
        <v>14041.6048864774</v>
      </c>
      <c r="AD159" s="10">
        <v>15084.852929393701</v>
      </c>
      <c r="AE159" s="10">
        <v>13789.9303383979</v>
      </c>
      <c r="AF159" s="10">
        <v>13834.183079164501</v>
      </c>
      <c r="AG159" s="10">
        <v>13015.6232290519</v>
      </c>
      <c r="AH159" s="10">
        <v>15032.5779117412</v>
      </c>
      <c r="AI159" s="10">
        <v>12184.287495589</v>
      </c>
      <c r="AJ159" s="10">
        <v>13143.055744121801</v>
      </c>
      <c r="AK159" s="10">
        <v>13271.350367089901</v>
      </c>
      <c r="AL159" s="10">
        <v>12673.720258151099</v>
      </c>
      <c r="AM159" s="10">
        <v>12570.4933323115</v>
      </c>
      <c r="AN159" s="10">
        <v>13834.680686899799</v>
      </c>
      <c r="AO159" s="10">
        <v>14370.1432909756</v>
      </c>
      <c r="AP159" s="10">
        <v>12868.0579237818</v>
      </c>
      <c r="AQ159" s="10">
        <v>12076.0223512885</v>
      </c>
      <c r="AR159" s="10">
        <v>12967.9977571402</v>
      </c>
      <c r="AS159" s="10">
        <v>13468.968108157</v>
      </c>
      <c r="AT159" s="10">
        <v>13601.515767991301</v>
      </c>
      <c r="AU159" s="37">
        <f t="shared" si="5"/>
        <v>9.1860810384831668E-2</v>
      </c>
      <c r="AV159" s="37"/>
      <c r="AW159" s="37"/>
    </row>
    <row r="160" spans="1:49" x14ac:dyDescent="0.2">
      <c r="A160" s="1" t="s">
        <v>1791</v>
      </c>
      <c r="B160" s="4" t="s">
        <v>719</v>
      </c>
      <c r="C160" s="4" t="s">
        <v>720</v>
      </c>
      <c r="D160" s="8">
        <v>146435.26300010501</v>
      </c>
      <c r="E160" s="8">
        <v>134289.604741235</v>
      </c>
      <c r="F160" s="8">
        <v>154008.70888187</v>
      </c>
      <c r="G160" s="8">
        <v>140644.20126164801</v>
      </c>
      <c r="H160" s="8">
        <v>144787.311412004</v>
      </c>
      <c r="I160" s="8">
        <v>146008.72760892799</v>
      </c>
      <c r="J160" s="8">
        <v>155178.73597529199</v>
      </c>
      <c r="K160" s="8">
        <v>158441.05582821701</v>
      </c>
      <c r="L160" s="8">
        <v>139310.543135338</v>
      </c>
      <c r="M160" s="8">
        <v>136173.056364524</v>
      </c>
      <c r="N160" s="8">
        <v>145182.62604322401</v>
      </c>
      <c r="O160" s="8">
        <v>146746.42119215999</v>
      </c>
      <c r="P160" s="8">
        <v>152868.33800675499</v>
      </c>
      <c r="Q160" s="8">
        <v>132623.213146817</v>
      </c>
      <c r="R160" s="8">
        <v>150327.05867581701</v>
      </c>
      <c r="S160" s="8">
        <v>141524.891530127</v>
      </c>
      <c r="T160" s="8">
        <v>129512.87730968199</v>
      </c>
      <c r="U160" s="8">
        <v>146058.09627007801</v>
      </c>
      <c r="V160" s="8">
        <v>143754.106550636</v>
      </c>
      <c r="W160" s="8">
        <v>145111.865121371</v>
      </c>
      <c r="X160" s="7">
        <f t="shared" si="4"/>
        <v>5.2857117010046487E-2</v>
      </c>
      <c r="Y160" s="7"/>
      <c r="Z160" s="7"/>
      <c r="AA160" s="10">
        <v>611994.78442926798</v>
      </c>
      <c r="AB160" s="10">
        <v>604248.81308244495</v>
      </c>
      <c r="AC160" s="10">
        <v>573595.52773796301</v>
      </c>
      <c r="AD160" s="10">
        <v>583346.49027931201</v>
      </c>
      <c r="AE160" s="10">
        <v>612623.39101949998</v>
      </c>
      <c r="AF160" s="10">
        <v>551242.10133162397</v>
      </c>
      <c r="AG160" s="10">
        <v>588523.34093586297</v>
      </c>
      <c r="AH160" s="10">
        <v>597261.34163762198</v>
      </c>
      <c r="AI160" s="10">
        <v>595749.66478528501</v>
      </c>
      <c r="AJ160" s="10">
        <v>586499.24291977496</v>
      </c>
      <c r="AK160" s="10">
        <v>579896.64043617598</v>
      </c>
      <c r="AL160" s="10">
        <v>546479.86877002299</v>
      </c>
      <c r="AM160" s="10">
        <v>583061.28587626398</v>
      </c>
      <c r="AN160" s="10">
        <v>581528.78312086198</v>
      </c>
      <c r="AO160" s="10">
        <v>575403.92128984199</v>
      </c>
      <c r="AP160" s="10">
        <v>532140.13162377197</v>
      </c>
      <c r="AQ160" s="10">
        <v>573588.31333439599</v>
      </c>
      <c r="AR160" s="10">
        <v>558422.315750996</v>
      </c>
      <c r="AS160" s="10">
        <v>569113.35700284701</v>
      </c>
      <c r="AT160" s="10">
        <v>547546.82991037495</v>
      </c>
      <c r="AU160" s="37">
        <f t="shared" si="5"/>
        <v>3.8153149119195207E-2</v>
      </c>
      <c r="AV160" s="37"/>
      <c r="AW160" s="37"/>
    </row>
    <row r="161" spans="1:49" x14ac:dyDescent="0.2">
      <c r="A161" s="1" t="s">
        <v>1792</v>
      </c>
      <c r="B161" s="4" t="s">
        <v>724</v>
      </c>
      <c r="C161" s="4" t="s">
        <v>725</v>
      </c>
      <c r="D161" s="8">
        <v>71827374.312766403</v>
      </c>
      <c r="E161" s="8">
        <v>71875267.223676696</v>
      </c>
      <c r="F161" s="8">
        <v>73885333.495941803</v>
      </c>
      <c r="G161" s="8">
        <v>73599205.769168302</v>
      </c>
      <c r="H161" s="8">
        <v>72066844.9321253</v>
      </c>
      <c r="I161" s="8">
        <v>74096736.641096801</v>
      </c>
      <c r="J161" s="8">
        <v>72015911.917927697</v>
      </c>
      <c r="K161" s="8">
        <v>71021989.707596794</v>
      </c>
      <c r="L161" s="8">
        <v>70019386.381283298</v>
      </c>
      <c r="M161" s="8">
        <v>67805998.971970499</v>
      </c>
      <c r="N161" s="8">
        <v>69202549.494110003</v>
      </c>
      <c r="O161" s="8">
        <v>66746218.8028071</v>
      </c>
      <c r="P161" s="8">
        <v>69152811.022000596</v>
      </c>
      <c r="Q161" s="8">
        <v>68868252.785748407</v>
      </c>
      <c r="R161" s="8">
        <v>69515384.883444905</v>
      </c>
      <c r="S161" s="8">
        <v>69179641.049406901</v>
      </c>
      <c r="T161" s="8">
        <v>66721217.194401197</v>
      </c>
      <c r="U161" s="8">
        <v>67810726.1596331</v>
      </c>
      <c r="V161" s="8">
        <v>67342095.183229193</v>
      </c>
      <c r="W161" s="8">
        <v>66910977.834010601</v>
      </c>
      <c r="X161" s="7">
        <f t="shared" si="4"/>
        <v>3.4717057197619521E-2</v>
      </c>
      <c r="Y161" s="7"/>
      <c r="Z161" s="7"/>
      <c r="AA161" s="10">
        <v>35177604.245745003</v>
      </c>
      <c r="AB161" s="10">
        <v>34474475.623160303</v>
      </c>
      <c r="AC161" s="10">
        <v>36089171.308585197</v>
      </c>
      <c r="AD161" s="10">
        <v>35646139.735303797</v>
      </c>
      <c r="AE161" s="10">
        <v>35788186.155572101</v>
      </c>
      <c r="AF161" s="10">
        <v>37313188.5478696</v>
      </c>
      <c r="AG161" s="10">
        <v>35611900.142834097</v>
      </c>
      <c r="AH161" s="10">
        <v>35533489.333737098</v>
      </c>
      <c r="AI161" s="10">
        <v>35915226.581569299</v>
      </c>
      <c r="AJ161" s="10">
        <v>34120058.446575299</v>
      </c>
      <c r="AK161" s="10">
        <v>34706991.800339103</v>
      </c>
      <c r="AL161" s="10">
        <v>33042927.906884801</v>
      </c>
      <c r="AM161" s="10">
        <v>34685134.8058744</v>
      </c>
      <c r="AN161" s="10">
        <v>34304188.227568597</v>
      </c>
      <c r="AO161" s="10">
        <v>35161133.158575498</v>
      </c>
      <c r="AP161" s="10">
        <v>34450675.631020501</v>
      </c>
      <c r="AQ161" s="10">
        <v>33788686.927478097</v>
      </c>
      <c r="AR161" s="10">
        <v>33733643.212062404</v>
      </c>
      <c r="AS161" s="10">
        <v>34228512.509749003</v>
      </c>
      <c r="AT161" s="10">
        <v>34073909.347566403</v>
      </c>
      <c r="AU161" s="37">
        <f t="shared" si="5"/>
        <v>2.8864950691685567E-2</v>
      </c>
      <c r="AV161" s="37"/>
      <c r="AW161" s="37"/>
    </row>
    <row r="162" spans="1:49" x14ac:dyDescent="0.2">
      <c r="A162" s="1" t="s">
        <v>1793</v>
      </c>
      <c r="B162" s="4" t="s">
        <v>729</v>
      </c>
      <c r="C162" s="4" t="s">
        <v>730</v>
      </c>
      <c r="D162" s="8">
        <v>618872.71279931802</v>
      </c>
      <c r="E162" s="8">
        <v>690288.87315989297</v>
      </c>
      <c r="F162" s="8">
        <v>704373.12733432604</v>
      </c>
      <c r="G162" s="8">
        <v>717796.88900590199</v>
      </c>
      <c r="H162" s="8">
        <v>671018.17779403401</v>
      </c>
      <c r="I162" s="8">
        <v>660091.14505992201</v>
      </c>
      <c r="J162" s="8">
        <v>651649.76630954898</v>
      </c>
      <c r="K162" s="8">
        <v>614329.04515208898</v>
      </c>
      <c r="L162" s="8">
        <v>660513.43120744801</v>
      </c>
      <c r="M162" s="8">
        <v>583066.73051888798</v>
      </c>
      <c r="N162" s="8">
        <v>619503.69978061295</v>
      </c>
      <c r="O162" s="8">
        <v>573637.75768808404</v>
      </c>
      <c r="P162" s="8">
        <v>593968.93976219604</v>
      </c>
      <c r="Q162" s="8">
        <v>595863.76351439604</v>
      </c>
      <c r="R162" s="8">
        <v>574564.91635495005</v>
      </c>
      <c r="S162" s="8">
        <v>611656.39828571805</v>
      </c>
      <c r="T162" s="8">
        <v>552690.79450210603</v>
      </c>
      <c r="U162" s="8">
        <v>558455.76378978905</v>
      </c>
      <c r="V162" s="8">
        <v>551878.19340450596</v>
      </c>
      <c r="W162" s="8">
        <v>532662.61400144803</v>
      </c>
      <c r="X162" s="7">
        <f t="shared" si="4"/>
        <v>8.7859041410541225E-2</v>
      </c>
      <c r="Y162" s="7"/>
      <c r="Z162" s="7"/>
      <c r="AA162" s="10">
        <v>807920.50786842406</v>
      </c>
      <c r="AB162" s="10">
        <v>751380.90633855294</v>
      </c>
      <c r="AC162" s="10">
        <v>805133.16101166001</v>
      </c>
      <c r="AD162" s="10">
        <v>798439.70090264303</v>
      </c>
      <c r="AE162" s="10">
        <v>744082.71585472499</v>
      </c>
      <c r="AF162" s="10">
        <v>794175.021084334</v>
      </c>
      <c r="AG162" s="10">
        <v>675276.63757220202</v>
      </c>
      <c r="AH162" s="10">
        <v>729773.52186011896</v>
      </c>
      <c r="AI162" s="10">
        <v>734357.72620750498</v>
      </c>
      <c r="AJ162" s="10">
        <v>708931.88454620901</v>
      </c>
      <c r="AK162" s="10">
        <v>664913.33933196601</v>
      </c>
      <c r="AL162" s="10">
        <v>646840.57585402299</v>
      </c>
      <c r="AM162" s="10">
        <v>676671.14075396804</v>
      </c>
      <c r="AN162" s="10">
        <v>664146.93306043802</v>
      </c>
      <c r="AO162" s="10">
        <v>654065.95459101698</v>
      </c>
      <c r="AP162" s="10">
        <v>633473.163388193</v>
      </c>
      <c r="AQ162" s="10">
        <v>639944.063171032</v>
      </c>
      <c r="AR162" s="10">
        <v>590152.38977556</v>
      </c>
      <c r="AS162" s="10">
        <v>612637.47643722198</v>
      </c>
      <c r="AT162" s="10">
        <v>602858.02736608498</v>
      </c>
      <c r="AU162" s="37">
        <f t="shared" si="5"/>
        <v>0.10071020274463253</v>
      </c>
      <c r="AV162" s="37"/>
      <c r="AW162" s="37"/>
    </row>
    <row r="163" spans="1:49" x14ac:dyDescent="0.2">
      <c r="A163" s="1" t="s">
        <v>1794</v>
      </c>
      <c r="B163" s="4" t="s">
        <v>733</v>
      </c>
      <c r="C163" s="4" t="s">
        <v>734</v>
      </c>
      <c r="D163" s="8" t="s">
        <v>0</v>
      </c>
      <c r="E163" s="8" t="s">
        <v>0</v>
      </c>
      <c r="F163" s="8" t="s">
        <v>0</v>
      </c>
      <c r="G163" s="8" t="s">
        <v>0</v>
      </c>
      <c r="H163" s="8" t="s">
        <v>0</v>
      </c>
      <c r="I163" s="8" t="s">
        <v>0</v>
      </c>
      <c r="J163" s="8" t="s">
        <v>0</v>
      </c>
      <c r="K163" s="8" t="s">
        <v>0</v>
      </c>
      <c r="L163" s="8" t="s">
        <v>0</v>
      </c>
      <c r="M163" s="8" t="s">
        <v>0</v>
      </c>
      <c r="N163" s="8" t="s">
        <v>0</v>
      </c>
      <c r="O163" s="8" t="s">
        <v>0</v>
      </c>
      <c r="P163" s="8" t="s">
        <v>0</v>
      </c>
      <c r="Q163" s="8" t="s">
        <v>0</v>
      </c>
      <c r="R163" s="8" t="s">
        <v>0</v>
      </c>
      <c r="S163" s="8" t="s">
        <v>0</v>
      </c>
      <c r="T163" s="8" t="s">
        <v>0</v>
      </c>
      <c r="U163" s="8" t="s">
        <v>0</v>
      </c>
      <c r="V163" s="8" t="s">
        <v>0</v>
      </c>
      <c r="W163" s="8" t="s">
        <v>0</v>
      </c>
      <c r="X163" s="7" t="e">
        <f t="shared" si="4"/>
        <v>#DIV/0!</v>
      </c>
      <c r="Y163" s="7"/>
      <c r="Z163" s="7"/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37" t="e">
        <f t="shared" si="5"/>
        <v>#DIV/0!</v>
      </c>
      <c r="AV163" s="37"/>
      <c r="AW163" s="37"/>
    </row>
    <row r="164" spans="1:49" x14ac:dyDescent="0.2">
      <c r="A164" s="1" t="s">
        <v>2123</v>
      </c>
      <c r="B164" s="4" t="s">
        <v>737</v>
      </c>
      <c r="C164" s="4" t="s">
        <v>738</v>
      </c>
      <c r="D164" s="8" t="s">
        <v>0</v>
      </c>
      <c r="E164" s="8" t="s">
        <v>0</v>
      </c>
      <c r="F164" s="8" t="s">
        <v>0</v>
      </c>
      <c r="G164" s="8" t="s">
        <v>0</v>
      </c>
      <c r="H164" s="8" t="s">
        <v>0</v>
      </c>
      <c r="I164" s="8" t="s">
        <v>0</v>
      </c>
      <c r="J164" s="8" t="s">
        <v>0</v>
      </c>
      <c r="K164" s="8" t="s">
        <v>0</v>
      </c>
      <c r="L164" s="8" t="s">
        <v>0</v>
      </c>
      <c r="M164" s="8" t="s">
        <v>0</v>
      </c>
      <c r="N164" s="8" t="s">
        <v>0</v>
      </c>
      <c r="O164" s="8" t="s">
        <v>0</v>
      </c>
      <c r="P164" s="8" t="s">
        <v>0</v>
      </c>
      <c r="Q164" s="8" t="s">
        <v>0</v>
      </c>
      <c r="R164" s="8" t="s">
        <v>0</v>
      </c>
      <c r="S164" s="8" t="s">
        <v>0</v>
      </c>
      <c r="T164" s="8" t="s">
        <v>0</v>
      </c>
      <c r="U164" s="8" t="s">
        <v>0</v>
      </c>
      <c r="V164" s="8" t="s">
        <v>0</v>
      </c>
      <c r="W164" s="8" t="s">
        <v>0</v>
      </c>
      <c r="X164" s="7" t="e">
        <f t="shared" si="4"/>
        <v>#DIV/0!</v>
      </c>
      <c r="Y164" s="7"/>
      <c r="Z164" s="7"/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37" t="e">
        <f t="shared" si="5"/>
        <v>#DIV/0!</v>
      </c>
      <c r="AV164" s="37"/>
      <c r="AW164" s="37"/>
    </row>
    <row r="165" spans="1:49" x14ac:dyDescent="0.2">
      <c r="A165" s="1" t="s">
        <v>1796</v>
      </c>
      <c r="B165" s="4" t="s">
        <v>742</v>
      </c>
      <c r="C165" s="4" t="s">
        <v>743</v>
      </c>
      <c r="D165" s="8" t="s">
        <v>0</v>
      </c>
      <c r="E165" s="8" t="s">
        <v>0</v>
      </c>
      <c r="F165" s="8" t="s">
        <v>0</v>
      </c>
      <c r="G165" s="8" t="s">
        <v>0</v>
      </c>
      <c r="H165" s="8" t="s">
        <v>0</v>
      </c>
      <c r="I165" s="8" t="s">
        <v>0</v>
      </c>
      <c r="J165" s="8" t="s">
        <v>0</v>
      </c>
      <c r="K165" s="8" t="s">
        <v>0</v>
      </c>
      <c r="L165" s="8" t="s">
        <v>0</v>
      </c>
      <c r="M165" s="8" t="s">
        <v>0</v>
      </c>
      <c r="N165" s="8" t="s">
        <v>0</v>
      </c>
      <c r="O165" s="8" t="s">
        <v>0</v>
      </c>
      <c r="P165" s="8" t="s">
        <v>0</v>
      </c>
      <c r="Q165" s="8" t="s">
        <v>0</v>
      </c>
      <c r="R165" s="8" t="s">
        <v>0</v>
      </c>
      <c r="S165" s="8" t="s">
        <v>0</v>
      </c>
      <c r="T165" s="8" t="s">
        <v>0</v>
      </c>
      <c r="U165" s="8" t="s">
        <v>0</v>
      </c>
      <c r="V165" s="8" t="s">
        <v>0</v>
      </c>
      <c r="W165" s="8" t="s">
        <v>0</v>
      </c>
      <c r="X165" s="7" t="e">
        <f t="shared" si="4"/>
        <v>#DIV/0!</v>
      </c>
      <c r="Y165" s="7"/>
      <c r="Z165" s="7"/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37" t="e">
        <f t="shared" si="5"/>
        <v>#DIV/0!</v>
      </c>
      <c r="AV165" s="37"/>
      <c r="AW165" s="37"/>
    </row>
    <row r="166" spans="1:49" x14ac:dyDescent="0.2">
      <c r="A166" s="1" t="s">
        <v>1797</v>
      </c>
      <c r="B166" s="4" t="s">
        <v>747</v>
      </c>
      <c r="C166" s="4" t="s">
        <v>748</v>
      </c>
      <c r="D166" s="8">
        <v>80992.977480312795</v>
      </c>
      <c r="E166" s="8">
        <v>81975.253760811102</v>
      </c>
      <c r="F166" s="8">
        <v>77938.560195885497</v>
      </c>
      <c r="G166" s="8">
        <v>76649.829104275195</v>
      </c>
      <c r="H166" s="8">
        <v>71729.843758204006</v>
      </c>
      <c r="I166" s="8">
        <v>73870.858196415196</v>
      </c>
      <c r="J166" s="8">
        <v>78733.796029335703</v>
      </c>
      <c r="K166" s="8">
        <v>73319.004713428396</v>
      </c>
      <c r="L166" s="8">
        <v>70384.301209042198</v>
      </c>
      <c r="M166" s="8">
        <v>74156.391444199806</v>
      </c>
      <c r="N166" s="8">
        <v>72674.972378724298</v>
      </c>
      <c r="O166" s="8">
        <v>66799.745665478593</v>
      </c>
      <c r="P166" s="8">
        <v>67195.897249800299</v>
      </c>
      <c r="Q166" s="8">
        <v>64151.610810489801</v>
      </c>
      <c r="R166" s="8">
        <v>68434.485332246506</v>
      </c>
      <c r="S166" s="8">
        <v>64924.311128045898</v>
      </c>
      <c r="T166" s="8">
        <v>66010.623917252495</v>
      </c>
      <c r="U166" s="8">
        <v>62896.365176482301</v>
      </c>
      <c r="V166" s="8">
        <v>64752.201750744898</v>
      </c>
      <c r="W166" s="8">
        <v>61937.546386935501</v>
      </c>
      <c r="X166" s="7">
        <f t="shared" si="4"/>
        <v>8.6834460315299913E-2</v>
      </c>
      <c r="Y166" s="7"/>
      <c r="Z166" s="7"/>
      <c r="AA166" s="10">
        <v>11708.3566292593</v>
      </c>
      <c r="AB166" s="10">
        <v>12949.534027168</v>
      </c>
      <c r="AC166" s="10">
        <v>12995.826751730399</v>
      </c>
      <c r="AD166" s="10">
        <v>10330.265662649599</v>
      </c>
      <c r="AE166" s="10">
        <v>12306.099009400899</v>
      </c>
      <c r="AF166" s="10">
        <v>11336.5497238635</v>
      </c>
      <c r="AG166" s="10">
        <v>10543.602859997</v>
      </c>
      <c r="AH166" s="10">
        <v>10446.516545980099</v>
      </c>
      <c r="AI166" s="10">
        <v>11114.197196131399</v>
      </c>
      <c r="AJ166" s="10">
        <v>11506.4019300573</v>
      </c>
      <c r="AK166" s="10">
        <v>9743.0240518389692</v>
      </c>
      <c r="AL166" s="10">
        <v>10523.772071571801</v>
      </c>
      <c r="AM166" s="10">
        <v>9458.3716202418309</v>
      </c>
      <c r="AN166" s="10">
        <v>11519.379495650401</v>
      </c>
      <c r="AO166" s="10">
        <v>9555.5685058719992</v>
      </c>
      <c r="AP166" s="10">
        <v>11308.091641388601</v>
      </c>
      <c r="AQ166" s="10">
        <v>10041.839236248201</v>
      </c>
      <c r="AR166" s="10">
        <v>9632.1023277582208</v>
      </c>
      <c r="AS166" s="10">
        <v>12279.9232838302</v>
      </c>
      <c r="AT166" s="10">
        <v>12474.385906494599</v>
      </c>
      <c r="AU166" s="37">
        <f t="shared" si="5"/>
        <v>0.10223038711578372</v>
      </c>
      <c r="AV166" s="37"/>
      <c r="AW166" s="37"/>
    </row>
    <row r="167" spans="1:49" x14ac:dyDescent="0.2">
      <c r="A167" s="1" t="s">
        <v>1798</v>
      </c>
      <c r="B167" s="4" t="s">
        <v>751</v>
      </c>
      <c r="C167" s="4" t="s">
        <v>752</v>
      </c>
      <c r="D167" s="8" t="s">
        <v>0</v>
      </c>
      <c r="E167" s="8" t="s">
        <v>0</v>
      </c>
      <c r="F167" s="8" t="s">
        <v>0</v>
      </c>
      <c r="G167" s="8" t="s">
        <v>0</v>
      </c>
      <c r="H167" s="8" t="s">
        <v>0</v>
      </c>
      <c r="I167" s="8" t="s">
        <v>0</v>
      </c>
      <c r="J167" s="8" t="s">
        <v>0</v>
      </c>
      <c r="K167" s="8" t="s">
        <v>0</v>
      </c>
      <c r="L167" s="8" t="s">
        <v>0</v>
      </c>
      <c r="M167" s="8" t="s">
        <v>0</v>
      </c>
      <c r="N167" s="8" t="s">
        <v>0</v>
      </c>
      <c r="O167" s="8" t="s">
        <v>0</v>
      </c>
      <c r="P167" s="8" t="s">
        <v>0</v>
      </c>
      <c r="Q167" s="8" t="s">
        <v>0</v>
      </c>
      <c r="R167" s="8" t="s">
        <v>0</v>
      </c>
      <c r="S167" s="8" t="s">
        <v>0</v>
      </c>
      <c r="T167" s="8" t="s">
        <v>0</v>
      </c>
      <c r="U167" s="8" t="s">
        <v>0</v>
      </c>
      <c r="V167" s="8" t="s">
        <v>0</v>
      </c>
      <c r="W167" s="8" t="s">
        <v>0</v>
      </c>
      <c r="X167" s="7" t="e">
        <f t="shared" si="4"/>
        <v>#DIV/0!</v>
      </c>
      <c r="Y167" s="7"/>
      <c r="Z167" s="7"/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37" t="e">
        <f t="shared" si="5"/>
        <v>#DIV/0!</v>
      </c>
      <c r="AV167" s="37"/>
      <c r="AW167" s="37"/>
    </row>
    <row r="168" spans="1:49" x14ac:dyDescent="0.2">
      <c r="A168" s="1" t="s">
        <v>1799</v>
      </c>
      <c r="B168" s="4" t="s">
        <v>756</v>
      </c>
      <c r="C168" s="4" t="s">
        <v>757</v>
      </c>
      <c r="D168" s="8">
        <v>7016453.1982856402</v>
      </c>
      <c r="E168" s="8">
        <v>6989979.5149894599</v>
      </c>
      <c r="F168" s="8">
        <v>7010029.9806727599</v>
      </c>
      <c r="G168" s="8">
        <v>6952742.2089161202</v>
      </c>
      <c r="H168" s="8">
        <v>6987225.9935494103</v>
      </c>
      <c r="I168" s="8">
        <v>6976250.8697613198</v>
      </c>
      <c r="J168" s="8">
        <v>6928104.5990291703</v>
      </c>
      <c r="K168" s="8">
        <v>6759754.1011171201</v>
      </c>
      <c r="L168" s="8">
        <v>6712834.9327480104</v>
      </c>
      <c r="M168" s="8">
        <v>6628238.6192006199</v>
      </c>
      <c r="N168" s="8">
        <v>6698165.8168468</v>
      </c>
      <c r="O168" s="8">
        <v>6492348.1301800897</v>
      </c>
      <c r="P168" s="8">
        <v>6590329.9730385998</v>
      </c>
      <c r="Q168" s="8">
        <v>6463292.6230145702</v>
      </c>
      <c r="R168" s="8">
        <v>6429968.7533012601</v>
      </c>
      <c r="S168" s="8">
        <v>6514942.5813245</v>
      </c>
      <c r="T168" s="8">
        <v>6387034.6775562204</v>
      </c>
      <c r="U168" s="8">
        <v>6393809.8382936502</v>
      </c>
      <c r="V168" s="8">
        <v>6296293.79882864</v>
      </c>
      <c r="W168" s="8">
        <v>6278766.7776270602</v>
      </c>
      <c r="X168" s="7">
        <f t="shared" si="4"/>
        <v>3.9219016160546988E-2</v>
      </c>
      <c r="Y168" s="7"/>
      <c r="Z168" s="7"/>
      <c r="AA168" s="10">
        <v>2866742.4387225602</v>
      </c>
      <c r="AB168" s="10">
        <v>2850561.15109709</v>
      </c>
      <c r="AC168" s="10">
        <v>2988533.4093713001</v>
      </c>
      <c r="AD168" s="10">
        <v>2886001.8608671301</v>
      </c>
      <c r="AE168" s="10">
        <v>2849267.92533221</v>
      </c>
      <c r="AF168" s="10">
        <v>2889038.811344</v>
      </c>
      <c r="AG168" s="10">
        <v>2867849.6922519598</v>
      </c>
      <c r="AH168" s="10">
        <v>2787266.9724836699</v>
      </c>
      <c r="AI168" s="10">
        <v>2737716.9634046298</v>
      </c>
      <c r="AJ168" s="10">
        <v>2739284.12006727</v>
      </c>
      <c r="AK168" s="10">
        <v>2722550.3839245401</v>
      </c>
      <c r="AL168" s="10">
        <v>2694390.7243115501</v>
      </c>
      <c r="AM168" s="10">
        <v>2700476.0580893201</v>
      </c>
      <c r="AN168" s="10">
        <v>2727431.50486774</v>
      </c>
      <c r="AO168" s="10">
        <v>2721992.4892756902</v>
      </c>
      <c r="AP168" s="10">
        <v>2721192.7002678299</v>
      </c>
      <c r="AQ168" s="10">
        <v>2659838.4790145801</v>
      </c>
      <c r="AR168" s="10">
        <v>2706699.71062019</v>
      </c>
      <c r="AS168" s="10">
        <v>2724753.5279211998</v>
      </c>
      <c r="AT168" s="10">
        <v>2680271.6276709898</v>
      </c>
      <c r="AU168" s="37">
        <f t="shared" si="5"/>
        <v>3.2448474203744811E-2</v>
      </c>
      <c r="AV168" s="37"/>
      <c r="AW168" s="37"/>
    </row>
    <row r="169" spans="1:49" x14ac:dyDescent="0.2">
      <c r="A169" s="1" t="s">
        <v>1800</v>
      </c>
      <c r="B169" s="4" t="s">
        <v>761</v>
      </c>
      <c r="C169" s="4" t="s">
        <v>0</v>
      </c>
      <c r="D169" s="8">
        <v>11198246.011946499</v>
      </c>
      <c r="E169" s="8">
        <v>11300974.8549811</v>
      </c>
      <c r="F169" s="8">
        <v>11357526.077297499</v>
      </c>
      <c r="G169" s="8">
        <v>11281489.9815781</v>
      </c>
      <c r="H169" s="8">
        <v>11254618.371691501</v>
      </c>
      <c r="I169" s="8">
        <v>11189212.3520978</v>
      </c>
      <c r="J169" s="8">
        <v>11076932.8274816</v>
      </c>
      <c r="K169" s="8">
        <v>10798362.9086829</v>
      </c>
      <c r="L169" s="8">
        <v>10593940.3009833</v>
      </c>
      <c r="M169" s="8">
        <v>10573483.3507377</v>
      </c>
      <c r="N169" s="8">
        <v>10657465.9049816</v>
      </c>
      <c r="O169" s="8">
        <v>10292287.029497299</v>
      </c>
      <c r="P169" s="8">
        <v>10358094.334828701</v>
      </c>
      <c r="Q169" s="8">
        <v>10245297.8205157</v>
      </c>
      <c r="R169" s="8">
        <v>10213026.0799312</v>
      </c>
      <c r="S169" s="8">
        <v>10399513.622377601</v>
      </c>
      <c r="T169" s="8">
        <v>10102148.130889401</v>
      </c>
      <c r="U169" s="8">
        <v>10201649.609918499</v>
      </c>
      <c r="V169" s="8">
        <v>10106773.884391399</v>
      </c>
      <c r="W169" s="8">
        <v>9961542.3825545199</v>
      </c>
      <c r="X169" s="7">
        <f t="shared" si="4"/>
        <v>4.5114740664776387E-2</v>
      </c>
      <c r="Y169" s="7"/>
      <c r="Z169" s="7"/>
      <c r="AA169" s="10">
        <v>7629895.35870199</v>
      </c>
      <c r="AB169" s="10">
        <v>7683385.7939862804</v>
      </c>
      <c r="AC169" s="10">
        <v>7636284.1007269695</v>
      </c>
      <c r="AD169" s="10">
        <v>7494143.9703965103</v>
      </c>
      <c r="AE169" s="10">
        <v>7602581.7752153603</v>
      </c>
      <c r="AF169" s="10">
        <v>7504222.8222029395</v>
      </c>
      <c r="AG169" s="10">
        <v>7540232.1255112402</v>
      </c>
      <c r="AH169" s="10">
        <v>7437919.6417924697</v>
      </c>
      <c r="AI169" s="10">
        <v>7358616.61180289</v>
      </c>
      <c r="AJ169" s="10">
        <v>7202173.7786641596</v>
      </c>
      <c r="AK169" s="10">
        <v>7210454.5624771398</v>
      </c>
      <c r="AL169" s="10">
        <v>6972414.9655492799</v>
      </c>
      <c r="AM169" s="10">
        <v>7187558.0942129903</v>
      </c>
      <c r="AN169" s="10">
        <v>7166411.6724973796</v>
      </c>
      <c r="AO169" s="10">
        <v>7168630.6499902802</v>
      </c>
      <c r="AP169" s="10">
        <v>7068560.3243835196</v>
      </c>
      <c r="AQ169" s="10">
        <v>6977962.1088984096</v>
      </c>
      <c r="AR169" s="10">
        <v>7085105.5910710804</v>
      </c>
      <c r="AS169" s="10">
        <v>7074193.8502055202</v>
      </c>
      <c r="AT169" s="10">
        <v>7021521.4375195699</v>
      </c>
      <c r="AU169" s="37">
        <f t="shared" si="5"/>
        <v>3.3322750782531579E-2</v>
      </c>
      <c r="AV169" s="37"/>
      <c r="AW169" s="37"/>
    </row>
    <row r="170" spans="1:49" x14ac:dyDescent="0.2">
      <c r="A170" s="1" t="s">
        <v>1801</v>
      </c>
      <c r="B170" s="4" t="s">
        <v>763</v>
      </c>
      <c r="C170" s="4" t="s">
        <v>764</v>
      </c>
      <c r="D170" s="8">
        <v>1304180.5490250399</v>
      </c>
      <c r="E170" s="8">
        <v>1206006.7179316799</v>
      </c>
      <c r="F170" s="8">
        <v>1273997.19218791</v>
      </c>
      <c r="G170" s="8">
        <v>1182969.4915072999</v>
      </c>
      <c r="H170" s="8">
        <v>1158154.7188066</v>
      </c>
      <c r="I170" s="8">
        <v>1164253.9665761101</v>
      </c>
      <c r="J170" s="8">
        <v>1152043.68926621</v>
      </c>
      <c r="K170" s="8">
        <v>1146750.02381839</v>
      </c>
      <c r="L170" s="8">
        <v>1002751.13267096</v>
      </c>
      <c r="M170" s="8">
        <v>1167035.87324306</v>
      </c>
      <c r="N170" s="8">
        <v>1136469.30414487</v>
      </c>
      <c r="O170" s="8">
        <v>1118696.5539859</v>
      </c>
      <c r="P170" s="8">
        <v>1198988.30693776</v>
      </c>
      <c r="Q170" s="8">
        <v>1148416.0603629299</v>
      </c>
      <c r="R170" s="8">
        <v>1140726.9319406699</v>
      </c>
      <c r="S170" s="8">
        <v>1084622.7389650899</v>
      </c>
      <c r="T170" s="8">
        <v>1123708.5080424501</v>
      </c>
      <c r="U170" s="8">
        <v>1064010.1482744301</v>
      </c>
      <c r="V170" s="8">
        <v>1033962.7205224501</v>
      </c>
      <c r="W170" s="8">
        <v>747406.15223847504</v>
      </c>
      <c r="X170" s="7">
        <f t="shared" si="4"/>
        <v>0.10116054594414955</v>
      </c>
      <c r="Y170" s="7"/>
      <c r="Z170" s="7"/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10" t="s">
        <v>0</v>
      </c>
      <c r="AG170" s="10" t="s">
        <v>0</v>
      </c>
      <c r="AH170" s="10" t="s">
        <v>0</v>
      </c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37" t="e">
        <f t="shared" si="5"/>
        <v>#DIV/0!</v>
      </c>
      <c r="AV170" s="37"/>
      <c r="AW170" s="37"/>
    </row>
    <row r="171" spans="1:49" x14ac:dyDescent="0.2">
      <c r="A171" s="1" t="s">
        <v>1803</v>
      </c>
      <c r="B171" s="4" t="s">
        <v>768</v>
      </c>
      <c r="C171" s="4" t="s">
        <v>769</v>
      </c>
      <c r="D171" s="8">
        <v>55048.646846170202</v>
      </c>
      <c r="E171" s="8">
        <v>53702.323068208003</v>
      </c>
      <c r="F171" s="8">
        <v>58754.013088212603</v>
      </c>
      <c r="G171" s="8">
        <v>54550.249387064003</v>
      </c>
      <c r="H171" s="8">
        <v>56294.084553193803</v>
      </c>
      <c r="I171" s="8">
        <v>55847.1259856877</v>
      </c>
      <c r="J171" s="8">
        <v>59884.293508585899</v>
      </c>
      <c r="K171" s="8">
        <v>58428.293435297397</v>
      </c>
      <c r="L171" s="8">
        <v>59407.698809983602</v>
      </c>
      <c r="M171" s="8">
        <v>58446.728602775402</v>
      </c>
      <c r="N171" s="8">
        <v>57878.580118285303</v>
      </c>
      <c r="O171" s="8">
        <v>51074.2253277618</v>
      </c>
      <c r="P171" s="8">
        <v>57810.829814957397</v>
      </c>
      <c r="Q171" s="8">
        <v>59259.653177795801</v>
      </c>
      <c r="R171" s="8">
        <v>58803.7685332115</v>
      </c>
      <c r="S171" s="8">
        <v>57938.465484746099</v>
      </c>
      <c r="T171" s="8">
        <v>56222.764545853897</v>
      </c>
      <c r="U171" s="8">
        <v>50925.965022239398</v>
      </c>
      <c r="V171" s="8">
        <v>50481.802860291798</v>
      </c>
      <c r="W171" s="8">
        <v>59158.920699877403</v>
      </c>
      <c r="X171" s="7">
        <f t="shared" si="4"/>
        <v>5.2818671924133191E-2</v>
      </c>
      <c r="Y171" s="7"/>
      <c r="Z171" s="7"/>
      <c r="AA171" s="10">
        <v>113914.70569139</v>
      </c>
      <c r="AB171" s="10">
        <v>116595.98125211299</v>
      </c>
      <c r="AC171" s="10">
        <v>114023.853914814</v>
      </c>
      <c r="AD171" s="10">
        <v>118568.723363938</v>
      </c>
      <c r="AE171" s="10">
        <v>116799.083597623</v>
      </c>
      <c r="AF171" s="10">
        <v>110488.12954519399</v>
      </c>
      <c r="AG171" s="10">
        <v>118831.230505937</v>
      </c>
      <c r="AH171" s="10">
        <v>118603.99039796399</v>
      </c>
      <c r="AI171" s="10">
        <v>118288.762467882</v>
      </c>
      <c r="AJ171" s="10">
        <v>115597.31674258799</v>
      </c>
      <c r="AK171" s="10">
        <v>107341.91569820201</v>
      </c>
      <c r="AL171" s="10">
        <v>108792.373558573</v>
      </c>
      <c r="AM171" s="10">
        <v>118699.75604305101</v>
      </c>
      <c r="AN171" s="10">
        <v>115364.789735909</v>
      </c>
      <c r="AO171" s="10">
        <v>119154.846335419</v>
      </c>
      <c r="AP171" s="10">
        <v>117607.163575962</v>
      </c>
      <c r="AQ171" s="10">
        <v>112191.57732117199</v>
      </c>
      <c r="AR171" s="10">
        <v>105101.687280738</v>
      </c>
      <c r="AS171" s="10">
        <v>109188.53741025399</v>
      </c>
      <c r="AT171" s="10">
        <v>114131.442368396</v>
      </c>
      <c r="AU171" s="37">
        <f t="shared" si="5"/>
        <v>3.7472674154525029E-2</v>
      </c>
      <c r="AV171" s="37"/>
      <c r="AW171" s="37"/>
    </row>
    <row r="172" spans="1:49" x14ac:dyDescent="0.2">
      <c r="A172" s="1" t="s">
        <v>1804</v>
      </c>
      <c r="B172" s="4" t="s">
        <v>773</v>
      </c>
      <c r="C172" s="4" t="s">
        <v>774</v>
      </c>
      <c r="D172" s="8" t="s">
        <v>0</v>
      </c>
      <c r="E172" s="8" t="s">
        <v>0</v>
      </c>
      <c r="F172" s="8" t="s">
        <v>0</v>
      </c>
      <c r="G172" s="8" t="s">
        <v>0</v>
      </c>
      <c r="H172" s="8" t="s">
        <v>0</v>
      </c>
      <c r="I172" s="8" t="s">
        <v>0</v>
      </c>
      <c r="J172" s="8" t="s">
        <v>0</v>
      </c>
      <c r="K172" s="8" t="s">
        <v>0</v>
      </c>
      <c r="L172" s="8" t="s">
        <v>0</v>
      </c>
      <c r="M172" s="8" t="s">
        <v>0</v>
      </c>
      <c r="N172" s="8" t="s">
        <v>0</v>
      </c>
      <c r="O172" s="8" t="s">
        <v>0</v>
      </c>
      <c r="P172" s="8" t="s">
        <v>0</v>
      </c>
      <c r="Q172" s="8" t="s">
        <v>0</v>
      </c>
      <c r="R172" s="8" t="s">
        <v>0</v>
      </c>
      <c r="S172" s="8" t="s">
        <v>0</v>
      </c>
      <c r="T172" s="8" t="s">
        <v>0</v>
      </c>
      <c r="U172" s="8" t="s">
        <v>0</v>
      </c>
      <c r="V172" s="8" t="s">
        <v>0</v>
      </c>
      <c r="W172" s="8" t="s">
        <v>0</v>
      </c>
      <c r="X172" s="7" t="e">
        <f t="shared" si="4"/>
        <v>#DIV/0!</v>
      </c>
      <c r="Y172" s="7"/>
      <c r="Z172" s="7"/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37" t="e">
        <f t="shared" si="5"/>
        <v>#DIV/0!</v>
      </c>
      <c r="AV172" s="37"/>
      <c r="AW172" s="37"/>
    </row>
    <row r="173" spans="1:49" x14ac:dyDescent="0.2">
      <c r="A173" s="1" t="s">
        <v>1805</v>
      </c>
      <c r="B173" s="4" t="s">
        <v>778</v>
      </c>
      <c r="C173" s="4" t="s">
        <v>779</v>
      </c>
      <c r="D173" s="8">
        <v>170465.694316799</v>
      </c>
      <c r="E173" s="8">
        <v>164683.49975143801</v>
      </c>
      <c r="F173" s="8">
        <v>155602.841991547</v>
      </c>
      <c r="G173" s="8">
        <v>161902.901242633</v>
      </c>
      <c r="H173" s="8">
        <v>146209.126265775</v>
      </c>
      <c r="I173" s="8">
        <v>153020.26162025501</v>
      </c>
      <c r="J173" s="8">
        <v>158679.284728475</v>
      </c>
      <c r="K173" s="8">
        <v>142622.20172944901</v>
      </c>
      <c r="L173" s="8">
        <v>140111.56257070499</v>
      </c>
      <c r="M173" s="8">
        <v>147842.56238659201</v>
      </c>
      <c r="N173" s="8">
        <v>141727.63949962801</v>
      </c>
      <c r="O173" s="8">
        <v>172570.58360877499</v>
      </c>
      <c r="P173" s="8">
        <v>144152.258433827</v>
      </c>
      <c r="Q173" s="8">
        <v>154715.05523090399</v>
      </c>
      <c r="R173" s="8">
        <v>143196.46597071501</v>
      </c>
      <c r="S173" s="8">
        <v>149091.11847763299</v>
      </c>
      <c r="T173" s="8">
        <v>148986.07448192799</v>
      </c>
      <c r="U173" s="8">
        <v>152958.919063562</v>
      </c>
      <c r="V173" s="8">
        <v>151721.54349471501</v>
      </c>
      <c r="W173" s="8">
        <v>151263.99843742201</v>
      </c>
      <c r="X173" s="7">
        <f t="shared" si="4"/>
        <v>6.0635508136553551E-2</v>
      </c>
      <c r="Y173" s="7"/>
      <c r="Z173" s="7"/>
      <c r="AA173" s="10">
        <v>96370.760252357606</v>
      </c>
      <c r="AB173" s="10">
        <v>94168.1671168475</v>
      </c>
      <c r="AC173" s="10">
        <v>91766.048757596494</v>
      </c>
      <c r="AD173" s="10">
        <v>88733.219284502702</v>
      </c>
      <c r="AE173" s="10">
        <v>86660.714099241595</v>
      </c>
      <c r="AF173" s="10">
        <v>92665.893032633598</v>
      </c>
      <c r="AG173" s="10">
        <v>89811.537734704398</v>
      </c>
      <c r="AH173" s="10">
        <v>86576.366894973296</v>
      </c>
      <c r="AI173" s="10">
        <v>87968.980034491906</v>
      </c>
      <c r="AJ173" s="10">
        <v>87984.144007403098</v>
      </c>
      <c r="AK173" s="10">
        <v>96109.9889642013</v>
      </c>
      <c r="AL173" s="10">
        <v>84859.595397786296</v>
      </c>
      <c r="AM173" s="10">
        <v>91702.4368392014</v>
      </c>
      <c r="AN173" s="10">
        <v>84427.960510217497</v>
      </c>
      <c r="AO173" s="10">
        <v>84253.064453369298</v>
      </c>
      <c r="AP173" s="10">
        <v>90130.521698992903</v>
      </c>
      <c r="AQ173" s="10">
        <v>95357.895727217096</v>
      </c>
      <c r="AR173" s="10">
        <v>90533.407690250606</v>
      </c>
      <c r="AS173" s="10">
        <v>92155.5164402589</v>
      </c>
      <c r="AT173" s="10">
        <v>98530.006807658006</v>
      </c>
      <c r="AU173" s="37">
        <f t="shared" si="5"/>
        <v>4.6186430930018313E-2</v>
      </c>
      <c r="AV173" s="37"/>
      <c r="AW173" s="37"/>
    </row>
    <row r="174" spans="1:49" x14ac:dyDescent="0.2">
      <c r="A174" s="1" t="s">
        <v>1806</v>
      </c>
      <c r="B174" s="4" t="s">
        <v>782</v>
      </c>
      <c r="C174" s="4" t="s">
        <v>0</v>
      </c>
      <c r="D174" s="8">
        <v>195559.35642795201</v>
      </c>
      <c r="E174" s="8">
        <v>175237.16586252899</v>
      </c>
      <c r="F174" s="8">
        <v>194828.971481427</v>
      </c>
      <c r="G174" s="8">
        <v>187840.425151659</v>
      </c>
      <c r="H174" s="8">
        <v>169099.81696637001</v>
      </c>
      <c r="I174" s="8">
        <v>178471.86884612101</v>
      </c>
      <c r="J174" s="8">
        <v>176824.92516369201</v>
      </c>
      <c r="K174" s="8">
        <v>175627.183119722</v>
      </c>
      <c r="L174" s="8">
        <v>159051.98823048</v>
      </c>
      <c r="M174" s="8">
        <v>166081.66291815101</v>
      </c>
      <c r="N174" s="8">
        <v>182970.612569605</v>
      </c>
      <c r="O174" s="8">
        <v>162332.22237762701</v>
      </c>
      <c r="P174" s="8">
        <v>166546.00356048299</v>
      </c>
      <c r="Q174" s="8">
        <v>161488.178510967</v>
      </c>
      <c r="R174" s="8">
        <v>157179.71867613599</v>
      </c>
      <c r="S174" s="8">
        <v>164187.52904937501</v>
      </c>
      <c r="T174" s="8">
        <v>171267.336053479</v>
      </c>
      <c r="U174" s="8">
        <v>170844.005377703</v>
      </c>
      <c r="V174" s="8">
        <v>160110.933204006</v>
      </c>
      <c r="W174" s="8">
        <v>152521.21329495101</v>
      </c>
      <c r="X174" s="7">
        <f t="shared" si="4"/>
        <v>7.0536451945744802E-2</v>
      </c>
      <c r="Y174" s="7"/>
      <c r="Z174" s="7"/>
      <c r="AA174" s="10">
        <v>59258.334521565601</v>
      </c>
      <c r="AB174" s="10">
        <v>51550.527173843897</v>
      </c>
      <c r="AC174" s="10">
        <v>53358.0294003663</v>
      </c>
      <c r="AD174" s="10">
        <v>50508.722163958897</v>
      </c>
      <c r="AE174" s="10">
        <v>55358.442423740402</v>
      </c>
      <c r="AF174" s="10">
        <v>48719.291906850704</v>
      </c>
      <c r="AG174" s="10">
        <v>50333.749294040099</v>
      </c>
      <c r="AH174" s="10">
        <v>49747.831628512999</v>
      </c>
      <c r="AI174" s="10">
        <v>51687.8710999959</v>
      </c>
      <c r="AJ174" s="10">
        <v>45322.513913912102</v>
      </c>
      <c r="AK174" s="10">
        <v>54874.607177229103</v>
      </c>
      <c r="AL174" s="10">
        <v>47448.444479630198</v>
      </c>
      <c r="AM174" s="10">
        <v>50454.392172419801</v>
      </c>
      <c r="AN174" s="10">
        <v>49540.377954991898</v>
      </c>
      <c r="AO174" s="10">
        <v>52890.375957997603</v>
      </c>
      <c r="AP174" s="10">
        <v>45436.083043901199</v>
      </c>
      <c r="AQ174" s="10">
        <v>50875.597688165602</v>
      </c>
      <c r="AR174" s="10">
        <v>52930.614283588897</v>
      </c>
      <c r="AS174" s="10">
        <v>47662.512300234601</v>
      </c>
      <c r="AT174" s="10">
        <v>50263.687637618801</v>
      </c>
      <c r="AU174" s="37">
        <f t="shared" si="5"/>
        <v>6.5776972802530906E-2</v>
      </c>
      <c r="AV174" s="37"/>
      <c r="AW174" s="37"/>
    </row>
    <row r="175" spans="1:49" x14ac:dyDescent="0.2">
      <c r="A175" s="1" t="s">
        <v>1807</v>
      </c>
      <c r="B175" s="4" t="s">
        <v>785</v>
      </c>
      <c r="C175" s="4" t="s">
        <v>786</v>
      </c>
      <c r="D175" s="8">
        <v>119989.140857316</v>
      </c>
      <c r="E175" s="8">
        <v>118501.10508475101</v>
      </c>
      <c r="F175" s="8">
        <v>117029.256414793</v>
      </c>
      <c r="G175" s="8">
        <v>118348.83149103999</v>
      </c>
      <c r="H175" s="8">
        <v>117420.62512102599</v>
      </c>
      <c r="I175" s="8">
        <v>118301.341940379</v>
      </c>
      <c r="J175" s="8">
        <v>104537.06131464</v>
      </c>
      <c r="K175" s="8">
        <v>107140.64641489999</v>
      </c>
      <c r="L175" s="8">
        <v>97647.799693462803</v>
      </c>
      <c r="M175" s="8">
        <v>106455.547518978</v>
      </c>
      <c r="N175" s="8">
        <v>111864.409862639</v>
      </c>
      <c r="O175" s="8">
        <v>102051.15398960801</v>
      </c>
      <c r="P175" s="8">
        <v>103952.899986914</v>
      </c>
      <c r="Q175" s="8">
        <v>96363.301045806395</v>
      </c>
      <c r="R175" s="8">
        <v>97879.517891483905</v>
      </c>
      <c r="S175" s="8">
        <v>94902.9075372605</v>
      </c>
      <c r="T175" s="8">
        <v>84814.221730878096</v>
      </c>
      <c r="U175" s="8">
        <v>99789.0777641241</v>
      </c>
      <c r="V175" s="8">
        <v>84256.349914933002</v>
      </c>
      <c r="W175" s="8">
        <v>85938.936263494106</v>
      </c>
      <c r="X175" s="7">
        <f t="shared" si="4"/>
        <v>0.11265660119489768</v>
      </c>
      <c r="Y175" s="7"/>
      <c r="Z175" s="7"/>
      <c r="AA175" s="10">
        <v>201664.886675683</v>
      </c>
      <c r="AB175" s="10">
        <v>206719.80858615899</v>
      </c>
      <c r="AC175" s="10">
        <v>209026.736853796</v>
      </c>
      <c r="AD175" s="10">
        <v>184235.98872137899</v>
      </c>
      <c r="AE175" s="10">
        <v>195448.21548117799</v>
      </c>
      <c r="AF175" s="10">
        <v>186833.532615587</v>
      </c>
      <c r="AG175" s="10">
        <v>183496.52379049599</v>
      </c>
      <c r="AH175" s="10">
        <v>168722.961321949</v>
      </c>
      <c r="AI175" s="10">
        <v>183014.112498501</v>
      </c>
      <c r="AJ175" s="10">
        <v>176632.07210264701</v>
      </c>
      <c r="AK175" s="10">
        <v>170440.804204885</v>
      </c>
      <c r="AL175" s="10">
        <v>164822.04256644199</v>
      </c>
      <c r="AM175" s="10">
        <v>166198.695912984</v>
      </c>
      <c r="AN175" s="10">
        <v>170329.29419694</v>
      </c>
      <c r="AO175" s="10">
        <v>151883.91796181299</v>
      </c>
      <c r="AP175" s="10">
        <v>165351.800272936</v>
      </c>
      <c r="AQ175" s="10">
        <v>129738.36080338999</v>
      </c>
      <c r="AR175" s="10">
        <v>155797.88662720099</v>
      </c>
      <c r="AS175" s="10">
        <v>164199.996168254</v>
      </c>
      <c r="AT175" s="10">
        <v>157250.24998745299</v>
      </c>
      <c r="AU175" s="37">
        <f t="shared" si="5"/>
        <v>0.11298837892700435</v>
      </c>
      <c r="AV175" s="37"/>
      <c r="AW175" s="37"/>
    </row>
    <row r="176" spans="1:49" x14ac:dyDescent="0.2">
      <c r="A176" s="1" t="s">
        <v>1808</v>
      </c>
      <c r="B176" s="4" t="s">
        <v>789</v>
      </c>
      <c r="C176" s="4" t="s">
        <v>0</v>
      </c>
      <c r="D176" s="8" t="s">
        <v>0</v>
      </c>
      <c r="E176" s="8" t="s">
        <v>0</v>
      </c>
      <c r="F176" s="8" t="s">
        <v>0</v>
      </c>
      <c r="G176" s="8" t="s">
        <v>0</v>
      </c>
      <c r="H176" s="8" t="s">
        <v>0</v>
      </c>
      <c r="I176" s="8" t="s">
        <v>0</v>
      </c>
      <c r="J176" s="8" t="s">
        <v>0</v>
      </c>
      <c r="K176" s="8" t="s">
        <v>0</v>
      </c>
      <c r="L176" s="8" t="s">
        <v>0</v>
      </c>
      <c r="M176" s="8" t="s">
        <v>0</v>
      </c>
      <c r="N176" s="8" t="s">
        <v>0</v>
      </c>
      <c r="O176" s="8" t="s">
        <v>0</v>
      </c>
      <c r="P176" s="8" t="s">
        <v>0</v>
      </c>
      <c r="Q176" s="8" t="s">
        <v>0</v>
      </c>
      <c r="R176" s="8" t="s">
        <v>0</v>
      </c>
      <c r="S176" s="8" t="s">
        <v>0</v>
      </c>
      <c r="T176" s="8" t="s">
        <v>0</v>
      </c>
      <c r="U176" s="8" t="s">
        <v>0</v>
      </c>
      <c r="V176" s="8" t="s">
        <v>0</v>
      </c>
      <c r="W176" s="8" t="s">
        <v>0</v>
      </c>
      <c r="X176" s="7" t="e">
        <f t="shared" si="4"/>
        <v>#DIV/0!</v>
      </c>
      <c r="Y176" s="7"/>
      <c r="Z176" s="7"/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37" t="e">
        <f t="shared" si="5"/>
        <v>#DIV/0!</v>
      </c>
      <c r="AV176" s="37"/>
      <c r="AW176" s="37"/>
    </row>
    <row r="177" spans="1:49" x14ac:dyDescent="0.2">
      <c r="A177" s="1" t="s">
        <v>1809</v>
      </c>
      <c r="B177" s="4" t="s">
        <v>792</v>
      </c>
      <c r="C177" s="4" t="s">
        <v>793</v>
      </c>
      <c r="D177" s="8">
        <v>3395337.5820827601</v>
      </c>
      <c r="E177" s="8">
        <v>2941117.3402314298</v>
      </c>
      <c r="F177" s="8">
        <v>2822239.10446508</v>
      </c>
      <c r="G177" s="8">
        <v>2725842.3771811398</v>
      </c>
      <c r="H177" s="8">
        <v>2924246.3505187798</v>
      </c>
      <c r="I177" s="8">
        <v>2858409.8055169801</v>
      </c>
      <c r="J177" s="8">
        <v>2834048.09760579</v>
      </c>
      <c r="K177" s="8">
        <v>2939622.4333472</v>
      </c>
      <c r="L177" s="8">
        <v>2715463.3050185698</v>
      </c>
      <c r="M177" s="8">
        <v>2640000.36418156</v>
      </c>
      <c r="N177" s="8">
        <v>2655944.06353996</v>
      </c>
      <c r="O177" s="8">
        <v>2464652.7567520598</v>
      </c>
      <c r="P177" s="8">
        <v>2886203.7918068301</v>
      </c>
      <c r="Q177" s="8">
        <v>2786721.77578418</v>
      </c>
      <c r="R177" s="8">
        <v>2669859.4582300098</v>
      </c>
      <c r="S177" s="8">
        <v>2904900.40183604</v>
      </c>
      <c r="T177" s="8">
        <v>2770930.1465593502</v>
      </c>
      <c r="U177" s="8">
        <v>2778956.5488708401</v>
      </c>
      <c r="V177" s="8">
        <v>2823316.1122711701</v>
      </c>
      <c r="W177" s="8">
        <v>2667304.3369019702</v>
      </c>
      <c r="X177" s="7">
        <f t="shared" si="4"/>
        <v>6.524064356476994E-2</v>
      </c>
      <c r="Y177" s="7"/>
      <c r="Z177" s="7"/>
      <c r="AA177" s="10">
        <v>1501400.93618086</v>
      </c>
      <c r="AB177" s="10">
        <v>1263833.80495179</v>
      </c>
      <c r="AC177" s="10">
        <v>1177432.51013132</v>
      </c>
      <c r="AD177" s="10">
        <v>1133145.5495420699</v>
      </c>
      <c r="AE177" s="10">
        <v>1147209.4878805201</v>
      </c>
      <c r="AF177" s="10">
        <v>1204441.5503358</v>
      </c>
      <c r="AG177" s="10">
        <v>1153944.36728802</v>
      </c>
      <c r="AH177" s="10">
        <v>1164223.49748983</v>
      </c>
      <c r="AI177" s="10">
        <v>1145101.2225041201</v>
      </c>
      <c r="AJ177" s="10">
        <v>1133194.55684894</v>
      </c>
      <c r="AK177" s="10">
        <v>1116975.6043927099</v>
      </c>
      <c r="AL177" s="10">
        <v>1179591.1437261</v>
      </c>
      <c r="AM177" s="10">
        <v>1259300.72898748</v>
      </c>
      <c r="AN177" s="10">
        <v>1286659.7992271299</v>
      </c>
      <c r="AO177" s="10">
        <v>1197956.3831435</v>
      </c>
      <c r="AP177" s="10">
        <v>1217567.7043898299</v>
      </c>
      <c r="AQ177" s="10">
        <v>1227995.80011458</v>
      </c>
      <c r="AR177" s="10">
        <v>1200093.3572847301</v>
      </c>
      <c r="AS177" s="10">
        <v>1251881.49948181</v>
      </c>
      <c r="AT177" s="10">
        <v>1253022.96797329</v>
      </c>
      <c r="AU177" s="37">
        <f t="shared" si="5"/>
        <v>6.9930532403778348E-2</v>
      </c>
      <c r="AV177" s="37"/>
      <c r="AW177" s="37"/>
    </row>
    <row r="178" spans="1:49" x14ac:dyDescent="0.2">
      <c r="A178" s="1" t="s">
        <v>1810</v>
      </c>
      <c r="B178" s="4" t="s">
        <v>796</v>
      </c>
      <c r="C178" s="4" t="s">
        <v>797</v>
      </c>
      <c r="D178" s="8" t="s">
        <v>0</v>
      </c>
      <c r="E178" s="8" t="s">
        <v>0</v>
      </c>
      <c r="F178" s="8" t="s">
        <v>0</v>
      </c>
      <c r="G178" s="8" t="s">
        <v>0</v>
      </c>
      <c r="H178" s="8" t="s">
        <v>0</v>
      </c>
      <c r="I178" s="8" t="s">
        <v>0</v>
      </c>
      <c r="J178" s="8" t="s">
        <v>0</v>
      </c>
      <c r="K178" s="8" t="s">
        <v>0</v>
      </c>
      <c r="L178" s="8" t="s">
        <v>0</v>
      </c>
      <c r="M178" s="8" t="s">
        <v>0</v>
      </c>
      <c r="N178" s="8" t="s">
        <v>0</v>
      </c>
      <c r="O178" s="8" t="s">
        <v>0</v>
      </c>
      <c r="P178" s="8" t="s">
        <v>0</v>
      </c>
      <c r="Q178" s="8" t="s">
        <v>0</v>
      </c>
      <c r="R178" s="8" t="s">
        <v>0</v>
      </c>
      <c r="S178" s="8" t="s">
        <v>0</v>
      </c>
      <c r="T178" s="8" t="s">
        <v>0</v>
      </c>
      <c r="U178" s="8" t="s">
        <v>0</v>
      </c>
      <c r="V178" s="8" t="s">
        <v>0</v>
      </c>
      <c r="W178" s="8" t="s">
        <v>0</v>
      </c>
      <c r="X178" s="7" t="e">
        <f t="shared" si="4"/>
        <v>#DIV/0!</v>
      </c>
      <c r="Y178" s="7"/>
      <c r="Z178" s="7"/>
      <c r="AA178" s="10">
        <v>179407.760679156</v>
      </c>
      <c r="AB178" s="10">
        <v>174503.731133077</v>
      </c>
      <c r="AC178" s="10">
        <v>181018.12137196399</v>
      </c>
      <c r="AD178" s="10">
        <v>176767.99850956601</v>
      </c>
      <c r="AE178" s="10">
        <v>175148.93726059099</v>
      </c>
      <c r="AF178" s="10">
        <v>161888.95476645601</v>
      </c>
      <c r="AG178" s="10">
        <v>178400.90671035001</v>
      </c>
      <c r="AH178" s="10">
        <v>153760.33762772201</v>
      </c>
      <c r="AI178" s="10">
        <v>153862.84424694601</v>
      </c>
      <c r="AJ178" s="10">
        <v>157498.927683491</v>
      </c>
      <c r="AK178" s="10">
        <v>154151.49114846101</v>
      </c>
      <c r="AL178" s="10">
        <v>146829.752790603</v>
      </c>
      <c r="AM178" s="10">
        <v>142234.982335201</v>
      </c>
      <c r="AN178" s="10">
        <v>144584.94722443601</v>
      </c>
      <c r="AO178" s="10">
        <v>146873.59136028099</v>
      </c>
      <c r="AP178" s="10">
        <v>145282.190510118</v>
      </c>
      <c r="AQ178" s="10">
        <v>138575.902397592</v>
      </c>
      <c r="AR178" s="10">
        <v>136147.39521232</v>
      </c>
      <c r="AS178" s="10">
        <v>140596.024015412</v>
      </c>
      <c r="AT178" s="10">
        <v>136296.20856136299</v>
      </c>
      <c r="AU178" s="37">
        <f t="shared" si="5"/>
        <v>0.10166124586286125</v>
      </c>
      <c r="AV178" s="37"/>
      <c r="AW178" s="37"/>
    </row>
    <row r="179" spans="1:49" x14ac:dyDescent="0.2">
      <c r="A179" s="1" t="s">
        <v>1811</v>
      </c>
      <c r="B179" s="4" t="s">
        <v>800</v>
      </c>
      <c r="C179" s="4" t="s">
        <v>801</v>
      </c>
      <c r="D179" s="8">
        <v>1182625.8221467701</v>
      </c>
      <c r="E179" s="8">
        <v>1242177.30245491</v>
      </c>
      <c r="F179" s="8">
        <v>1280156.47526694</v>
      </c>
      <c r="G179" s="8">
        <v>1251437.0977644599</v>
      </c>
      <c r="H179" s="8">
        <v>1192028.8767969301</v>
      </c>
      <c r="I179" s="8">
        <v>1270529.74059913</v>
      </c>
      <c r="J179" s="8">
        <v>1233126.3866073799</v>
      </c>
      <c r="K179" s="8">
        <v>1144988.50614559</v>
      </c>
      <c r="L179" s="8">
        <v>1142081.30348652</v>
      </c>
      <c r="M179" s="8">
        <v>1178971.9383614601</v>
      </c>
      <c r="N179" s="8">
        <v>1196434.3330856301</v>
      </c>
      <c r="O179" s="8">
        <v>1133339.0268278799</v>
      </c>
      <c r="P179" s="8">
        <v>1156582.41729619</v>
      </c>
      <c r="Q179" s="8">
        <v>1119798.24186538</v>
      </c>
      <c r="R179" s="8">
        <v>1137456.5825031099</v>
      </c>
      <c r="S179" s="8">
        <v>1141580.83789136</v>
      </c>
      <c r="T179" s="8">
        <v>1111387.7628460899</v>
      </c>
      <c r="U179" s="8">
        <v>1116888.0163551699</v>
      </c>
      <c r="V179" s="8">
        <v>1157468.7602305501</v>
      </c>
      <c r="W179" s="8">
        <v>1074733.9056961101</v>
      </c>
      <c r="X179" s="7">
        <f t="shared" si="4"/>
        <v>4.8727593216768401E-2</v>
      </c>
      <c r="Y179" s="7"/>
      <c r="Z179" s="7"/>
      <c r="AA179" s="10">
        <v>7032549.7959800996</v>
      </c>
      <c r="AB179" s="10">
        <v>7150141.4052472599</v>
      </c>
      <c r="AC179" s="10">
        <v>7107731.6734827701</v>
      </c>
      <c r="AD179" s="10">
        <v>7123234.6193543002</v>
      </c>
      <c r="AE179" s="10">
        <v>7201729.2225737302</v>
      </c>
      <c r="AF179" s="10">
        <v>7075513.21778908</v>
      </c>
      <c r="AG179" s="10">
        <v>7182226.2866042098</v>
      </c>
      <c r="AH179" s="10">
        <v>7064467.7358859796</v>
      </c>
      <c r="AI179" s="10">
        <v>6967601.8512303103</v>
      </c>
      <c r="AJ179" s="10">
        <v>6990635.4057397898</v>
      </c>
      <c r="AK179" s="10">
        <v>7067823.2266192297</v>
      </c>
      <c r="AL179" s="10">
        <v>6878943.1565353302</v>
      </c>
      <c r="AM179" s="10">
        <v>6887526.3938042298</v>
      </c>
      <c r="AN179" s="10">
        <v>6838582.8079442</v>
      </c>
      <c r="AO179" s="10">
        <v>6889095.1208266197</v>
      </c>
      <c r="AP179" s="10">
        <v>6927457.6682247696</v>
      </c>
      <c r="AQ179" s="10">
        <v>6882672.2784722401</v>
      </c>
      <c r="AR179" s="10">
        <v>6918994.70468166</v>
      </c>
      <c r="AS179" s="10">
        <v>6927283.7080499697</v>
      </c>
      <c r="AT179" s="10">
        <v>6891033.8495419696</v>
      </c>
      <c r="AU179" s="37">
        <f t="shared" si="5"/>
        <v>1.633048180197353E-2</v>
      </c>
      <c r="AV179" s="37"/>
      <c r="AW179" s="37"/>
    </row>
    <row r="180" spans="1:49" x14ac:dyDescent="0.2">
      <c r="A180" s="1" t="s">
        <v>1812</v>
      </c>
      <c r="B180" s="4" t="s">
        <v>803</v>
      </c>
      <c r="C180" s="4" t="s">
        <v>804</v>
      </c>
      <c r="D180" s="8" t="s">
        <v>0</v>
      </c>
      <c r="E180" s="8" t="s">
        <v>0</v>
      </c>
      <c r="F180" s="8" t="s">
        <v>0</v>
      </c>
      <c r="G180" s="8" t="s">
        <v>0</v>
      </c>
      <c r="H180" s="8" t="s">
        <v>0</v>
      </c>
      <c r="I180" s="8" t="s">
        <v>0</v>
      </c>
      <c r="J180" s="8" t="s">
        <v>0</v>
      </c>
      <c r="K180" s="8" t="s">
        <v>0</v>
      </c>
      <c r="L180" s="8" t="s">
        <v>0</v>
      </c>
      <c r="M180" s="8" t="s">
        <v>0</v>
      </c>
      <c r="N180" s="8" t="s">
        <v>0</v>
      </c>
      <c r="O180" s="8" t="s">
        <v>0</v>
      </c>
      <c r="P180" s="8" t="s">
        <v>0</v>
      </c>
      <c r="Q180" s="8" t="s">
        <v>0</v>
      </c>
      <c r="R180" s="8" t="s">
        <v>0</v>
      </c>
      <c r="S180" s="8" t="s">
        <v>0</v>
      </c>
      <c r="T180" s="8" t="s">
        <v>0</v>
      </c>
      <c r="U180" s="8" t="s">
        <v>0</v>
      </c>
      <c r="V180" s="8" t="s">
        <v>0</v>
      </c>
      <c r="W180" s="8" t="s">
        <v>0</v>
      </c>
      <c r="X180" s="7" t="e">
        <f t="shared" si="4"/>
        <v>#DIV/0!</v>
      </c>
      <c r="Y180" s="7"/>
      <c r="Z180" s="7"/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37" t="e">
        <f t="shared" si="5"/>
        <v>#DIV/0!</v>
      </c>
      <c r="AV180" s="37"/>
      <c r="AW180" s="37"/>
    </row>
    <row r="181" spans="1:49" x14ac:dyDescent="0.2">
      <c r="A181" s="1" t="s">
        <v>1813</v>
      </c>
      <c r="B181" s="4" t="s">
        <v>807</v>
      </c>
      <c r="C181" s="4" t="s">
        <v>808</v>
      </c>
      <c r="D181" s="8" t="s">
        <v>0</v>
      </c>
      <c r="E181" s="8" t="s">
        <v>0</v>
      </c>
      <c r="F181" s="8" t="s">
        <v>0</v>
      </c>
      <c r="G181" s="8" t="s">
        <v>0</v>
      </c>
      <c r="H181" s="8" t="s">
        <v>0</v>
      </c>
      <c r="I181" s="8" t="s">
        <v>0</v>
      </c>
      <c r="J181" s="8" t="s">
        <v>0</v>
      </c>
      <c r="K181" s="8" t="s">
        <v>0</v>
      </c>
      <c r="L181" s="8" t="s">
        <v>0</v>
      </c>
      <c r="M181" s="8" t="s">
        <v>0</v>
      </c>
      <c r="N181" s="8" t="s">
        <v>0</v>
      </c>
      <c r="O181" s="8" t="s">
        <v>0</v>
      </c>
      <c r="P181" s="8" t="s">
        <v>0</v>
      </c>
      <c r="Q181" s="8" t="s">
        <v>0</v>
      </c>
      <c r="R181" s="8" t="s">
        <v>0</v>
      </c>
      <c r="S181" s="8" t="s">
        <v>0</v>
      </c>
      <c r="T181" s="8" t="s">
        <v>0</v>
      </c>
      <c r="U181" s="8" t="s">
        <v>0</v>
      </c>
      <c r="V181" s="8" t="s">
        <v>0</v>
      </c>
      <c r="W181" s="8" t="s">
        <v>0</v>
      </c>
      <c r="X181" s="7" t="e">
        <f t="shared" si="4"/>
        <v>#DIV/0!</v>
      </c>
      <c r="Y181" s="7"/>
      <c r="Z181" s="7"/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37" t="e">
        <f t="shared" si="5"/>
        <v>#DIV/0!</v>
      </c>
      <c r="AV181" s="37"/>
      <c r="AW181" s="37"/>
    </row>
    <row r="182" spans="1:49" x14ac:dyDescent="0.2">
      <c r="A182" s="1" t="s">
        <v>1814</v>
      </c>
      <c r="B182" s="4" t="s">
        <v>811</v>
      </c>
      <c r="C182" s="4" t="s">
        <v>812</v>
      </c>
      <c r="D182" s="8" t="s">
        <v>0</v>
      </c>
      <c r="E182" s="8" t="s">
        <v>0</v>
      </c>
      <c r="F182" s="8" t="s">
        <v>0</v>
      </c>
      <c r="G182" s="8" t="s">
        <v>0</v>
      </c>
      <c r="H182" s="8" t="s">
        <v>0</v>
      </c>
      <c r="I182" s="8" t="s">
        <v>0</v>
      </c>
      <c r="J182" s="8" t="s">
        <v>0</v>
      </c>
      <c r="K182" s="8" t="s">
        <v>0</v>
      </c>
      <c r="L182" s="8" t="s">
        <v>0</v>
      </c>
      <c r="M182" s="8" t="s">
        <v>0</v>
      </c>
      <c r="N182" s="8" t="s">
        <v>0</v>
      </c>
      <c r="O182" s="8" t="s">
        <v>0</v>
      </c>
      <c r="P182" s="8" t="s">
        <v>0</v>
      </c>
      <c r="Q182" s="8" t="s">
        <v>0</v>
      </c>
      <c r="R182" s="8" t="s">
        <v>0</v>
      </c>
      <c r="S182" s="8" t="s">
        <v>0</v>
      </c>
      <c r="T182" s="8" t="s">
        <v>0</v>
      </c>
      <c r="U182" s="8" t="s">
        <v>0</v>
      </c>
      <c r="V182" s="8" t="s">
        <v>0</v>
      </c>
      <c r="W182" s="8" t="s">
        <v>0</v>
      </c>
      <c r="X182" s="7" t="e">
        <f t="shared" si="4"/>
        <v>#DIV/0!</v>
      </c>
      <c r="Y182" s="7"/>
      <c r="Z182" s="7"/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37" t="e">
        <f t="shared" si="5"/>
        <v>#DIV/0!</v>
      </c>
      <c r="AV182" s="37"/>
      <c r="AW182" s="37"/>
    </row>
    <row r="183" spans="1:49" x14ac:dyDescent="0.2">
      <c r="A183" s="1" t="s">
        <v>1815</v>
      </c>
      <c r="B183" s="4" t="s">
        <v>816</v>
      </c>
      <c r="C183" s="4" t="s">
        <v>817</v>
      </c>
      <c r="D183" s="8" t="s">
        <v>0</v>
      </c>
      <c r="E183" s="8" t="s">
        <v>0</v>
      </c>
      <c r="F183" s="8" t="s">
        <v>0</v>
      </c>
      <c r="G183" s="8" t="s">
        <v>0</v>
      </c>
      <c r="H183" s="8" t="s">
        <v>0</v>
      </c>
      <c r="I183" s="8" t="s">
        <v>0</v>
      </c>
      <c r="J183" s="8" t="s">
        <v>0</v>
      </c>
      <c r="K183" s="8" t="s">
        <v>0</v>
      </c>
      <c r="L183" s="8" t="s">
        <v>0</v>
      </c>
      <c r="M183" s="8" t="s">
        <v>0</v>
      </c>
      <c r="N183" s="8" t="s">
        <v>0</v>
      </c>
      <c r="O183" s="8" t="s">
        <v>0</v>
      </c>
      <c r="P183" s="8" t="s">
        <v>0</v>
      </c>
      <c r="Q183" s="8" t="s">
        <v>0</v>
      </c>
      <c r="R183" s="8" t="s">
        <v>0</v>
      </c>
      <c r="S183" s="8" t="s">
        <v>0</v>
      </c>
      <c r="T183" s="8" t="s">
        <v>0</v>
      </c>
      <c r="U183" s="8" t="s">
        <v>0</v>
      </c>
      <c r="V183" s="8" t="s">
        <v>0</v>
      </c>
      <c r="W183" s="8" t="s">
        <v>0</v>
      </c>
      <c r="X183" s="7" t="e">
        <f t="shared" si="4"/>
        <v>#DIV/0!</v>
      </c>
      <c r="Y183" s="7"/>
      <c r="Z183" s="7"/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37" t="e">
        <f t="shared" si="5"/>
        <v>#DIV/0!</v>
      </c>
      <c r="AV183" s="37"/>
      <c r="AW183" s="37"/>
    </row>
    <row r="184" spans="1:49" x14ac:dyDescent="0.2">
      <c r="A184" s="1" t="s">
        <v>1816</v>
      </c>
      <c r="B184" s="4" t="s">
        <v>820</v>
      </c>
      <c r="C184" s="4" t="s">
        <v>821</v>
      </c>
      <c r="D184" s="8" t="s">
        <v>0</v>
      </c>
      <c r="E184" s="8" t="s">
        <v>0</v>
      </c>
      <c r="F184" s="8" t="s">
        <v>0</v>
      </c>
      <c r="G184" s="8" t="s">
        <v>0</v>
      </c>
      <c r="H184" s="8" t="s">
        <v>0</v>
      </c>
      <c r="I184" s="8" t="s">
        <v>0</v>
      </c>
      <c r="J184" s="8" t="s">
        <v>0</v>
      </c>
      <c r="K184" s="8" t="s">
        <v>0</v>
      </c>
      <c r="L184" s="8" t="s">
        <v>0</v>
      </c>
      <c r="M184" s="8" t="s">
        <v>0</v>
      </c>
      <c r="N184" s="8" t="s">
        <v>0</v>
      </c>
      <c r="O184" s="8" t="s">
        <v>0</v>
      </c>
      <c r="P184" s="8" t="s">
        <v>0</v>
      </c>
      <c r="Q184" s="8" t="s">
        <v>0</v>
      </c>
      <c r="R184" s="8" t="s">
        <v>0</v>
      </c>
      <c r="S184" s="8" t="s">
        <v>0</v>
      </c>
      <c r="T184" s="8" t="s">
        <v>0</v>
      </c>
      <c r="U184" s="8" t="s">
        <v>0</v>
      </c>
      <c r="V184" s="8" t="s">
        <v>0</v>
      </c>
      <c r="W184" s="8" t="s">
        <v>0</v>
      </c>
      <c r="X184" s="7" t="e">
        <f t="shared" si="4"/>
        <v>#DIV/0!</v>
      </c>
      <c r="Y184" s="7"/>
      <c r="Z184" s="7"/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37" t="e">
        <f t="shared" si="5"/>
        <v>#DIV/0!</v>
      </c>
      <c r="AV184" s="37"/>
      <c r="AW184" s="37"/>
    </row>
    <row r="185" spans="1:49" x14ac:dyDescent="0.2">
      <c r="A185" s="1" t="s">
        <v>1817</v>
      </c>
      <c r="B185" s="4" t="s">
        <v>823</v>
      </c>
      <c r="C185" s="4" t="s">
        <v>824</v>
      </c>
      <c r="D185" s="8">
        <v>372733.55743050802</v>
      </c>
      <c r="E185" s="8">
        <v>399679.58210373297</v>
      </c>
      <c r="F185" s="8">
        <v>406342.50476806401</v>
      </c>
      <c r="G185" s="8">
        <v>385730.13695384801</v>
      </c>
      <c r="H185" s="8">
        <v>343968.99109499902</v>
      </c>
      <c r="I185" s="8">
        <v>371738.10499499203</v>
      </c>
      <c r="J185" s="8">
        <v>392367.57899614901</v>
      </c>
      <c r="K185" s="8">
        <v>371577.54223071499</v>
      </c>
      <c r="L185" s="8">
        <v>367163.57669033302</v>
      </c>
      <c r="M185" s="8">
        <v>344710.47104418703</v>
      </c>
      <c r="N185" s="8">
        <v>376014.80352306401</v>
      </c>
      <c r="O185" s="8">
        <v>340487.19587993697</v>
      </c>
      <c r="P185" s="8">
        <v>361259.77483097202</v>
      </c>
      <c r="Q185" s="8">
        <v>344657.93664581102</v>
      </c>
      <c r="R185" s="8">
        <v>355438.00652478402</v>
      </c>
      <c r="S185" s="8">
        <v>350804.51879610599</v>
      </c>
      <c r="T185" s="8">
        <v>342852.19325587002</v>
      </c>
      <c r="U185" s="8">
        <v>342983.84034116601</v>
      </c>
      <c r="V185" s="8">
        <v>347343.92941012001</v>
      </c>
      <c r="W185" s="8">
        <v>349163.47813809197</v>
      </c>
      <c r="X185" s="7">
        <f t="shared" si="4"/>
        <v>5.6557915870698541E-2</v>
      </c>
      <c r="Y185" s="7"/>
      <c r="Z185" s="7"/>
      <c r="AA185" s="10">
        <v>280546.24550599098</v>
      </c>
      <c r="AB185" s="10">
        <v>295822.77571837098</v>
      </c>
      <c r="AC185" s="10">
        <v>281077.37885496998</v>
      </c>
      <c r="AD185" s="10">
        <v>297359.13086284703</v>
      </c>
      <c r="AE185" s="10">
        <v>254616.27429374499</v>
      </c>
      <c r="AF185" s="10">
        <v>271411.86500025098</v>
      </c>
      <c r="AG185" s="10">
        <v>261318.76771569901</v>
      </c>
      <c r="AH185" s="10">
        <v>275498.79109515098</v>
      </c>
      <c r="AI185" s="10">
        <v>260164.15119066401</v>
      </c>
      <c r="AJ185" s="10">
        <v>254117.02234176101</v>
      </c>
      <c r="AK185" s="10">
        <v>271496.94723072503</v>
      </c>
      <c r="AL185" s="10">
        <v>262849.61549314403</v>
      </c>
      <c r="AM185" s="10">
        <v>259816.00652223601</v>
      </c>
      <c r="AN185" s="10">
        <v>260021.27411393099</v>
      </c>
      <c r="AO185" s="10">
        <v>259476.26083244901</v>
      </c>
      <c r="AP185" s="10">
        <v>254074.91901122601</v>
      </c>
      <c r="AQ185" s="10">
        <v>264761.23833838402</v>
      </c>
      <c r="AR185" s="10">
        <v>263976.93066683703</v>
      </c>
      <c r="AS185" s="10">
        <v>251813.989825358</v>
      </c>
      <c r="AT185" s="10">
        <v>268248.403406117</v>
      </c>
      <c r="AU185" s="37">
        <f t="shared" si="5"/>
        <v>4.8742781684452043E-2</v>
      </c>
      <c r="AV185" s="37"/>
      <c r="AW185" s="37"/>
    </row>
    <row r="186" spans="1:49" x14ac:dyDescent="0.2">
      <c r="A186" s="1" t="s">
        <v>1818</v>
      </c>
      <c r="B186" s="4" t="s">
        <v>828</v>
      </c>
      <c r="C186" s="4" t="s">
        <v>829</v>
      </c>
      <c r="D186" s="8" t="s">
        <v>0</v>
      </c>
      <c r="E186" s="8" t="s">
        <v>0</v>
      </c>
      <c r="F186" s="8" t="s">
        <v>0</v>
      </c>
      <c r="G186" s="8" t="s">
        <v>0</v>
      </c>
      <c r="H186" s="8" t="s">
        <v>0</v>
      </c>
      <c r="I186" s="8" t="s">
        <v>0</v>
      </c>
      <c r="J186" s="8" t="s">
        <v>0</v>
      </c>
      <c r="K186" s="8" t="s">
        <v>0</v>
      </c>
      <c r="L186" s="8" t="s">
        <v>0</v>
      </c>
      <c r="M186" s="8" t="s">
        <v>0</v>
      </c>
      <c r="N186" s="8" t="s">
        <v>0</v>
      </c>
      <c r="O186" s="8" t="s">
        <v>0</v>
      </c>
      <c r="P186" s="8" t="s">
        <v>0</v>
      </c>
      <c r="Q186" s="8" t="s">
        <v>0</v>
      </c>
      <c r="R186" s="8" t="s">
        <v>0</v>
      </c>
      <c r="S186" s="8" t="s">
        <v>0</v>
      </c>
      <c r="T186" s="8" t="s">
        <v>0</v>
      </c>
      <c r="U186" s="8" t="s">
        <v>0</v>
      </c>
      <c r="V186" s="8" t="s">
        <v>0</v>
      </c>
      <c r="W186" s="8" t="s">
        <v>0</v>
      </c>
      <c r="X186" s="7" t="e">
        <f t="shared" si="4"/>
        <v>#DIV/0!</v>
      </c>
      <c r="Y186" s="7"/>
      <c r="Z186" s="7"/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37" t="e">
        <f t="shared" si="5"/>
        <v>#DIV/0!</v>
      </c>
      <c r="AV186" s="37"/>
      <c r="AW186" s="37"/>
    </row>
    <row r="187" spans="1:49" x14ac:dyDescent="0.2">
      <c r="A187" s="1" t="s">
        <v>1819</v>
      </c>
      <c r="B187" s="4" t="s">
        <v>833</v>
      </c>
      <c r="C187" s="4" t="s">
        <v>834</v>
      </c>
      <c r="D187" s="8" t="s">
        <v>0</v>
      </c>
      <c r="E187" s="8" t="s">
        <v>0</v>
      </c>
      <c r="F187" s="8" t="s">
        <v>0</v>
      </c>
      <c r="G187" s="8" t="s">
        <v>0</v>
      </c>
      <c r="H187" s="8" t="s">
        <v>0</v>
      </c>
      <c r="I187" s="8" t="s">
        <v>0</v>
      </c>
      <c r="J187" s="8" t="s">
        <v>0</v>
      </c>
      <c r="K187" s="8" t="s">
        <v>0</v>
      </c>
      <c r="L187" s="8" t="s">
        <v>0</v>
      </c>
      <c r="M187" s="8" t="s">
        <v>0</v>
      </c>
      <c r="N187" s="8" t="s">
        <v>0</v>
      </c>
      <c r="O187" s="8" t="s">
        <v>0</v>
      </c>
      <c r="P187" s="8" t="s">
        <v>0</v>
      </c>
      <c r="Q187" s="8" t="s">
        <v>0</v>
      </c>
      <c r="R187" s="8" t="s">
        <v>0</v>
      </c>
      <c r="S187" s="8" t="s">
        <v>0</v>
      </c>
      <c r="T187" s="8" t="s">
        <v>0</v>
      </c>
      <c r="U187" s="8" t="s">
        <v>0</v>
      </c>
      <c r="V187" s="8" t="s">
        <v>0</v>
      </c>
      <c r="W187" s="8" t="s">
        <v>0</v>
      </c>
      <c r="X187" s="7" t="e">
        <f t="shared" si="4"/>
        <v>#DIV/0!</v>
      </c>
      <c r="Y187" s="7"/>
      <c r="Z187" s="7"/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37" t="e">
        <f t="shared" si="5"/>
        <v>#DIV/0!</v>
      </c>
      <c r="AV187" s="37"/>
      <c r="AW187" s="37"/>
    </row>
    <row r="188" spans="1:49" x14ac:dyDescent="0.2">
      <c r="A188" s="1" t="s">
        <v>1820</v>
      </c>
      <c r="B188" s="4" t="s">
        <v>837</v>
      </c>
      <c r="C188" s="4" t="s">
        <v>0</v>
      </c>
      <c r="D188" s="8">
        <v>673734.57896172197</v>
      </c>
      <c r="E188" s="8">
        <v>676596.47046833101</v>
      </c>
      <c r="F188" s="8">
        <v>673942.08490191295</v>
      </c>
      <c r="G188" s="8">
        <v>645817.205396606</v>
      </c>
      <c r="H188" s="8">
        <v>667983.56249111204</v>
      </c>
      <c r="I188" s="8">
        <v>655246.50601158198</v>
      </c>
      <c r="J188" s="8">
        <v>670295.98214728804</v>
      </c>
      <c r="K188" s="8">
        <v>681072.68945435598</v>
      </c>
      <c r="L188" s="8">
        <v>641229.99325120403</v>
      </c>
      <c r="M188" s="8">
        <v>678773.93836158898</v>
      </c>
      <c r="N188" s="8">
        <v>625112.76408399502</v>
      </c>
      <c r="O188" s="8">
        <v>608737.09096078901</v>
      </c>
      <c r="P188" s="8">
        <v>666189.00960695895</v>
      </c>
      <c r="Q188" s="8">
        <v>640849.95595770294</v>
      </c>
      <c r="R188" s="8">
        <v>664994.70012445597</v>
      </c>
      <c r="S188" s="8">
        <v>643198.11286437802</v>
      </c>
      <c r="T188" s="8">
        <v>643849.469394997</v>
      </c>
      <c r="U188" s="8">
        <v>626756.25324329501</v>
      </c>
      <c r="V188" s="8">
        <v>656588.99159401597</v>
      </c>
      <c r="W188" s="8">
        <v>635540.238234994</v>
      </c>
      <c r="X188" s="7">
        <f t="shared" si="4"/>
        <v>3.1327864138981316E-2</v>
      </c>
      <c r="Y188" s="7"/>
      <c r="Z188" s="7"/>
      <c r="AA188" s="10">
        <v>495705.813623255</v>
      </c>
      <c r="AB188" s="10">
        <v>483676.97260825703</v>
      </c>
      <c r="AC188" s="10">
        <v>493310.75464299798</v>
      </c>
      <c r="AD188" s="10">
        <v>474474.414270924</v>
      </c>
      <c r="AE188" s="10">
        <v>481367.966435201</v>
      </c>
      <c r="AF188" s="10">
        <v>502977.13001277501</v>
      </c>
      <c r="AG188" s="10">
        <v>473699.57164523902</v>
      </c>
      <c r="AH188" s="10">
        <v>481405.83463628602</v>
      </c>
      <c r="AI188" s="10">
        <v>455755.96928748401</v>
      </c>
      <c r="AJ188" s="10">
        <v>457450.96398253302</v>
      </c>
      <c r="AK188" s="10">
        <v>446655.16093022103</v>
      </c>
      <c r="AL188" s="10">
        <v>444931.71755448199</v>
      </c>
      <c r="AM188" s="10">
        <v>481935.48009852099</v>
      </c>
      <c r="AN188" s="10">
        <v>495060.21743319201</v>
      </c>
      <c r="AO188" s="10">
        <v>495221.00480620901</v>
      </c>
      <c r="AP188" s="10">
        <v>478421.71985311899</v>
      </c>
      <c r="AQ188" s="10">
        <v>507444.23688464501</v>
      </c>
      <c r="AR188" s="10">
        <v>473940.23617665999</v>
      </c>
      <c r="AS188" s="10">
        <v>474624.99933462701</v>
      </c>
      <c r="AT188" s="10">
        <v>482525.04493055202</v>
      </c>
      <c r="AU188" s="37">
        <f t="shared" si="5"/>
        <v>3.6310513397979395E-2</v>
      </c>
      <c r="AV188" s="37"/>
      <c r="AW188" s="37"/>
    </row>
    <row r="189" spans="1:49" x14ac:dyDescent="0.2">
      <c r="A189" s="1" t="s">
        <v>1821</v>
      </c>
      <c r="B189" s="4" t="s">
        <v>840</v>
      </c>
      <c r="C189" s="4" t="s">
        <v>0</v>
      </c>
      <c r="D189" s="8" t="s">
        <v>0</v>
      </c>
      <c r="E189" s="8" t="s">
        <v>0</v>
      </c>
      <c r="F189" s="8" t="s">
        <v>0</v>
      </c>
      <c r="G189" s="8" t="s">
        <v>0</v>
      </c>
      <c r="H189" s="8" t="s">
        <v>0</v>
      </c>
      <c r="I189" s="8" t="s">
        <v>0</v>
      </c>
      <c r="J189" s="8" t="s">
        <v>0</v>
      </c>
      <c r="K189" s="8" t="s">
        <v>0</v>
      </c>
      <c r="L189" s="8" t="s">
        <v>0</v>
      </c>
      <c r="M189" s="8" t="s">
        <v>0</v>
      </c>
      <c r="N189" s="8" t="s">
        <v>0</v>
      </c>
      <c r="O189" s="8" t="s">
        <v>0</v>
      </c>
      <c r="P189" s="8" t="s">
        <v>0</v>
      </c>
      <c r="Q189" s="8" t="s">
        <v>0</v>
      </c>
      <c r="R189" s="8" t="s">
        <v>0</v>
      </c>
      <c r="S189" s="8" t="s">
        <v>0</v>
      </c>
      <c r="T189" s="8" t="s">
        <v>0</v>
      </c>
      <c r="U189" s="8" t="s">
        <v>0</v>
      </c>
      <c r="V189" s="8" t="s">
        <v>0</v>
      </c>
      <c r="W189" s="8" t="s">
        <v>0</v>
      </c>
      <c r="X189" s="7" t="e">
        <f t="shared" si="4"/>
        <v>#DIV/0!</v>
      </c>
      <c r="Y189" s="7"/>
      <c r="Z189" s="7"/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37" t="e">
        <f t="shared" si="5"/>
        <v>#DIV/0!</v>
      </c>
      <c r="AV189" s="37"/>
      <c r="AW189" s="37"/>
    </row>
    <row r="190" spans="1:49" x14ac:dyDescent="0.2">
      <c r="A190" s="1" t="s">
        <v>1822</v>
      </c>
      <c r="B190" s="4" t="s">
        <v>844</v>
      </c>
      <c r="C190" s="4" t="s">
        <v>845</v>
      </c>
      <c r="D190" s="8">
        <v>1219943.17498542</v>
      </c>
      <c r="E190" s="8">
        <v>1249853.6820656799</v>
      </c>
      <c r="F190" s="8">
        <v>1255477.7374700501</v>
      </c>
      <c r="G190" s="8">
        <v>1276843.90818987</v>
      </c>
      <c r="H190" s="8">
        <v>1295375.5931309301</v>
      </c>
      <c r="I190" s="8">
        <v>1249308.7175372101</v>
      </c>
      <c r="J190" s="8">
        <v>1286417.40366129</v>
      </c>
      <c r="K190" s="8">
        <v>1241776.59885127</v>
      </c>
      <c r="L190" s="8">
        <v>1213547.74761063</v>
      </c>
      <c r="M190" s="8">
        <v>1309164.32137215</v>
      </c>
      <c r="N190" s="8">
        <v>1235001.2219468099</v>
      </c>
      <c r="O190" s="8">
        <v>1283026.4636323401</v>
      </c>
      <c r="P190" s="8">
        <v>1210567.6309153</v>
      </c>
      <c r="Q190" s="8">
        <v>1193467.9201450599</v>
      </c>
      <c r="R190" s="8">
        <v>1171046.9340838301</v>
      </c>
      <c r="S190" s="8">
        <v>1188767.2884162499</v>
      </c>
      <c r="T190" s="8">
        <v>1221002.02116691</v>
      </c>
      <c r="U190" s="8">
        <v>1181650.9010009801</v>
      </c>
      <c r="V190" s="8">
        <v>1149712.9379634501</v>
      </c>
      <c r="W190" s="8">
        <v>1170234.3189096199</v>
      </c>
      <c r="X190" s="7">
        <f t="shared" si="4"/>
        <v>3.7302753373952585E-2</v>
      </c>
      <c r="Y190" s="7"/>
      <c r="Z190" s="7"/>
      <c r="AA190" s="10">
        <v>1255334.12753955</v>
      </c>
      <c r="AB190" s="10">
        <v>1265744.7561846699</v>
      </c>
      <c r="AC190" s="10">
        <v>1253494.3003833799</v>
      </c>
      <c r="AD190" s="10">
        <v>1208000.8682208401</v>
      </c>
      <c r="AE190" s="10">
        <v>1229139.99238998</v>
      </c>
      <c r="AF190" s="10">
        <v>1195163.98658019</v>
      </c>
      <c r="AG190" s="10">
        <v>1204535.2726296701</v>
      </c>
      <c r="AH190" s="10">
        <v>1166443.9610186201</v>
      </c>
      <c r="AI190" s="10">
        <v>1158794.03072959</v>
      </c>
      <c r="AJ190" s="10">
        <v>1202872.8450569999</v>
      </c>
      <c r="AK190" s="10">
        <v>1167343.3607586699</v>
      </c>
      <c r="AL190" s="10">
        <v>1191531.32014522</v>
      </c>
      <c r="AM190" s="10">
        <v>1126725.52289247</v>
      </c>
      <c r="AN190" s="10">
        <v>1117473.3181714299</v>
      </c>
      <c r="AO190" s="10">
        <v>1132258.4717689599</v>
      </c>
      <c r="AP190" s="10">
        <v>1148514.8198093299</v>
      </c>
      <c r="AQ190" s="10">
        <v>1151501.81171834</v>
      </c>
      <c r="AR190" s="10">
        <v>1134809.09737034</v>
      </c>
      <c r="AS190" s="10">
        <v>1145177.2382083801</v>
      </c>
      <c r="AT190" s="10">
        <v>1179160.3750954701</v>
      </c>
      <c r="AU190" s="37">
        <f t="shared" si="5"/>
        <v>3.7813749391696905E-2</v>
      </c>
      <c r="AV190" s="37"/>
      <c r="AW190" s="37"/>
    </row>
    <row r="191" spans="1:49" x14ac:dyDescent="0.2">
      <c r="A191" s="1" t="s">
        <v>1823</v>
      </c>
      <c r="B191" s="4" t="s">
        <v>848</v>
      </c>
      <c r="C191" s="4" t="s">
        <v>849</v>
      </c>
      <c r="D191" s="8">
        <v>41743.236953312902</v>
      </c>
      <c r="E191" s="8">
        <v>39974.542860310503</v>
      </c>
      <c r="F191" s="8">
        <v>38134.238636325797</v>
      </c>
      <c r="G191" s="8">
        <v>35012.865021828999</v>
      </c>
      <c r="H191" s="8">
        <v>36136.321555668197</v>
      </c>
      <c r="I191" s="8">
        <v>37435.309747592699</v>
      </c>
      <c r="J191" s="8">
        <v>41761.140376856303</v>
      </c>
      <c r="K191" s="8">
        <v>36240.170255636302</v>
      </c>
      <c r="L191" s="8">
        <v>41487.033448779301</v>
      </c>
      <c r="M191" s="8">
        <v>39565.652822384101</v>
      </c>
      <c r="N191" s="8">
        <v>36399.262695844998</v>
      </c>
      <c r="O191" s="8">
        <v>36070.794920417196</v>
      </c>
      <c r="P191" s="8">
        <v>34241.168815610901</v>
      </c>
      <c r="Q191" s="8">
        <v>34271.171310077603</v>
      </c>
      <c r="R191" s="8">
        <v>34871.904765295702</v>
      </c>
      <c r="S191" s="8">
        <v>34573.369976323003</v>
      </c>
      <c r="T191" s="8">
        <v>34204.348206549999</v>
      </c>
      <c r="U191" s="8">
        <v>33129.657376050804</v>
      </c>
      <c r="V191" s="8">
        <v>33104.338960819099</v>
      </c>
      <c r="W191" s="8">
        <v>34070.619655492701</v>
      </c>
      <c r="X191" s="7">
        <f t="shared" si="4"/>
        <v>7.8709880345428973E-2</v>
      </c>
      <c r="Y191" s="7"/>
      <c r="Z191" s="7"/>
      <c r="AA191" s="10">
        <v>61962.000828024698</v>
      </c>
      <c r="AB191" s="10">
        <v>61698.597631239201</v>
      </c>
      <c r="AC191" s="10">
        <v>56870.381388365502</v>
      </c>
      <c r="AD191" s="10">
        <v>63039.116307383898</v>
      </c>
      <c r="AE191" s="10">
        <v>62250.520779354898</v>
      </c>
      <c r="AF191" s="10">
        <v>64855.021188527098</v>
      </c>
      <c r="AG191" s="10">
        <v>64994.5469156814</v>
      </c>
      <c r="AH191" s="10">
        <v>61121.602541842702</v>
      </c>
      <c r="AI191" s="10">
        <v>57132.461864789198</v>
      </c>
      <c r="AJ191" s="10">
        <v>63677.879528422898</v>
      </c>
      <c r="AK191" s="10">
        <v>63153.214474034598</v>
      </c>
      <c r="AL191" s="10">
        <v>64846.611807083304</v>
      </c>
      <c r="AM191" s="10">
        <v>62607.125457764902</v>
      </c>
      <c r="AN191" s="10">
        <v>58666.529059306697</v>
      </c>
      <c r="AO191" s="10">
        <v>54768.5424477005</v>
      </c>
      <c r="AP191" s="10">
        <v>53610.366772245601</v>
      </c>
      <c r="AQ191" s="10">
        <v>62460.737831152903</v>
      </c>
      <c r="AR191" s="10">
        <v>63438.282343974999</v>
      </c>
      <c r="AS191" s="10">
        <v>59049.461882960801</v>
      </c>
      <c r="AT191" s="10">
        <v>65265.9014353897</v>
      </c>
      <c r="AU191" s="37">
        <f t="shared" si="5"/>
        <v>5.6365606308918757E-2</v>
      </c>
      <c r="AV191" s="37"/>
      <c r="AW191" s="37"/>
    </row>
    <row r="192" spans="1:49" x14ac:dyDescent="0.2">
      <c r="A192" s="1" t="s">
        <v>1824</v>
      </c>
      <c r="B192" s="4" t="s">
        <v>852</v>
      </c>
      <c r="C192" s="4" t="s">
        <v>853</v>
      </c>
      <c r="D192" s="8">
        <v>91896.490283972205</v>
      </c>
      <c r="E192" s="8">
        <v>95933.508816011497</v>
      </c>
      <c r="F192" s="8">
        <v>85728.950257637902</v>
      </c>
      <c r="G192" s="8">
        <v>93717.011996112007</v>
      </c>
      <c r="H192" s="8">
        <v>86987.349319268207</v>
      </c>
      <c r="I192" s="8">
        <v>82039.457550411302</v>
      </c>
      <c r="J192" s="8">
        <v>78390.954225876994</v>
      </c>
      <c r="K192" s="8">
        <v>79878.725490787401</v>
      </c>
      <c r="L192" s="8">
        <v>80491.668510876101</v>
      </c>
      <c r="M192" s="8">
        <v>79579.449342748499</v>
      </c>
      <c r="N192" s="8">
        <v>76524.621496514796</v>
      </c>
      <c r="O192" s="8">
        <v>71247.817748944595</v>
      </c>
      <c r="P192" s="8">
        <v>71983.657267697505</v>
      </c>
      <c r="Q192" s="8">
        <v>71838.911131501998</v>
      </c>
      <c r="R192" s="8">
        <v>86405.882252854804</v>
      </c>
      <c r="S192" s="8">
        <v>74902.620158874197</v>
      </c>
      <c r="T192" s="8">
        <v>89113.324428853506</v>
      </c>
      <c r="U192" s="8">
        <v>71985.944520626799</v>
      </c>
      <c r="V192" s="8">
        <v>75616.774399022106</v>
      </c>
      <c r="W192" s="8">
        <v>74454.870226741696</v>
      </c>
      <c r="X192" s="7">
        <f t="shared" si="4"/>
        <v>9.5649055905503405E-2</v>
      </c>
      <c r="Y192" s="7"/>
      <c r="Z192" s="7"/>
      <c r="AA192" s="10">
        <v>66846.986360075694</v>
      </c>
      <c r="AB192" s="10">
        <v>59921.152223993697</v>
      </c>
      <c r="AC192" s="10">
        <v>63093.577801628002</v>
      </c>
      <c r="AD192" s="10">
        <v>55676.866341713998</v>
      </c>
      <c r="AE192" s="10">
        <v>61768.1261608368</v>
      </c>
      <c r="AF192" s="10">
        <v>55449.785448879702</v>
      </c>
      <c r="AG192" s="10">
        <v>53403.7208021267</v>
      </c>
      <c r="AH192" s="10">
        <v>53634.3755291298</v>
      </c>
      <c r="AI192" s="10">
        <v>54521.232732661403</v>
      </c>
      <c r="AJ192" s="10">
        <v>58965.048606875796</v>
      </c>
      <c r="AK192" s="10">
        <v>51432.0941902864</v>
      </c>
      <c r="AL192" s="10">
        <v>58570.537938899499</v>
      </c>
      <c r="AM192" s="10">
        <v>52899.980518125201</v>
      </c>
      <c r="AN192" s="10">
        <v>52421.200871098903</v>
      </c>
      <c r="AO192" s="10">
        <v>48265.192096723098</v>
      </c>
      <c r="AP192" s="10">
        <v>49808.510193292001</v>
      </c>
      <c r="AQ192" s="10">
        <v>55422.963532416601</v>
      </c>
      <c r="AR192" s="10">
        <v>51540.939400102703</v>
      </c>
      <c r="AS192" s="10">
        <v>50890.813451504</v>
      </c>
      <c r="AT192" s="10">
        <v>52615.3768819904</v>
      </c>
      <c r="AU192" s="37">
        <f t="shared" si="5"/>
        <v>8.6724652145881959E-2</v>
      </c>
      <c r="AV192" s="37"/>
      <c r="AW192" s="37"/>
    </row>
    <row r="193" spans="1:49" x14ac:dyDescent="0.2">
      <c r="A193" s="1" t="s">
        <v>1825</v>
      </c>
      <c r="B193" s="4" t="s">
        <v>857</v>
      </c>
      <c r="C193" s="4" t="s">
        <v>0</v>
      </c>
      <c r="D193" s="8">
        <v>262486.38108250301</v>
      </c>
      <c r="E193" s="8">
        <v>253719.027891181</v>
      </c>
      <c r="F193" s="8">
        <v>254545.812563463</v>
      </c>
      <c r="G193" s="8">
        <v>240231.41195297401</v>
      </c>
      <c r="H193" s="8">
        <v>225033.73238399299</v>
      </c>
      <c r="I193" s="8">
        <v>228606.478053206</v>
      </c>
      <c r="J193" s="8">
        <v>216383.39047118899</v>
      </c>
      <c r="K193" s="8">
        <v>204544.77268727301</v>
      </c>
      <c r="L193" s="8">
        <v>218080.091695318</v>
      </c>
      <c r="M193" s="8">
        <v>201022.236216155</v>
      </c>
      <c r="N193" s="8">
        <v>211657.426443581</v>
      </c>
      <c r="O193" s="8">
        <v>212964.83412284899</v>
      </c>
      <c r="P193" s="8">
        <v>220279.15905371899</v>
      </c>
      <c r="Q193" s="8">
        <v>214310.062234399</v>
      </c>
      <c r="R193" s="8">
        <v>210996.414938456</v>
      </c>
      <c r="S193" s="8">
        <v>203007.423387193</v>
      </c>
      <c r="T193" s="8">
        <v>207159.240538749</v>
      </c>
      <c r="U193" s="8">
        <v>203614.18439189499</v>
      </c>
      <c r="V193" s="8">
        <v>190426.32350975301</v>
      </c>
      <c r="W193" s="8">
        <v>189069.35943353499</v>
      </c>
      <c r="X193" s="7">
        <f t="shared" si="4"/>
        <v>9.3923310945727187E-2</v>
      </c>
      <c r="Y193" s="7"/>
      <c r="Z193" s="7"/>
      <c r="AA193" s="10">
        <v>263692.05646320299</v>
      </c>
      <c r="AB193" s="10">
        <v>272304.35168654501</v>
      </c>
      <c r="AC193" s="10">
        <v>268980.67801775999</v>
      </c>
      <c r="AD193" s="10">
        <v>253852.466269959</v>
      </c>
      <c r="AE193" s="10">
        <v>260779.43379366299</v>
      </c>
      <c r="AF193" s="10">
        <v>234758.72206522801</v>
      </c>
      <c r="AG193" s="10">
        <v>247908.97531558899</v>
      </c>
      <c r="AH193" s="10">
        <v>224579.862758139</v>
      </c>
      <c r="AI193" s="10">
        <v>230842.55289992501</v>
      </c>
      <c r="AJ193" s="10">
        <v>238704.60491085399</v>
      </c>
      <c r="AK193" s="10">
        <v>225953.37956668</v>
      </c>
      <c r="AL193" s="10">
        <v>228500.70209454899</v>
      </c>
      <c r="AM193" s="10">
        <v>225904.28360684999</v>
      </c>
      <c r="AN193" s="10">
        <v>221120.45465413699</v>
      </c>
      <c r="AO193" s="10">
        <v>217031.00847937199</v>
      </c>
      <c r="AP193" s="10">
        <v>224760.12075954099</v>
      </c>
      <c r="AQ193" s="10">
        <v>218446.271425702</v>
      </c>
      <c r="AR193" s="10">
        <v>216403.90051026101</v>
      </c>
      <c r="AS193" s="10">
        <v>209951.47288099199</v>
      </c>
      <c r="AT193" s="10">
        <v>210758.013342402</v>
      </c>
      <c r="AU193" s="37">
        <f t="shared" si="5"/>
        <v>8.3818735514582354E-2</v>
      </c>
      <c r="AV193" s="37"/>
      <c r="AW193" s="37"/>
    </row>
    <row r="194" spans="1:49" x14ac:dyDescent="0.2">
      <c r="A194" s="1" t="s">
        <v>1826</v>
      </c>
      <c r="B194" s="4" t="s">
        <v>859</v>
      </c>
      <c r="C194" s="4" t="s">
        <v>860</v>
      </c>
      <c r="D194" s="8" t="s">
        <v>0</v>
      </c>
      <c r="E194" s="8" t="s">
        <v>0</v>
      </c>
      <c r="F194" s="8" t="s">
        <v>0</v>
      </c>
      <c r="G194" s="8" t="s">
        <v>0</v>
      </c>
      <c r="H194" s="8" t="s">
        <v>0</v>
      </c>
      <c r="I194" s="8" t="s">
        <v>0</v>
      </c>
      <c r="J194" s="8" t="s">
        <v>0</v>
      </c>
      <c r="K194" s="8" t="s">
        <v>0</v>
      </c>
      <c r="L194" s="8" t="s">
        <v>0</v>
      </c>
      <c r="M194" s="8" t="s">
        <v>0</v>
      </c>
      <c r="N194" s="8" t="s">
        <v>0</v>
      </c>
      <c r="O194" s="8" t="s">
        <v>0</v>
      </c>
      <c r="P194" s="8" t="s">
        <v>0</v>
      </c>
      <c r="Q194" s="8" t="s">
        <v>0</v>
      </c>
      <c r="R194" s="8" t="s">
        <v>0</v>
      </c>
      <c r="S194" s="8" t="s">
        <v>0</v>
      </c>
      <c r="T194" s="8" t="s">
        <v>0</v>
      </c>
      <c r="U194" s="8" t="s">
        <v>0</v>
      </c>
      <c r="V194" s="8" t="s">
        <v>0</v>
      </c>
      <c r="W194" s="8" t="s">
        <v>0</v>
      </c>
      <c r="X194" s="7" t="e">
        <f t="shared" si="4"/>
        <v>#DIV/0!</v>
      </c>
      <c r="Y194" s="7"/>
      <c r="Z194" s="7"/>
      <c r="AA194" s="10">
        <v>50061.339865622802</v>
      </c>
      <c r="AB194" s="10">
        <v>46178.348580038903</v>
      </c>
      <c r="AC194" s="10">
        <v>49530.705143548097</v>
      </c>
      <c r="AD194" s="10">
        <v>43086.349462090002</v>
      </c>
      <c r="AE194" s="10">
        <v>48180.6494906273</v>
      </c>
      <c r="AF194" s="10">
        <v>47148.623366191903</v>
      </c>
      <c r="AG194" s="10">
        <v>43177.453495542497</v>
      </c>
      <c r="AH194" s="10">
        <v>47168.098571355396</v>
      </c>
      <c r="AI194" s="10">
        <v>43693.708716005603</v>
      </c>
      <c r="AJ194" s="10">
        <v>43113.285027364502</v>
      </c>
      <c r="AK194" s="10">
        <v>43640.029983427201</v>
      </c>
      <c r="AL194" s="10">
        <v>42791.640912982199</v>
      </c>
      <c r="AM194" s="10">
        <v>44529.388487518001</v>
      </c>
      <c r="AN194" s="10">
        <v>42505.1092969452</v>
      </c>
      <c r="AO194" s="10">
        <v>42222.757547463698</v>
      </c>
      <c r="AP194" s="10">
        <v>44526.421301065398</v>
      </c>
      <c r="AQ194" s="10">
        <v>44361.687090731699</v>
      </c>
      <c r="AR194" s="10">
        <v>41846.557516491499</v>
      </c>
      <c r="AS194" s="10">
        <v>41466.368070389799</v>
      </c>
      <c r="AT194" s="10">
        <v>41336.694164248504</v>
      </c>
      <c r="AU194" s="37">
        <f t="shared" si="5"/>
        <v>5.9223475162418028E-2</v>
      </c>
      <c r="AV194" s="37"/>
      <c r="AW194" s="37"/>
    </row>
    <row r="195" spans="1:49" x14ac:dyDescent="0.2">
      <c r="A195" s="1" t="s">
        <v>1827</v>
      </c>
      <c r="B195" s="4" t="s">
        <v>862</v>
      </c>
      <c r="C195" s="4" t="s">
        <v>863</v>
      </c>
      <c r="D195" s="8" t="s">
        <v>0</v>
      </c>
      <c r="E195" s="8" t="s">
        <v>0</v>
      </c>
      <c r="F195" s="8" t="s">
        <v>0</v>
      </c>
      <c r="G195" s="8" t="s">
        <v>0</v>
      </c>
      <c r="H195" s="8" t="s">
        <v>0</v>
      </c>
      <c r="I195" s="8" t="s">
        <v>0</v>
      </c>
      <c r="J195" s="8" t="s">
        <v>0</v>
      </c>
      <c r="K195" s="8" t="s">
        <v>0</v>
      </c>
      <c r="L195" s="8" t="s">
        <v>0</v>
      </c>
      <c r="M195" s="8" t="s">
        <v>0</v>
      </c>
      <c r="N195" s="8" t="s">
        <v>0</v>
      </c>
      <c r="O195" s="8" t="s">
        <v>0</v>
      </c>
      <c r="P195" s="8" t="s">
        <v>0</v>
      </c>
      <c r="Q195" s="8" t="s">
        <v>0</v>
      </c>
      <c r="R195" s="8" t="s">
        <v>0</v>
      </c>
      <c r="S195" s="8" t="s">
        <v>0</v>
      </c>
      <c r="T195" s="8" t="s">
        <v>0</v>
      </c>
      <c r="U195" s="8" t="s">
        <v>0</v>
      </c>
      <c r="V195" s="8" t="s">
        <v>0</v>
      </c>
      <c r="W195" s="8" t="s">
        <v>0</v>
      </c>
      <c r="X195" s="7" t="e">
        <f t="shared" ref="X195:X258" si="6">STDEV(D195:W195)/AVERAGE(D195:W195)</f>
        <v>#DIV/0!</v>
      </c>
      <c r="Y195" s="7"/>
      <c r="Z195" s="7"/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37" t="e">
        <f t="shared" ref="AU195:AU258" si="7">STDEV(AA195:AT195)/AVERAGE(AA195:AT195)</f>
        <v>#DIV/0!</v>
      </c>
      <c r="AV195" s="37"/>
      <c r="AW195" s="37"/>
    </row>
    <row r="196" spans="1:49" x14ac:dyDescent="0.2">
      <c r="A196" s="1" t="s">
        <v>1828</v>
      </c>
      <c r="B196" s="4" t="s">
        <v>867</v>
      </c>
      <c r="C196" s="4" t="s">
        <v>868</v>
      </c>
      <c r="D196" s="8" t="s">
        <v>0</v>
      </c>
      <c r="E196" s="8" t="s">
        <v>0</v>
      </c>
      <c r="F196" s="8" t="s">
        <v>0</v>
      </c>
      <c r="G196" s="8" t="s">
        <v>0</v>
      </c>
      <c r="H196" s="8" t="s">
        <v>0</v>
      </c>
      <c r="I196" s="8" t="s">
        <v>0</v>
      </c>
      <c r="J196" s="8" t="s">
        <v>0</v>
      </c>
      <c r="K196" s="8" t="s">
        <v>0</v>
      </c>
      <c r="L196" s="8" t="s">
        <v>0</v>
      </c>
      <c r="M196" s="8" t="s">
        <v>0</v>
      </c>
      <c r="N196" s="8" t="s">
        <v>0</v>
      </c>
      <c r="O196" s="8" t="s">
        <v>0</v>
      </c>
      <c r="P196" s="8" t="s">
        <v>0</v>
      </c>
      <c r="Q196" s="8" t="s">
        <v>0</v>
      </c>
      <c r="R196" s="8" t="s">
        <v>0</v>
      </c>
      <c r="S196" s="8" t="s">
        <v>0</v>
      </c>
      <c r="T196" s="8" t="s">
        <v>0</v>
      </c>
      <c r="U196" s="8" t="s">
        <v>0</v>
      </c>
      <c r="V196" s="8" t="s">
        <v>0</v>
      </c>
      <c r="W196" s="8" t="s">
        <v>0</v>
      </c>
      <c r="X196" s="7" t="e">
        <f t="shared" si="6"/>
        <v>#DIV/0!</v>
      </c>
      <c r="Y196" s="7"/>
      <c r="Z196" s="7"/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37" t="e">
        <f t="shared" si="7"/>
        <v>#DIV/0!</v>
      </c>
      <c r="AV196" s="37"/>
      <c r="AW196" s="37"/>
    </row>
    <row r="197" spans="1:49" x14ac:dyDescent="0.2">
      <c r="A197" s="1" t="s">
        <v>1829</v>
      </c>
      <c r="B197" s="4" t="s">
        <v>872</v>
      </c>
      <c r="C197" s="4" t="s">
        <v>873</v>
      </c>
      <c r="D197" s="8" t="s">
        <v>0</v>
      </c>
      <c r="E197" s="8" t="s">
        <v>0</v>
      </c>
      <c r="F197" s="8" t="s">
        <v>0</v>
      </c>
      <c r="G197" s="8" t="s">
        <v>0</v>
      </c>
      <c r="H197" s="8" t="s">
        <v>0</v>
      </c>
      <c r="I197" s="8" t="s">
        <v>0</v>
      </c>
      <c r="J197" s="8" t="s">
        <v>0</v>
      </c>
      <c r="K197" s="8" t="s">
        <v>0</v>
      </c>
      <c r="L197" s="8" t="s">
        <v>0</v>
      </c>
      <c r="M197" s="8" t="s">
        <v>0</v>
      </c>
      <c r="N197" s="8" t="s">
        <v>0</v>
      </c>
      <c r="O197" s="8" t="s">
        <v>0</v>
      </c>
      <c r="P197" s="8" t="s">
        <v>0</v>
      </c>
      <c r="Q197" s="8" t="s">
        <v>0</v>
      </c>
      <c r="R197" s="8" t="s">
        <v>0</v>
      </c>
      <c r="S197" s="8" t="s">
        <v>0</v>
      </c>
      <c r="T197" s="8" t="s">
        <v>0</v>
      </c>
      <c r="U197" s="8" t="s">
        <v>0</v>
      </c>
      <c r="V197" s="8" t="s">
        <v>0</v>
      </c>
      <c r="W197" s="8" t="s">
        <v>0</v>
      </c>
      <c r="X197" s="7" t="e">
        <f t="shared" si="6"/>
        <v>#DIV/0!</v>
      </c>
      <c r="Y197" s="7"/>
      <c r="Z197" s="7"/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37" t="e">
        <f t="shared" si="7"/>
        <v>#DIV/0!</v>
      </c>
      <c r="AV197" s="37"/>
      <c r="AW197" s="37"/>
    </row>
    <row r="198" spans="1:49" x14ac:dyDescent="0.2">
      <c r="A198" s="1" t="s">
        <v>1830</v>
      </c>
      <c r="B198" s="4" t="s">
        <v>877</v>
      </c>
      <c r="C198" s="4" t="s">
        <v>878</v>
      </c>
      <c r="D198" s="8">
        <v>12361500.5713445</v>
      </c>
      <c r="E198" s="8">
        <v>12547277.128183501</v>
      </c>
      <c r="F198" s="8">
        <v>12340686.242395701</v>
      </c>
      <c r="G198" s="8">
        <v>12048228.841789501</v>
      </c>
      <c r="H198" s="8">
        <v>12132876.8412249</v>
      </c>
      <c r="I198" s="8">
        <v>11813686.2401112</v>
      </c>
      <c r="J198" s="8">
        <v>11898033.4616182</v>
      </c>
      <c r="K198" s="8">
        <v>11674310.077613199</v>
      </c>
      <c r="L198" s="8">
        <v>11324210.9370596</v>
      </c>
      <c r="M198" s="8">
        <v>11047147.576589501</v>
      </c>
      <c r="N198" s="8">
        <v>11564271.9042177</v>
      </c>
      <c r="O198" s="8">
        <v>10819968.3611362</v>
      </c>
      <c r="P198" s="8">
        <v>10906448.463129399</v>
      </c>
      <c r="Q198" s="8">
        <v>10926667.356140099</v>
      </c>
      <c r="R198" s="8">
        <v>10751094.041441301</v>
      </c>
      <c r="S198" s="8">
        <v>11152220.565793401</v>
      </c>
      <c r="T198" s="8">
        <v>10839049.157047899</v>
      </c>
      <c r="U198" s="8">
        <v>10793273.2766128</v>
      </c>
      <c r="V198" s="8">
        <v>10625180.550177701</v>
      </c>
      <c r="W198" s="8">
        <v>10547783.631504601</v>
      </c>
      <c r="X198" s="7">
        <f t="shared" si="6"/>
        <v>5.6997521663595813E-2</v>
      </c>
      <c r="Y198" s="7"/>
      <c r="Z198" s="7"/>
      <c r="AA198" s="10">
        <v>1255485.93356951</v>
      </c>
      <c r="AB198" s="10">
        <v>1273802.59350221</v>
      </c>
      <c r="AC198" s="10">
        <v>1191581.6283193999</v>
      </c>
      <c r="AD198" s="10">
        <v>1252782.3345762</v>
      </c>
      <c r="AE198" s="10">
        <v>1202978.1171101199</v>
      </c>
      <c r="AF198" s="10">
        <v>1160218.96239374</v>
      </c>
      <c r="AG198" s="10">
        <v>1207377.22864273</v>
      </c>
      <c r="AH198" s="10">
        <v>1159880.3694591101</v>
      </c>
      <c r="AI198" s="10">
        <v>1105445.43189189</v>
      </c>
      <c r="AJ198" s="10">
        <v>1151462.99064776</v>
      </c>
      <c r="AK198" s="10">
        <v>1150420.29132097</v>
      </c>
      <c r="AL198" s="10">
        <v>1115100.96099191</v>
      </c>
      <c r="AM198" s="10">
        <v>1095837.07406221</v>
      </c>
      <c r="AN198" s="10">
        <v>1130245.9856670599</v>
      </c>
      <c r="AO198" s="10">
        <v>1120193.20689217</v>
      </c>
      <c r="AP198" s="10">
        <v>1136972.3887535401</v>
      </c>
      <c r="AQ198" s="10">
        <v>1089948.1732107401</v>
      </c>
      <c r="AR198" s="10">
        <v>1132282.9399043899</v>
      </c>
      <c r="AS198" s="10">
        <v>1097806.0661801801</v>
      </c>
      <c r="AT198" s="10">
        <v>1083675.7363815799</v>
      </c>
      <c r="AU198" s="37">
        <f t="shared" si="7"/>
        <v>4.9840038272685953E-2</v>
      </c>
      <c r="AV198" s="37"/>
      <c r="AW198" s="37"/>
    </row>
    <row r="199" spans="1:49" x14ac:dyDescent="0.2">
      <c r="A199" s="1" t="s">
        <v>1831</v>
      </c>
      <c r="B199" s="4" t="s">
        <v>880</v>
      </c>
      <c r="C199" s="4" t="s">
        <v>881</v>
      </c>
      <c r="D199" s="8" t="s">
        <v>0</v>
      </c>
      <c r="E199" s="8" t="s">
        <v>0</v>
      </c>
      <c r="F199" s="8" t="s">
        <v>0</v>
      </c>
      <c r="G199" s="8" t="s">
        <v>0</v>
      </c>
      <c r="H199" s="8" t="s">
        <v>0</v>
      </c>
      <c r="I199" s="8" t="s">
        <v>0</v>
      </c>
      <c r="J199" s="8" t="s">
        <v>0</v>
      </c>
      <c r="K199" s="8" t="s">
        <v>0</v>
      </c>
      <c r="L199" s="8" t="s">
        <v>0</v>
      </c>
      <c r="M199" s="8" t="s">
        <v>0</v>
      </c>
      <c r="N199" s="8" t="s">
        <v>0</v>
      </c>
      <c r="O199" s="8" t="s">
        <v>0</v>
      </c>
      <c r="P199" s="8" t="s">
        <v>0</v>
      </c>
      <c r="Q199" s="8" t="s">
        <v>0</v>
      </c>
      <c r="R199" s="8" t="s">
        <v>0</v>
      </c>
      <c r="S199" s="8" t="s">
        <v>0</v>
      </c>
      <c r="T199" s="8" t="s">
        <v>0</v>
      </c>
      <c r="U199" s="8" t="s">
        <v>0</v>
      </c>
      <c r="V199" s="8" t="s">
        <v>0</v>
      </c>
      <c r="W199" s="8" t="s">
        <v>0</v>
      </c>
      <c r="X199" s="7" t="e">
        <f t="shared" si="6"/>
        <v>#DIV/0!</v>
      </c>
      <c r="Y199" s="7"/>
      <c r="Z199" s="7"/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37" t="e">
        <f t="shared" si="7"/>
        <v>#DIV/0!</v>
      </c>
      <c r="AV199" s="37"/>
      <c r="AW199" s="37"/>
    </row>
    <row r="200" spans="1:49" x14ac:dyDescent="0.2">
      <c r="A200" s="1" t="s">
        <v>1832</v>
      </c>
      <c r="B200" s="4" t="s">
        <v>885</v>
      </c>
      <c r="C200" s="4" t="s">
        <v>886</v>
      </c>
      <c r="D200" s="8" t="s">
        <v>0</v>
      </c>
      <c r="E200" s="8" t="s">
        <v>0</v>
      </c>
      <c r="F200" s="8" t="s">
        <v>0</v>
      </c>
      <c r="G200" s="8" t="s">
        <v>0</v>
      </c>
      <c r="H200" s="8" t="s">
        <v>0</v>
      </c>
      <c r="I200" s="8" t="s">
        <v>0</v>
      </c>
      <c r="J200" s="8" t="s">
        <v>0</v>
      </c>
      <c r="K200" s="8" t="s">
        <v>0</v>
      </c>
      <c r="L200" s="8" t="s">
        <v>0</v>
      </c>
      <c r="M200" s="8" t="s">
        <v>0</v>
      </c>
      <c r="N200" s="8" t="s">
        <v>0</v>
      </c>
      <c r="O200" s="8" t="s">
        <v>0</v>
      </c>
      <c r="P200" s="8" t="s">
        <v>0</v>
      </c>
      <c r="Q200" s="8" t="s">
        <v>0</v>
      </c>
      <c r="R200" s="8" t="s">
        <v>0</v>
      </c>
      <c r="S200" s="8" t="s">
        <v>0</v>
      </c>
      <c r="T200" s="8" t="s">
        <v>0</v>
      </c>
      <c r="U200" s="8" t="s">
        <v>0</v>
      </c>
      <c r="V200" s="8" t="s">
        <v>0</v>
      </c>
      <c r="W200" s="8" t="s">
        <v>0</v>
      </c>
      <c r="X200" s="7" t="e">
        <f t="shared" si="6"/>
        <v>#DIV/0!</v>
      </c>
      <c r="Y200" s="7"/>
      <c r="Z200" s="7"/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37" t="e">
        <f t="shared" si="7"/>
        <v>#DIV/0!</v>
      </c>
      <c r="AV200" s="37"/>
      <c r="AW200" s="37"/>
    </row>
    <row r="201" spans="1:49" x14ac:dyDescent="0.2">
      <c r="A201" s="1" t="s">
        <v>1833</v>
      </c>
      <c r="B201" s="4" t="s">
        <v>890</v>
      </c>
      <c r="C201" s="4" t="s">
        <v>891</v>
      </c>
      <c r="D201" s="8" t="s">
        <v>0</v>
      </c>
      <c r="E201" s="8" t="s">
        <v>0</v>
      </c>
      <c r="F201" s="8" t="s">
        <v>0</v>
      </c>
      <c r="G201" s="8" t="s">
        <v>0</v>
      </c>
      <c r="H201" s="8" t="s">
        <v>0</v>
      </c>
      <c r="I201" s="8" t="s">
        <v>0</v>
      </c>
      <c r="J201" s="8" t="s">
        <v>0</v>
      </c>
      <c r="K201" s="8" t="s">
        <v>0</v>
      </c>
      <c r="L201" s="8" t="s">
        <v>0</v>
      </c>
      <c r="M201" s="8" t="s">
        <v>0</v>
      </c>
      <c r="N201" s="8" t="s">
        <v>0</v>
      </c>
      <c r="O201" s="8" t="s">
        <v>0</v>
      </c>
      <c r="P201" s="8" t="s">
        <v>0</v>
      </c>
      <c r="Q201" s="8" t="s">
        <v>0</v>
      </c>
      <c r="R201" s="8" t="s">
        <v>0</v>
      </c>
      <c r="S201" s="8" t="s">
        <v>0</v>
      </c>
      <c r="T201" s="8" t="s">
        <v>0</v>
      </c>
      <c r="U201" s="8" t="s">
        <v>0</v>
      </c>
      <c r="V201" s="8" t="s">
        <v>0</v>
      </c>
      <c r="W201" s="8" t="s">
        <v>0</v>
      </c>
      <c r="X201" s="7" t="e">
        <f t="shared" si="6"/>
        <v>#DIV/0!</v>
      </c>
      <c r="Y201" s="7"/>
      <c r="Z201" s="7"/>
      <c r="AA201" s="10">
        <v>25889.661283076301</v>
      </c>
      <c r="AB201" s="10">
        <v>24833.926263334699</v>
      </c>
      <c r="AC201" s="10">
        <v>27915.0687308052</v>
      </c>
      <c r="AD201" s="10">
        <v>23935.179860434801</v>
      </c>
      <c r="AE201" s="10">
        <v>28725.3893319054</v>
      </c>
      <c r="AF201" s="10">
        <v>24103.616100402101</v>
      </c>
      <c r="AG201" s="10">
        <v>25960.5075489224</v>
      </c>
      <c r="AH201" s="10">
        <v>25930.503616169</v>
      </c>
      <c r="AI201" s="10">
        <v>28746.782546938</v>
      </c>
      <c r="AJ201" s="10">
        <v>27457.856157773502</v>
      </c>
      <c r="AK201" s="10">
        <v>26159.846391976898</v>
      </c>
      <c r="AL201" s="10">
        <v>26787.399516928999</v>
      </c>
      <c r="AM201" s="10">
        <v>27220.004571209702</v>
      </c>
      <c r="AN201" s="10">
        <v>24582.103732617001</v>
      </c>
      <c r="AO201" s="10">
        <v>27747.588089810099</v>
      </c>
      <c r="AP201" s="10">
        <v>28191.654607538301</v>
      </c>
      <c r="AQ201" s="10">
        <v>27345.046362344299</v>
      </c>
      <c r="AR201" s="10">
        <v>28283.668047433799</v>
      </c>
      <c r="AS201" s="10">
        <v>27372.041463720601</v>
      </c>
      <c r="AT201" s="10">
        <v>26258.3435130078</v>
      </c>
      <c r="AU201" s="37">
        <f t="shared" si="7"/>
        <v>5.5701956220155252E-2</v>
      </c>
      <c r="AV201" s="37"/>
      <c r="AW201" s="37"/>
    </row>
    <row r="202" spans="1:49" x14ac:dyDescent="0.2">
      <c r="A202" s="1" t="s">
        <v>1834</v>
      </c>
      <c r="B202" s="4" t="s">
        <v>894</v>
      </c>
      <c r="C202" s="4" t="s">
        <v>895</v>
      </c>
      <c r="D202" s="8">
        <v>1773593.7693185101</v>
      </c>
      <c r="E202" s="8">
        <v>1829643.0520325501</v>
      </c>
      <c r="F202" s="8">
        <v>1867886.4138652701</v>
      </c>
      <c r="G202" s="8">
        <v>1867896.2302814401</v>
      </c>
      <c r="H202" s="8">
        <v>1784997.4515834299</v>
      </c>
      <c r="I202" s="8">
        <v>1828599.12092602</v>
      </c>
      <c r="J202" s="8">
        <v>1803628.2528630299</v>
      </c>
      <c r="K202" s="8">
        <v>1813173.3307344399</v>
      </c>
      <c r="L202" s="8">
        <v>1761153.89577257</v>
      </c>
      <c r="M202" s="8">
        <v>1649739.8629613</v>
      </c>
      <c r="N202" s="8">
        <v>1734375.4975234999</v>
      </c>
      <c r="O202" s="8">
        <v>1696176.30740615</v>
      </c>
      <c r="P202" s="8">
        <v>1597817.0402027301</v>
      </c>
      <c r="Q202" s="8">
        <v>1590784.68158545</v>
      </c>
      <c r="R202" s="8">
        <v>1672136.1904879999</v>
      </c>
      <c r="S202" s="8">
        <v>1702819.0473088201</v>
      </c>
      <c r="T202" s="8">
        <v>1550804.13549399</v>
      </c>
      <c r="U202" s="8">
        <v>1652893.1293140701</v>
      </c>
      <c r="V202" s="8">
        <v>1664371.56258819</v>
      </c>
      <c r="W202" s="8">
        <v>1549202.5527455099</v>
      </c>
      <c r="X202" s="7">
        <f t="shared" si="6"/>
        <v>5.9266239617490127E-2</v>
      </c>
      <c r="Y202" s="7"/>
      <c r="Z202" s="7"/>
      <c r="AA202" s="10">
        <v>90481.778526215407</v>
      </c>
      <c r="AB202" s="10">
        <v>92698.663064844601</v>
      </c>
      <c r="AC202" s="10">
        <v>88425.335658976299</v>
      </c>
      <c r="AD202" s="10">
        <v>89029.371220852205</v>
      </c>
      <c r="AE202" s="10">
        <v>85461.072524659801</v>
      </c>
      <c r="AF202" s="10">
        <v>85996.541426483294</v>
      </c>
      <c r="AG202" s="10">
        <v>89864.606387311302</v>
      </c>
      <c r="AH202" s="10">
        <v>83042.022112517399</v>
      </c>
      <c r="AI202" s="10">
        <v>83280.225853789903</v>
      </c>
      <c r="AJ202" s="10">
        <v>83240.605101460606</v>
      </c>
      <c r="AK202" s="10">
        <v>91055.655041107602</v>
      </c>
      <c r="AL202" s="10">
        <v>84412.155418799099</v>
      </c>
      <c r="AM202" s="10">
        <v>85712.463191720599</v>
      </c>
      <c r="AN202" s="10">
        <v>83338.375769163496</v>
      </c>
      <c r="AO202" s="10">
        <v>75052.2858094025</v>
      </c>
      <c r="AP202" s="10">
        <v>80355.5041411251</v>
      </c>
      <c r="AQ202" s="10">
        <v>81571.086113319907</v>
      </c>
      <c r="AR202" s="10">
        <v>84865.228101777</v>
      </c>
      <c r="AS202" s="10">
        <v>84926.481529562996</v>
      </c>
      <c r="AT202" s="10">
        <v>81644.934736419396</v>
      </c>
      <c r="AU202" s="37">
        <f t="shared" si="7"/>
        <v>4.9263792682639286E-2</v>
      </c>
      <c r="AV202" s="37"/>
      <c r="AW202" s="37"/>
    </row>
    <row r="203" spans="1:49" x14ac:dyDescent="0.2">
      <c r="A203" s="1" t="s">
        <v>1835</v>
      </c>
      <c r="B203" s="4" t="s">
        <v>899</v>
      </c>
      <c r="C203" s="4" t="s">
        <v>900</v>
      </c>
      <c r="D203" s="8" t="s">
        <v>0</v>
      </c>
      <c r="E203" s="8" t="s">
        <v>0</v>
      </c>
      <c r="F203" s="8" t="s">
        <v>0</v>
      </c>
      <c r="G203" s="8" t="s">
        <v>0</v>
      </c>
      <c r="H203" s="8" t="s">
        <v>0</v>
      </c>
      <c r="I203" s="8" t="s">
        <v>0</v>
      </c>
      <c r="J203" s="8" t="s">
        <v>0</v>
      </c>
      <c r="K203" s="8" t="s">
        <v>0</v>
      </c>
      <c r="L203" s="8" t="s">
        <v>0</v>
      </c>
      <c r="M203" s="8" t="s">
        <v>0</v>
      </c>
      <c r="N203" s="8" t="s">
        <v>0</v>
      </c>
      <c r="O203" s="8" t="s">
        <v>0</v>
      </c>
      <c r="P203" s="8" t="s">
        <v>0</v>
      </c>
      <c r="Q203" s="8" t="s">
        <v>0</v>
      </c>
      <c r="R203" s="8" t="s">
        <v>0</v>
      </c>
      <c r="S203" s="8" t="s">
        <v>0</v>
      </c>
      <c r="T203" s="8" t="s">
        <v>0</v>
      </c>
      <c r="U203" s="8" t="s">
        <v>0</v>
      </c>
      <c r="V203" s="8" t="s">
        <v>0</v>
      </c>
      <c r="W203" s="8" t="s">
        <v>0</v>
      </c>
      <c r="X203" s="7" t="e">
        <f t="shared" si="6"/>
        <v>#DIV/0!</v>
      </c>
      <c r="Y203" s="7"/>
      <c r="Z203" s="7"/>
      <c r="AA203" s="10" t="s">
        <v>0</v>
      </c>
      <c r="AB203" s="10" t="s">
        <v>0</v>
      </c>
      <c r="AC203" s="10" t="s">
        <v>0</v>
      </c>
      <c r="AD203" s="10" t="s">
        <v>0</v>
      </c>
      <c r="AE203" s="10" t="s">
        <v>0</v>
      </c>
      <c r="AF203" s="10" t="s">
        <v>0</v>
      </c>
      <c r="AG203" s="10" t="s">
        <v>0</v>
      </c>
      <c r="AH203" s="10" t="s">
        <v>0</v>
      </c>
      <c r="AI203" s="10" t="s">
        <v>0</v>
      </c>
      <c r="AJ203" s="10" t="s">
        <v>0</v>
      </c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37" t="e">
        <f t="shared" si="7"/>
        <v>#DIV/0!</v>
      </c>
      <c r="AV203" s="37"/>
      <c r="AW203" s="37"/>
    </row>
    <row r="204" spans="1:49" x14ac:dyDescent="0.2">
      <c r="A204" s="1" t="s">
        <v>1836</v>
      </c>
      <c r="B204" s="4" t="s">
        <v>904</v>
      </c>
      <c r="C204" s="4" t="s">
        <v>905</v>
      </c>
      <c r="D204" s="8" t="s">
        <v>0</v>
      </c>
      <c r="E204" s="8" t="s">
        <v>0</v>
      </c>
      <c r="F204" s="8" t="s">
        <v>0</v>
      </c>
      <c r="G204" s="8" t="s">
        <v>0</v>
      </c>
      <c r="H204" s="8" t="s">
        <v>0</v>
      </c>
      <c r="I204" s="8" t="s">
        <v>0</v>
      </c>
      <c r="J204" s="8" t="s">
        <v>0</v>
      </c>
      <c r="K204" s="8" t="s">
        <v>0</v>
      </c>
      <c r="L204" s="8" t="s">
        <v>0</v>
      </c>
      <c r="M204" s="8" t="s">
        <v>0</v>
      </c>
      <c r="N204" s="8" t="s">
        <v>0</v>
      </c>
      <c r="O204" s="8" t="s">
        <v>0</v>
      </c>
      <c r="P204" s="8" t="s">
        <v>0</v>
      </c>
      <c r="Q204" s="8" t="s">
        <v>0</v>
      </c>
      <c r="R204" s="8" t="s">
        <v>0</v>
      </c>
      <c r="S204" s="8" t="s">
        <v>0</v>
      </c>
      <c r="T204" s="8" t="s">
        <v>0</v>
      </c>
      <c r="U204" s="8" t="s">
        <v>0</v>
      </c>
      <c r="V204" s="8" t="s">
        <v>0</v>
      </c>
      <c r="W204" s="8" t="s">
        <v>0</v>
      </c>
      <c r="X204" s="7" t="e">
        <f t="shared" si="6"/>
        <v>#DIV/0!</v>
      </c>
      <c r="Y204" s="7"/>
      <c r="Z204" s="7"/>
      <c r="AA204" s="10">
        <v>84674.4068903398</v>
      </c>
      <c r="AB204" s="10">
        <v>87628.3307702124</v>
      </c>
      <c r="AC204" s="10">
        <v>90600.039062581098</v>
      </c>
      <c r="AD204" s="10">
        <v>85341.117101193799</v>
      </c>
      <c r="AE204" s="10">
        <v>78816.784961750003</v>
      </c>
      <c r="AF204" s="10">
        <v>84251.758419250604</v>
      </c>
      <c r="AG204" s="10">
        <v>94201.520755321704</v>
      </c>
      <c r="AH204" s="10">
        <v>94316.154509771994</v>
      </c>
      <c r="AI204" s="10">
        <v>93013.506237288297</v>
      </c>
      <c r="AJ204" s="10">
        <v>86730.357153291494</v>
      </c>
      <c r="AK204" s="10">
        <v>87165.756362846907</v>
      </c>
      <c r="AL204" s="10">
        <v>92946.592940519593</v>
      </c>
      <c r="AM204" s="10">
        <v>90297.037107231998</v>
      </c>
      <c r="AN204" s="10">
        <v>87802.323142887893</v>
      </c>
      <c r="AO204" s="10">
        <v>87099.397933764805</v>
      </c>
      <c r="AP204" s="10">
        <v>90590.347219143907</v>
      </c>
      <c r="AQ204" s="10">
        <v>83009.607450173295</v>
      </c>
      <c r="AR204" s="10">
        <v>91510.252429481407</v>
      </c>
      <c r="AS204" s="10">
        <v>83282.348515423</v>
      </c>
      <c r="AT204" s="10">
        <v>86275.921517042996</v>
      </c>
      <c r="AU204" s="37">
        <f t="shared" si="7"/>
        <v>4.7295334444587292E-2</v>
      </c>
      <c r="AV204" s="37"/>
      <c r="AW204" s="37"/>
    </row>
    <row r="205" spans="1:49" x14ac:dyDescent="0.2">
      <c r="A205" s="1" t="s">
        <v>1837</v>
      </c>
      <c r="B205" s="4" t="s">
        <v>909</v>
      </c>
      <c r="C205" s="4" t="s">
        <v>0</v>
      </c>
      <c r="D205" s="8" t="s">
        <v>0</v>
      </c>
      <c r="E205" s="8" t="s">
        <v>0</v>
      </c>
      <c r="F205" s="8" t="s">
        <v>0</v>
      </c>
      <c r="G205" s="8" t="s">
        <v>0</v>
      </c>
      <c r="H205" s="8" t="s">
        <v>0</v>
      </c>
      <c r="I205" s="8" t="s">
        <v>0</v>
      </c>
      <c r="J205" s="8" t="s">
        <v>0</v>
      </c>
      <c r="K205" s="8" t="s">
        <v>0</v>
      </c>
      <c r="L205" s="8" t="s">
        <v>0</v>
      </c>
      <c r="M205" s="8" t="s">
        <v>0</v>
      </c>
      <c r="N205" s="8" t="s">
        <v>0</v>
      </c>
      <c r="O205" s="8" t="s">
        <v>0</v>
      </c>
      <c r="P205" s="8" t="s">
        <v>0</v>
      </c>
      <c r="Q205" s="8" t="s">
        <v>0</v>
      </c>
      <c r="R205" s="8" t="s">
        <v>0</v>
      </c>
      <c r="S205" s="8" t="s">
        <v>0</v>
      </c>
      <c r="T205" s="8" t="s">
        <v>0</v>
      </c>
      <c r="U205" s="8" t="s">
        <v>0</v>
      </c>
      <c r="V205" s="8" t="s">
        <v>0</v>
      </c>
      <c r="W205" s="8" t="s">
        <v>0</v>
      </c>
      <c r="X205" s="7" t="e">
        <f t="shared" si="6"/>
        <v>#DIV/0!</v>
      </c>
      <c r="Y205" s="7"/>
      <c r="Z205" s="7"/>
      <c r="AA205" s="10" t="s">
        <v>0</v>
      </c>
      <c r="AB205" s="10" t="s">
        <v>0</v>
      </c>
      <c r="AC205" s="10" t="s">
        <v>0</v>
      </c>
      <c r="AD205" s="10" t="s">
        <v>0</v>
      </c>
      <c r="AE205" s="10" t="s">
        <v>0</v>
      </c>
      <c r="AF205" s="10" t="s">
        <v>0</v>
      </c>
      <c r="AG205" s="10" t="s">
        <v>0</v>
      </c>
      <c r="AH205" s="10" t="s">
        <v>0</v>
      </c>
      <c r="AI205" s="10" t="s">
        <v>0</v>
      </c>
      <c r="AJ205" s="10" t="s">
        <v>0</v>
      </c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37" t="e">
        <f t="shared" si="7"/>
        <v>#DIV/0!</v>
      </c>
      <c r="AV205" s="37"/>
      <c r="AW205" s="37"/>
    </row>
    <row r="206" spans="1:49" x14ac:dyDescent="0.2">
      <c r="A206" s="1" t="s">
        <v>1838</v>
      </c>
      <c r="B206" s="4" t="s">
        <v>913</v>
      </c>
      <c r="C206" s="4" t="s">
        <v>914</v>
      </c>
      <c r="D206" s="8" t="s">
        <v>0</v>
      </c>
      <c r="E206" s="8" t="s">
        <v>0</v>
      </c>
      <c r="F206" s="8" t="s">
        <v>0</v>
      </c>
      <c r="G206" s="8" t="s">
        <v>0</v>
      </c>
      <c r="H206" s="8" t="s">
        <v>0</v>
      </c>
      <c r="I206" s="8" t="s">
        <v>0</v>
      </c>
      <c r="J206" s="8" t="s">
        <v>0</v>
      </c>
      <c r="K206" s="8" t="s">
        <v>0</v>
      </c>
      <c r="L206" s="8" t="s">
        <v>0</v>
      </c>
      <c r="M206" s="8" t="s">
        <v>0</v>
      </c>
      <c r="N206" s="8" t="s">
        <v>0</v>
      </c>
      <c r="O206" s="8" t="s">
        <v>0</v>
      </c>
      <c r="P206" s="8" t="s">
        <v>0</v>
      </c>
      <c r="Q206" s="8" t="s">
        <v>0</v>
      </c>
      <c r="R206" s="8" t="s">
        <v>0</v>
      </c>
      <c r="S206" s="8" t="s">
        <v>0</v>
      </c>
      <c r="T206" s="8" t="s">
        <v>0</v>
      </c>
      <c r="U206" s="8" t="s">
        <v>0</v>
      </c>
      <c r="V206" s="8" t="s">
        <v>0</v>
      </c>
      <c r="W206" s="8" t="s">
        <v>0</v>
      </c>
      <c r="X206" s="7" t="e">
        <f t="shared" si="6"/>
        <v>#DIV/0!</v>
      </c>
      <c r="Y206" s="7"/>
      <c r="Z206" s="7"/>
      <c r="AA206" s="10" t="s">
        <v>0</v>
      </c>
      <c r="AB206" s="10" t="s">
        <v>0</v>
      </c>
      <c r="AC206" s="10" t="s">
        <v>0</v>
      </c>
      <c r="AD206" s="10" t="s">
        <v>0</v>
      </c>
      <c r="AE206" s="10" t="s">
        <v>0</v>
      </c>
      <c r="AF206" s="10" t="s">
        <v>0</v>
      </c>
      <c r="AG206" s="10" t="s">
        <v>0</v>
      </c>
      <c r="AH206" s="10" t="s">
        <v>0</v>
      </c>
      <c r="AI206" s="10" t="s">
        <v>0</v>
      </c>
      <c r="AJ206" s="10" t="s">
        <v>0</v>
      </c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37" t="e">
        <f t="shared" si="7"/>
        <v>#DIV/0!</v>
      </c>
      <c r="AV206" s="37"/>
      <c r="AW206" s="37"/>
    </row>
    <row r="207" spans="1:49" x14ac:dyDescent="0.2">
      <c r="A207" s="1" t="s">
        <v>1839</v>
      </c>
      <c r="B207" s="4" t="s">
        <v>918</v>
      </c>
      <c r="C207" s="4" t="s">
        <v>919</v>
      </c>
      <c r="D207" s="8">
        <v>1540403.2847540099</v>
      </c>
      <c r="E207" s="8">
        <v>1487304.9840712601</v>
      </c>
      <c r="F207" s="8">
        <v>1422806.1833587</v>
      </c>
      <c r="G207" s="8">
        <v>1447550.1979684399</v>
      </c>
      <c r="H207" s="8">
        <v>1445464.5461824201</v>
      </c>
      <c r="I207" s="8">
        <v>1446207.24699882</v>
      </c>
      <c r="J207" s="8">
        <v>1426549.97554992</v>
      </c>
      <c r="K207" s="8">
        <v>1313416.8336297099</v>
      </c>
      <c r="L207" s="8">
        <v>1344079.66525745</v>
      </c>
      <c r="M207" s="8">
        <v>1406658.6527702</v>
      </c>
      <c r="N207" s="8">
        <v>1357528.4286833201</v>
      </c>
      <c r="O207" s="8">
        <v>1302117.1358421601</v>
      </c>
      <c r="P207" s="8">
        <v>1336465.3800614399</v>
      </c>
      <c r="Q207" s="8">
        <v>1400780.8660464</v>
      </c>
      <c r="R207" s="8">
        <v>1326591.3600512201</v>
      </c>
      <c r="S207" s="8">
        <v>1271896.4039954401</v>
      </c>
      <c r="T207" s="8">
        <v>1318331.02718278</v>
      </c>
      <c r="U207" s="8">
        <v>1246879.9924675899</v>
      </c>
      <c r="V207" s="8">
        <v>1285487.0911415799</v>
      </c>
      <c r="W207" s="8">
        <v>1253282.54746636</v>
      </c>
      <c r="X207" s="7">
        <f t="shared" si="6"/>
        <v>6.0057244340392467E-2</v>
      </c>
      <c r="Y207" s="7"/>
      <c r="Z207" s="7"/>
      <c r="AA207" s="10">
        <v>2407384.1698597101</v>
      </c>
      <c r="AB207" s="10">
        <v>2315350.32181666</v>
      </c>
      <c r="AC207" s="10">
        <v>2238407.89612106</v>
      </c>
      <c r="AD207" s="10">
        <v>2222808.4630304398</v>
      </c>
      <c r="AE207" s="10">
        <v>2257869.78863747</v>
      </c>
      <c r="AF207" s="10">
        <v>2164225.67065639</v>
      </c>
      <c r="AG207" s="10">
        <v>2053176.9226497</v>
      </c>
      <c r="AH207" s="10">
        <v>2007750.84364982</v>
      </c>
      <c r="AI207" s="10">
        <v>2140088.0147158001</v>
      </c>
      <c r="AJ207" s="10">
        <v>2140979.0130581199</v>
      </c>
      <c r="AK207" s="10">
        <v>2124430.3995312499</v>
      </c>
      <c r="AL207" s="10">
        <v>2217074.61958367</v>
      </c>
      <c r="AM207" s="10">
        <v>2247906.7877564901</v>
      </c>
      <c r="AN207" s="10">
        <v>2164858.9147007</v>
      </c>
      <c r="AO207" s="10">
        <v>2173029.7291634399</v>
      </c>
      <c r="AP207" s="10">
        <v>2311082.5350369201</v>
      </c>
      <c r="AQ207" s="10">
        <v>2183661.6314219199</v>
      </c>
      <c r="AR207" s="10">
        <v>2312576.43984228</v>
      </c>
      <c r="AS207" s="10">
        <v>2381924.69094984</v>
      </c>
      <c r="AT207" s="10">
        <v>2286047.6295130802</v>
      </c>
      <c r="AU207" s="37">
        <f t="shared" si="7"/>
        <v>4.6083638455847113E-2</v>
      </c>
      <c r="AV207" s="37"/>
      <c r="AW207" s="37"/>
    </row>
    <row r="208" spans="1:49" x14ac:dyDescent="0.2">
      <c r="A208" s="1" t="s">
        <v>1840</v>
      </c>
      <c r="B208" s="4" t="s">
        <v>923</v>
      </c>
      <c r="C208" s="4" t="s">
        <v>0</v>
      </c>
      <c r="D208" s="8" t="s">
        <v>0</v>
      </c>
      <c r="E208" s="8" t="s">
        <v>0</v>
      </c>
      <c r="F208" s="8" t="s">
        <v>0</v>
      </c>
      <c r="G208" s="8" t="s">
        <v>0</v>
      </c>
      <c r="H208" s="8" t="s">
        <v>0</v>
      </c>
      <c r="I208" s="8" t="s">
        <v>0</v>
      </c>
      <c r="J208" s="8" t="s">
        <v>0</v>
      </c>
      <c r="K208" s="8" t="s">
        <v>0</v>
      </c>
      <c r="L208" s="8" t="s">
        <v>0</v>
      </c>
      <c r="M208" s="8" t="s">
        <v>0</v>
      </c>
      <c r="N208" s="8" t="s">
        <v>0</v>
      </c>
      <c r="O208" s="8" t="s">
        <v>0</v>
      </c>
      <c r="P208" s="8" t="s">
        <v>0</v>
      </c>
      <c r="Q208" s="8" t="s">
        <v>0</v>
      </c>
      <c r="R208" s="8" t="s">
        <v>0</v>
      </c>
      <c r="S208" s="8" t="s">
        <v>0</v>
      </c>
      <c r="T208" s="8" t="s">
        <v>0</v>
      </c>
      <c r="U208" s="8" t="s">
        <v>0</v>
      </c>
      <c r="V208" s="8" t="s">
        <v>0</v>
      </c>
      <c r="W208" s="8" t="s">
        <v>0</v>
      </c>
      <c r="X208" s="7" t="e">
        <f t="shared" si="6"/>
        <v>#DIV/0!</v>
      </c>
      <c r="Y208" s="7"/>
      <c r="Z208" s="7"/>
      <c r="AA208" s="10" t="s">
        <v>0</v>
      </c>
      <c r="AB208" s="10" t="s">
        <v>0</v>
      </c>
      <c r="AC208" s="10" t="s">
        <v>0</v>
      </c>
      <c r="AD208" s="10" t="s">
        <v>0</v>
      </c>
      <c r="AE208" s="10" t="s">
        <v>0</v>
      </c>
      <c r="AF208" s="10" t="s">
        <v>0</v>
      </c>
      <c r="AG208" s="10" t="s">
        <v>0</v>
      </c>
      <c r="AH208" s="10" t="s">
        <v>0</v>
      </c>
      <c r="AI208" s="10" t="s">
        <v>0</v>
      </c>
      <c r="AJ208" s="10" t="s">
        <v>0</v>
      </c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37" t="e">
        <f t="shared" si="7"/>
        <v>#DIV/0!</v>
      </c>
      <c r="AV208" s="37"/>
      <c r="AW208" s="37"/>
    </row>
    <row r="209" spans="1:49" x14ac:dyDescent="0.2">
      <c r="A209" s="1" t="s">
        <v>1841</v>
      </c>
      <c r="B209" s="4" t="s">
        <v>925</v>
      </c>
      <c r="C209" s="4" t="s">
        <v>926</v>
      </c>
      <c r="D209" s="8" t="s">
        <v>0</v>
      </c>
      <c r="E209" s="8" t="s">
        <v>0</v>
      </c>
      <c r="F209" s="8" t="s">
        <v>0</v>
      </c>
      <c r="G209" s="8" t="s">
        <v>0</v>
      </c>
      <c r="H209" s="8" t="s">
        <v>0</v>
      </c>
      <c r="I209" s="8" t="s">
        <v>0</v>
      </c>
      <c r="J209" s="8" t="s">
        <v>0</v>
      </c>
      <c r="K209" s="8" t="s">
        <v>0</v>
      </c>
      <c r="L209" s="8" t="s">
        <v>0</v>
      </c>
      <c r="M209" s="8" t="s">
        <v>0</v>
      </c>
      <c r="N209" s="8" t="s">
        <v>0</v>
      </c>
      <c r="O209" s="8" t="s">
        <v>0</v>
      </c>
      <c r="P209" s="8" t="s">
        <v>0</v>
      </c>
      <c r="Q209" s="8" t="s">
        <v>0</v>
      </c>
      <c r="R209" s="8" t="s">
        <v>0</v>
      </c>
      <c r="S209" s="8" t="s">
        <v>0</v>
      </c>
      <c r="T209" s="8" t="s">
        <v>0</v>
      </c>
      <c r="U209" s="8" t="s">
        <v>0</v>
      </c>
      <c r="V209" s="8" t="s">
        <v>0</v>
      </c>
      <c r="W209" s="8" t="s">
        <v>0</v>
      </c>
      <c r="X209" s="7" t="e">
        <f t="shared" si="6"/>
        <v>#DIV/0!</v>
      </c>
      <c r="Y209" s="7"/>
      <c r="Z209" s="7"/>
      <c r="AA209" s="10" t="s">
        <v>0</v>
      </c>
      <c r="AB209" s="10" t="s">
        <v>0</v>
      </c>
      <c r="AC209" s="10" t="s">
        <v>0</v>
      </c>
      <c r="AD209" s="10" t="s">
        <v>0</v>
      </c>
      <c r="AE209" s="10" t="s">
        <v>0</v>
      </c>
      <c r="AF209" s="10" t="s">
        <v>0</v>
      </c>
      <c r="AG209" s="10" t="s">
        <v>0</v>
      </c>
      <c r="AH209" s="10" t="s">
        <v>0</v>
      </c>
      <c r="AI209" s="10" t="s">
        <v>0</v>
      </c>
      <c r="AJ209" s="10" t="s">
        <v>0</v>
      </c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37" t="e">
        <f t="shared" si="7"/>
        <v>#DIV/0!</v>
      </c>
      <c r="AV209" s="37"/>
      <c r="AW209" s="37"/>
    </row>
    <row r="210" spans="1:49" x14ac:dyDescent="0.2">
      <c r="A210" s="1" t="s">
        <v>1842</v>
      </c>
      <c r="B210" s="4" t="s">
        <v>930</v>
      </c>
      <c r="C210" s="4" t="s">
        <v>931</v>
      </c>
      <c r="D210" s="8">
        <v>859427.96570621699</v>
      </c>
      <c r="E210" s="8">
        <v>845714.168496517</v>
      </c>
      <c r="F210" s="8">
        <v>823605.23299861501</v>
      </c>
      <c r="G210" s="8">
        <v>786533.11626696598</v>
      </c>
      <c r="H210" s="8">
        <v>764180.95196955604</v>
      </c>
      <c r="I210" s="8">
        <v>743547.19251558406</v>
      </c>
      <c r="J210" s="8">
        <v>688236.02827158396</v>
      </c>
      <c r="K210" s="8">
        <v>661922.43471510801</v>
      </c>
      <c r="L210" s="8">
        <v>668911.84223381605</v>
      </c>
      <c r="M210" s="8">
        <v>615600.70859276794</v>
      </c>
      <c r="N210" s="8">
        <v>611587.85111476004</v>
      </c>
      <c r="O210" s="8">
        <v>579563.60246854601</v>
      </c>
      <c r="P210" s="8">
        <v>569874.66303998895</v>
      </c>
      <c r="Q210" s="8">
        <v>532488.67625367502</v>
      </c>
      <c r="R210" s="8">
        <v>497537.80806405802</v>
      </c>
      <c r="S210" s="8">
        <v>387608.44841685699</v>
      </c>
      <c r="T210" s="8">
        <v>353297.655049511</v>
      </c>
      <c r="U210" s="8">
        <v>392502.50424468098</v>
      </c>
      <c r="V210" s="8">
        <v>356775.652776175</v>
      </c>
      <c r="W210" s="8">
        <v>363664.16016229597</v>
      </c>
      <c r="X210" s="7">
        <f t="shared" si="6"/>
        <v>0.28286304206235574</v>
      </c>
      <c r="Y210" s="7"/>
      <c r="Z210" s="7"/>
      <c r="AA210" s="10">
        <v>708002.62989125098</v>
      </c>
      <c r="AB210" s="10">
        <v>713148.20625316899</v>
      </c>
      <c r="AC210" s="10">
        <v>679613.07072483003</v>
      </c>
      <c r="AD210" s="10">
        <v>617160.99836553598</v>
      </c>
      <c r="AE210" s="10">
        <v>582837.90420570294</v>
      </c>
      <c r="AF210" s="10">
        <v>571225.96362959605</v>
      </c>
      <c r="AG210" s="10">
        <v>564826.82804965798</v>
      </c>
      <c r="AH210" s="10">
        <v>478951.85163208703</v>
      </c>
      <c r="AI210" s="10">
        <v>521542.70782722102</v>
      </c>
      <c r="AJ210" s="10">
        <v>525648.928805943</v>
      </c>
      <c r="AK210" s="10">
        <v>458443.47460135497</v>
      </c>
      <c r="AL210" s="10">
        <v>475557.06550454302</v>
      </c>
      <c r="AM210" s="10">
        <v>441067.19224792102</v>
      </c>
      <c r="AN210" s="10">
        <v>434614.83130699198</v>
      </c>
      <c r="AO210" s="10">
        <v>340613.15906413202</v>
      </c>
      <c r="AP210" s="10">
        <v>344052.44109895203</v>
      </c>
      <c r="AQ210" s="10">
        <v>189080.89404562401</v>
      </c>
      <c r="AR210" s="10">
        <v>369425.08104237303</v>
      </c>
      <c r="AS210" s="10">
        <v>261111.939564217</v>
      </c>
      <c r="AT210" s="10">
        <v>281322.72474319802</v>
      </c>
      <c r="AU210" s="37">
        <f t="shared" si="7"/>
        <v>0.31148259626163149</v>
      </c>
      <c r="AV210" s="37"/>
      <c r="AW210" s="37"/>
    </row>
    <row r="211" spans="1:49" x14ac:dyDescent="0.2">
      <c r="A211" s="1" t="s">
        <v>1843</v>
      </c>
      <c r="B211" s="4" t="s">
        <v>935</v>
      </c>
      <c r="C211" s="4" t="s">
        <v>936</v>
      </c>
      <c r="D211" s="8" t="s">
        <v>0</v>
      </c>
      <c r="E211" s="8" t="s">
        <v>0</v>
      </c>
      <c r="F211" s="8" t="s">
        <v>0</v>
      </c>
      <c r="G211" s="8" t="s">
        <v>0</v>
      </c>
      <c r="H211" s="8" t="s">
        <v>0</v>
      </c>
      <c r="I211" s="8" t="s">
        <v>0</v>
      </c>
      <c r="J211" s="8" t="s">
        <v>0</v>
      </c>
      <c r="K211" s="8" t="s">
        <v>0</v>
      </c>
      <c r="L211" s="8" t="s">
        <v>0</v>
      </c>
      <c r="M211" s="8" t="s">
        <v>0</v>
      </c>
      <c r="N211" s="8" t="s">
        <v>0</v>
      </c>
      <c r="O211" s="8" t="s">
        <v>0</v>
      </c>
      <c r="P211" s="8" t="s">
        <v>0</v>
      </c>
      <c r="Q211" s="8" t="s">
        <v>0</v>
      </c>
      <c r="R211" s="8" t="s">
        <v>0</v>
      </c>
      <c r="S211" s="8" t="s">
        <v>0</v>
      </c>
      <c r="T211" s="8" t="s">
        <v>0</v>
      </c>
      <c r="U211" s="8" t="s">
        <v>0</v>
      </c>
      <c r="V211" s="8" t="s">
        <v>0</v>
      </c>
      <c r="W211" s="8" t="s">
        <v>0</v>
      </c>
      <c r="X211" s="7" t="e">
        <f t="shared" si="6"/>
        <v>#DIV/0!</v>
      </c>
      <c r="Y211" s="7"/>
      <c r="Z211" s="7"/>
      <c r="AA211" s="10" t="s">
        <v>0</v>
      </c>
      <c r="AB211" s="10" t="s">
        <v>0</v>
      </c>
      <c r="AC211" s="10" t="s">
        <v>0</v>
      </c>
      <c r="AD211" s="10" t="s">
        <v>0</v>
      </c>
      <c r="AE211" s="10" t="s">
        <v>0</v>
      </c>
      <c r="AF211" s="10" t="s">
        <v>0</v>
      </c>
      <c r="AG211" s="10" t="s">
        <v>0</v>
      </c>
      <c r="AH211" s="10" t="s">
        <v>0</v>
      </c>
      <c r="AI211" s="10" t="s">
        <v>0</v>
      </c>
      <c r="AJ211" s="10" t="s">
        <v>0</v>
      </c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37" t="e">
        <f t="shared" si="7"/>
        <v>#DIV/0!</v>
      </c>
      <c r="AV211" s="37"/>
      <c r="AW211" s="37"/>
    </row>
    <row r="212" spans="1:49" x14ac:dyDescent="0.2">
      <c r="A212" s="1" t="s">
        <v>1844</v>
      </c>
      <c r="B212" s="4" t="s">
        <v>938</v>
      </c>
      <c r="C212" s="4" t="s">
        <v>939</v>
      </c>
      <c r="D212" s="8" t="s">
        <v>0</v>
      </c>
      <c r="E212" s="8" t="s">
        <v>0</v>
      </c>
      <c r="F212" s="8" t="s">
        <v>0</v>
      </c>
      <c r="G212" s="8" t="s">
        <v>0</v>
      </c>
      <c r="H212" s="8" t="s">
        <v>0</v>
      </c>
      <c r="I212" s="8" t="s">
        <v>0</v>
      </c>
      <c r="J212" s="8" t="s">
        <v>0</v>
      </c>
      <c r="K212" s="8" t="s">
        <v>0</v>
      </c>
      <c r="L212" s="8" t="s">
        <v>0</v>
      </c>
      <c r="M212" s="8" t="s">
        <v>0</v>
      </c>
      <c r="N212" s="8" t="s">
        <v>0</v>
      </c>
      <c r="O212" s="8" t="s">
        <v>0</v>
      </c>
      <c r="P212" s="8" t="s">
        <v>0</v>
      </c>
      <c r="Q212" s="8" t="s">
        <v>0</v>
      </c>
      <c r="R212" s="8" t="s">
        <v>0</v>
      </c>
      <c r="S212" s="8" t="s">
        <v>0</v>
      </c>
      <c r="T212" s="8" t="s">
        <v>0</v>
      </c>
      <c r="U212" s="8" t="s">
        <v>0</v>
      </c>
      <c r="V212" s="8" t="s">
        <v>0</v>
      </c>
      <c r="W212" s="8" t="s">
        <v>0</v>
      </c>
      <c r="X212" s="7" t="e">
        <f t="shared" si="6"/>
        <v>#DIV/0!</v>
      </c>
      <c r="Y212" s="7"/>
      <c r="Z212" s="7"/>
      <c r="AA212" s="10" t="s">
        <v>0</v>
      </c>
      <c r="AB212" s="10" t="s">
        <v>0</v>
      </c>
      <c r="AC212" s="10" t="s">
        <v>0</v>
      </c>
      <c r="AD212" s="10" t="s">
        <v>0</v>
      </c>
      <c r="AE212" s="10" t="s">
        <v>0</v>
      </c>
      <c r="AF212" s="10" t="s">
        <v>0</v>
      </c>
      <c r="AG212" s="10" t="s">
        <v>0</v>
      </c>
      <c r="AH212" s="10" t="s">
        <v>0</v>
      </c>
      <c r="AI212" s="10" t="s">
        <v>0</v>
      </c>
      <c r="AJ212" s="10" t="s">
        <v>0</v>
      </c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37" t="e">
        <f t="shared" si="7"/>
        <v>#DIV/0!</v>
      </c>
      <c r="AV212" s="37"/>
      <c r="AW212" s="37"/>
    </row>
    <row r="213" spans="1:49" x14ac:dyDescent="0.2">
      <c r="A213" s="1" t="s">
        <v>1845</v>
      </c>
      <c r="B213" s="4" t="s">
        <v>943</v>
      </c>
      <c r="C213" s="4" t="s">
        <v>944</v>
      </c>
      <c r="D213" s="8" t="s">
        <v>0</v>
      </c>
      <c r="E213" s="8" t="s">
        <v>0</v>
      </c>
      <c r="F213" s="8" t="s">
        <v>0</v>
      </c>
      <c r="G213" s="8" t="s">
        <v>0</v>
      </c>
      <c r="H213" s="8" t="s">
        <v>0</v>
      </c>
      <c r="I213" s="8" t="s">
        <v>0</v>
      </c>
      <c r="J213" s="8" t="s">
        <v>0</v>
      </c>
      <c r="K213" s="8" t="s">
        <v>0</v>
      </c>
      <c r="L213" s="8" t="s">
        <v>0</v>
      </c>
      <c r="M213" s="8" t="s">
        <v>0</v>
      </c>
      <c r="N213" s="8" t="s">
        <v>0</v>
      </c>
      <c r="O213" s="8" t="s">
        <v>0</v>
      </c>
      <c r="P213" s="8" t="s">
        <v>0</v>
      </c>
      <c r="Q213" s="8" t="s">
        <v>0</v>
      </c>
      <c r="R213" s="8" t="s">
        <v>0</v>
      </c>
      <c r="S213" s="8" t="s">
        <v>0</v>
      </c>
      <c r="T213" s="8" t="s">
        <v>0</v>
      </c>
      <c r="U213" s="8" t="s">
        <v>0</v>
      </c>
      <c r="V213" s="8" t="s">
        <v>0</v>
      </c>
      <c r="W213" s="8" t="s">
        <v>0</v>
      </c>
      <c r="X213" s="7" t="e">
        <f t="shared" si="6"/>
        <v>#DIV/0!</v>
      </c>
      <c r="Y213" s="7"/>
      <c r="Z213" s="7"/>
      <c r="AA213" s="10" t="s">
        <v>0</v>
      </c>
      <c r="AB213" s="10" t="s">
        <v>0</v>
      </c>
      <c r="AC213" s="10" t="s">
        <v>0</v>
      </c>
      <c r="AD213" s="10" t="s">
        <v>0</v>
      </c>
      <c r="AE213" s="10" t="s">
        <v>0</v>
      </c>
      <c r="AF213" s="10" t="s">
        <v>0</v>
      </c>
      <c r="AG213" s="10" t="s">
        <v>0</v>
      </c>
      <c r="AH213" s="10" t="s">
        <v>0</v>
      </c>
      <c r="AI213" s="10" t="s">
        <v>0</v>
      </c>
      <c r="AJ213" s="10" t="s">
        <v>0</v>
      </c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37" t="e">
        <f t="shared" si="7"/>
        <v>#DIV/0!</v>
      </c>
      <c r="AV213" s="37"/>
      <c r="AW213" s="37"/>
    </row>
    <row r="214" spans="1:49" x14ac:dyDescent="0.2">
      <c r="A214" s="1" t="s">
        <v>1846</v>
      </c>
      <c r="B214" s="4" t="s">
        <v>948</v>
      </c>
      <c r="C214" s="4" t="s">
        <v>949</v>
      </c>
      <c r="D214" s="8" t="s">
        <v>0</v>
      </c>
      <c r="E214" s="8" t="s">
        <v>0</v>
      </c>
      <c r="F214" s="8" t="s">
        <v>0</v>
      </c>
      <c r="G214" s="8" t="s">
        <v>0</v>
      </c>
      <c r="H214" s="8" t="s">
        <v>0</v>
      </c>
      <c r="I214" s="8" t="s">
        <v>0</v>
      </c>
      <c r="J214" s="8" t="s">
        <v>0</v>
      </c>
      <c r="K214" s="8" t="s">
        <v>0</v>
      </c>
      <c r="L214" s="8" t="s">
        <v>0</v>
      </c>
      <c r="M214" s="8" t="s">
        <v>0</v>
      </c>
      <c r="N214" s="8" t="s">
        <v>0</v>
      </c>
      <c r="O214" s="8" t="s">
        <v>0</v>
      </c>
      <c r="P214" s="8" t="s">
        <v>0</v>
      </c>
      <c r="Q214" s="8" t="s">
        <v>0</v>
      </c>
      <c r="R214" s="8" t="s">
        <v>0</v>
      </c>
      <c r="S214" s="8" t="s">
        <v>0</v>
      </c>
      <c r="T214" s="8" t="s">
        <v>0</v>
      </c>
      <c r="U214" s="8" t="s">
        <v>0</v>
      </c>
      <c r="V214" s="8" t="s">
        <v>0</v>
      </c>
      <c r="W214" s="8" t="s">
        <v>0</v>
      </c>
      <c r="X214" s="7" t="e">
        <f t="shared" si="6"/>
        <v>#DIV/0!</v>
      </c>
      <c r="Y214" s="7"/>
      <c r="Z214" s="7"/>
      <c r="AA214" s="10" t="s">
        <v>0</v>
      </c>
      <c r="AB214" s="10" t="s">
        <v>0</v>
      </c>
      <c r="AC214" s="10" t="s">
        <v>0</v>
      </c>
      <c r="AD214" s="10" t="s">
        <v>0</v>
      </c>
      <c r="AE214" s="10" t="s">
        <v>0</v>
      </c>
      <c r="AF214" s="10" t="s">
        <v>0</v>
      </c>
      <c r="AG214" s="10" t="s">
        <v>0</v>
      </c>
      <c r="AH214" s="10" t="s">
        <v>0</v>
      </c>
      <c r="AI214" s="10" t="s">
        <v>0</v>
      </c>
      <c r="AJ214" s="10" t="s">
        <v>0</v>
      </c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37" t="e">
        <f t="shared" si="7"/>
        <v>#DIV/0!</v>
      </c>
      <c r="AV214" s="37"/>
      <c r="AW214" s="37"/>
    </row>
    <row r="215" spans="1:49" x14ac:dyDescent="0.2">
      <c r="A215" s="1" t="s">
        <v>1847</v>
      </c>
      <c r="B215" s="4" t="s">
        <v>953</v>
      </c>
      <c r="C215" s="4" t="s">
        <v>954</v>
      </c>
      <c r="D215" s="8" t="s">
        <v>0</v>
      </c>
      <c r="E215" s="8" t="s">
        <v>0</v>
      </c>
      <c r="F215" s="8" t="s">
        <v>0</v>
      </c>
      <c r="G215" s="8" t="s">
        <v>0</v>
      </c>
      <c r="H215" s="8" t="s">
        <v>0</v>
      </c>
      <c r="I215" s="8" t="s">
        <v>0</v>
      </c>
      <c r="J215" s="8" t="s">
        <v>0</v>
      </c>
      <c r="K215" s="8" t="s">
        <v>0</v>
      </c>
      <c r="L215" s="8" t="s">
        <v>0</v>
      </c>
      <c r="M215" s="8" t="s">
        <v>0</v>
      </c>
      <c r="N215" s="8" t="s">
        <v>0</v>
      </c>
      <c r="O215" s="8" t="s">
        <v>0</v>
      </c>
      <c r="P215" s="8" t="s">
        <v>0</v>
      </c>
      <c r="Q215" s="8" t="s">
        <v>0</v>
      </c>
      <c r="R215" s="8" t="s">
        <v>0</v>
      </c>
      <c r="S215" s="8" t="s">
        <v>0</v>
      </c>
      <c r="T215" s="8" t="s">
        <v>0</v>
      </c>
      <c r="U215" s="8" t="s">
        <v>0</v>
      </c>
      <c r="V215" s="8" t="s">
        <v>0</v>
      </c>
      <c r="W215" s="8" t="s">
        <v>0</v>
      </c>
      <c r="X215" s="7" t="e">
        <f t="shared" si="6"/>
        <v>#DIV/0!</v>
      </c>
      <c r="Y215" s="7"/>
      <c r="Z215" s="7"/>
      <c r="AA215" s="10" t="s">
        <v>0</v>
      </c>
      <c r="AB215" s="10" t="s">
        <v>0</v>
      </c>
      <c r="AC215" s="10" t="s">
        <v>0</v>
      </c>
      <c r="AD215" s="10" t="s">
        <v>0</v>
      </c>
      <c r="AE215" s="10" t="s">
        <v>0</v>
      </c>
      <c r="AF215" s="10" t="s">
        <v>0</v>
      </c>
      <c r="AG215" s="10" t="s">
        <v>0</v>
      </c>
      <c r="AH215" s="10" t="s">
        <v>0</v>
      </c>
      <c r="AI215" s="10" t="s">
        <v>0</v>
      </c>
      <c r="AJ215" s="10" t="s">
        <v>0</v>
      </c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37" t="e">
        <f t="shared" si="7"/>
        <v>#DIV/0!</v>
      </c>
      <c r="AV215" s="37"/>
      <c r="AW215" s="37"/>
    </row>
    <row r="216" spans="1:49" x14ac:dyDescent="0.2">
      <c r="A216" s="1" t="s">
        <v>1848</v>
      </c>
      <c r="B216" s="4" t="s">
        <v>958</v>
      </c>
      <c r="C216" s="4" t="s">
        <v>959</v>
      </c>
      <c r="D216" s="8">
        <v>272322.60712153499</v>
      </c>
      <c r="E216" s="8">
        <v>263599.81144138699</v>
      </c>
      <c r="F216" s="8">
        <v>275486.70215113898</v>
      </c>
      <c r="G216" s="8">
        <v>268325.10811445699</v>
      </c>
      <c r="H216" s="8">
        <v>272499.38049479999</v>
      </c>
      <c r="I216" s="8">
        <v>272557.82557674003</v>
      </c>
      <c r="J216" s="8">
        <v>277466.217697307</v>
      </c>
      <c r="K216" s="8">
        <v>268687.818304057</v>
      </c>
      <c r="L216" s="8">
        <v>241190.58018801501</v>
      </c>
      <c r="M216" s="8">
        <v>252421.458426303</v>
      </c>
      <c r="N216" s="8">
        <v>254003.254096327</v>
      </c>
      <c r="O216" s="8">
        <v>250771.332189721</v>
      </c>
      <c r="P216" s="8">
        <v>247464.34886436301</v>
      </c>
      <c r="Q216" s="8">
        <v>261320.64735765601</v>
      </c>
      <c r="R216" s="8">
        <v>252614.00633218401</v>
      </c>
      <c r="S216" s="8">
        <v>253496.29366703201</v>
      </c>
      <c r="T216" s="8">
        <v>255799.11088839101</v>
      </c>
      <c r="U216" s="8">
        <v>255478.00655696201</v>
      </c>
      <c r="V216" s="8">
        <v>266453.89096508198</v>
      </c>
      <c r="W216" s="8">
        <v>266491.21833051398</v>
      </c>
      <c r="X216" s="7">
        <f t="shared" si="6"/>
        <v>3.9616508365619245E-2</v>
      </c>
      <c r="Y216" s="7"/>
      <c r="Z216" s="7"/>
      <c r="AA216" s="10" t="s">
        <v>0</v>
      </c>
      <c r="AB216" s="10" t="s">
        <v>0</v>
      </c>
      <c r="AC216" s="10" t="s">
        <v>0</v>
      </c>
      <c r="AD216" s="10" t="s">
        <v>0</v>
      </c>
      <c r="AE216" s="10" t="s">
        <v>0</v>
      </c>
      <c r="AF216" s="10" t="s">
        <v>0</v>
      </c>
      <c r="AG216" s="10" t="s">
        <v>0</v>
      </c>
      <c r="AH216" s="10" t="s">
        <v>0</v>
      </c>
      <c r="AI216" s="10" t="s">
        <v>0</v>
      </c>
      <c r="AJ216" s="10" t="s">
        <v>0</v>
      </c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37" t="e">
        <f t="shared" si="7"/>
        <v>#DIV/0!</v>
      </c>
      <c r="AV216" s="37"/>
      <c r="AW216" s="37"/>
    </row>
    <row r="217" spans="1:49" x14ac:dyDescent="0.2">
      <c r="A217" s="1" t="s">
        <v>1849</v>
      </c>
      <c r="B217" s="4" t="s">
        <v>962</v>
      </c>
      <c r="C217" s="4" t="s">
        <v>963</v>
      </c>
      <c r="D217" s="8">
        <v>1971074.89852059</v>
      </c>
      <c r="E217" s="8">
        <v>2001162.95215276</v>
      </c>
      <c r="F217" s="8">
        <v>2023435.5374191201</v>
      </c>
      <c r="G217" s="8">
        <v>1977379.7621525601</v>
      </c>
      <c r="H217" s="8">
        <v>1985037.33430538</v>
      </c>
      <c r="I217" s="8">
        <v>1946438.4108198199</v>
      </c>
      <c r="J217" s="8">
        <v>1930789.73658352</v>
      </c>
      <c r="K217" s="8">
        <v>1898818.6928798901</v>
      </c>
      <c r="L217" s="8">
        <v>1844595.5687855701</v>
      </c>
      <c r="M217" s="8">
        <v>1850063.4798466701</v>
      </c>
      <c r="N217" s="8">
        <v>1828859.8836013</v>
      </c>
      <c r="O217" s="8">
        <v>1822416.6950630599</v>
      </c>
      <c r="P217" s="8">
        <v>1823403.6954452901</v>
      </c>
      <c r="Q217" s="8">
        <v>1797522.39084434</v>
      </c>
      <c r="R217" s="8">
        <v>1799042.9475334601</v>
      </c>
      <c r="S217" s="8">
        <v>1870009.61700487</v>
      </c>
      <c r="T217" s="8">
        <v>1816642.7914519899</v>
      </c>
      <c r="U217" s="8">
        <v>1794517.91452127</v>
      </c>
      <c r="V217" s="8">
        <v>1799497.18219971</v>
      </c>
      <c r="W217" s="8">
        <v>1781988.4883774801</v>
      </c>
      <c r="X217" s="7">
        <f t="shared" si="6"/>
        <v>4.2925440483192842E-2</v>
      </c>
      <c r="Y217" s="7"/>
      <c r="Z217" s="7"/>
      <c r="AA217" s="10">
        <v>743038.11243408301</v>
      </c>
      <c r="AB217" s="10">
        <v>765574.07857425802</v>
      </c>
      <c r="AC217" s="10">
        <v>735435.10371502803</v>
      </c>
      <c r="AD217" s="10">
        <v>746549.98250488297</v>
      </c>
      <c r="AE217" s="10">
        <v>737915.55955019605</v>
      </c>
      <c r="AF217" s="10">
        <v>729120.54961387196</v>
      </c>
      <c r="AG217" s="10">
        <v>728838.80704399105</v>
      </c>
      <c r="AH217" s="10">
        <v>736195.85013113602</v>
      </c>
      <c r="AI217" s="10">
        <v>701319.64512799506</v>
      </c>
      <c r="AJ217" s="10">
        <v>693595.45528404799</v>
      </c>
      <c r="AK217" s="10">
        <v>709698.56357076694</v>
      </c>
      <c r="AL217" s="10">
        <v>685288.098119042</v>
      </c>
      <c r="AM217" s="10">
        <v>714216.97925529198</v>
      </c>
      <c r="AN217" s="10">
        <v>721117.86827854102</v>
      </c>
      <c r="AO217" s="10">
        <v>700478.41958536999</v>
      </c>
      <c r="AP217" s="10">
        <v>714222.96042858995</v>
      </c>
      <c r="AQ217" s="10">
        <v>694333.052407154</v>
      </c>
      <c r="AR217" s="10">
        <v>709080.34082182404</v>
      </c>
      <c r="AS217" s="10">
        <v>708747.96620390296</v>
      </c>
      <c r="AT217" s="10">
        <v>701345.75321726303</v>
      </c>
      <c r="AU217" s="37">
        <f t="shared" si="7"/>
        <v>2.9122442803704792E-2</v>
      </c>
      <c r="AV217" s="37"/>
      <c r="AW217" s="37"/>
    </row>
    <row r="218" spans="1:49" x14ac:dyDescent="0.2">
      <c r="A218" s="1" t="s">
        <v>1850</v>
      </c>
      <c r="B218" s="4" t="s">
        <v>966</v>
      </c>
      <c r="C218" s="4" t="s">
        <v>967</v>
      </c>
      <c r="D218" s="8">
        <v>54197.900999999998</v>
      </c>
      <c r="E218" s="8">
        <v>49988.751056098503</v>
      </c>
      <c r="F218" s="8">
        <v>54193.7002475724</v>
      </c>
      <c r="G218" s="8">
        <v>56411.1311425483</v>
      </c>
      <c r="H218" s="8">
        <v>67645.409121350094</v>
      </c>
      <c r="I218" s="8">
        <v>59401.855056598601</v>
      </c>
      <c r="J218" s="8">
        <v>55369.568189508398</v>
      </c>
      <c r="K218" s="8">
        <v>56425.256143712497</v>
      </c>
      <c r="L218" s="8">
        <v>47106.139064578201</v>
      </c>
      <c r="M218" s="8">
        <v>51339.566459728499</v>
      </c>
      <c r="N218" s="8">
        <v>49781.2405008649</v>
      </c>
      <c r="O218" s="8">
        <v>53754.260644529</v>
      </c>
      <c r="P218" s="8">
        <v>61367.554442307897</v>
      </c>
      <c r="Q218" s="8">
        <v>61538.199401876002</v>
      </c>
      <c r="R218" s="8">
        <v>53490.707999999999</v>
      </c>
      <c r="S218" s="8">
        <v>53556.376256100899</v>
      </c>
      <c r="T218" s="8">
        <v>53568.855999999898</v>
      </c>
      <c r="U218" s="8">
        <v>57451.602474749197</v>
      </c>
      <c r="V218" s="8">
        <v>59414.498333815201</v>
      </c>
      <c r="W218" s="8">
        <v>52472.306348085804</v>
      </c>
      <c r="X218" s="7">
        <f t="shared" si="6"/>
        <v>8.6068401925636154E-2</v>
      </c>
      <c r="Y218" s="7"/>
      <c r="Z218" s="7"/>
      <c r="AA218" s="10">
        <v>76715.024030037996</v>
      </c>
      <c r="AB218" s="10">
        <v>74385.549744796197</v>
      </c>
      <c r="AC218" s="10">
        <v>75060.464500000002</v>
      </c>
      <c r="AD218" s="10">
        <v>73180.254267138196</v>
      </c>
      <c r="AE218" s="10">
        <v>64180.152670365504</v>
      </c>
      <c r="AF218" s="10">
        <v>65612.931291122004</v>
      </c>
      <c r="AG218" s="10">
        <v>66062.447251900405</v>
      </c>
      <c r="AH218" s="10">
        <v>69681.276104067103</v>
      </c>
      <c r="AI218" s="10">
        <v>74750.937778951004</v>
      </c>
      <c r="AJ218" s="10">
        <v>72204.799869876195</v>
      </c>
      <c r="AK218" s="10">
        <v>64125.477325064297</v>
      </c>
      <c r="AL218" s="10">
        <v>66314.212073022005</v>
      </c>
      <c r="AM218" s="10">
        <v>71576.836852598906</v>
      </c>
      <c r="AN218" s="10">
        <v>70819.7570000001</v>
      </c>
      <c r="AO218" s="10">
        <v>63200.580698696598</v>
      </c>
      <c r="AP218" s="10">
        <v>67357.725345507293</v>
      </c>
      <c r="AQ218" s="10">
        <v>65073.796280290902</v>
      </c>
      <c r="AR218" s="10">
        <v>64633.938842985299</v>
      </c>
      <c r="AS218" s="10">
        <v>67169.911735175207</v>
      </c>
      <c r="AT218" s="10">
        <v>63808.220998591103</v>
      </c>
      <c r="AU218" s="37">
        <f t="shared" si="7"/>
        <v>6.4237932627256689E-2</v>
      </c>
      <c r="AV218" s="37"/>
      <c r="AW218" s="37"/>
    </row>
    <row r="219" spans="1:49" x14ac:dyDescent="0.2">
      <c r="A219" s="1" t="s">
        <v>1851</v>
      </c>
      <c r="B219" s="4" t="s">
        <v>971</v>
      </c>
      <c r="C219" s="4" t="s">
        <v>972</v>
      </c>
      <c r="D219" s="8" t="s">
        <v>0</v>
      </c>
      <c r="E219" s="8" t="s">
        <v>0</v>
      </c>
      <c r="F219" s="8" t="s">
        <v>0</v>
      </c>
      <c r="G219" s="8" t="s">
        <v>0</v>
      </c>
      <c r="H219" s="8" t="s">
        <v>0</v>
      </c>
      <c r="I219" s="8" t="s">
        <v>0</v>
      </c>
      <c r="J219" s="8" t="s">
        <v>0</v>
      </c>
      <c r="K219" s="8" t="s">
        <v>0</v>
      </c>
      <c r="L219" s="8" t="s">
        <v>0</v>
      </c>
      <c r="M219" s="8" t="s">
        <v>0</v>
      </c>
      <c r="N219" s="8" t="s">
        <v>0</v>
      </c>
      <c r="O219" s="8" t="s">
        <v>0</v>
      </c>
      <c r="P219" s="8" t="s">
        <v>0</v>
      </c>
      <c r="Q219" s="8" t="s">
        <v>0</v>
      </c>
      <c r="R219" s="8" t="s">
        <v>0</v>
      </c>
      <c r="S219" s="8" t="s">
        <v>0</v>
      </c>
      <c r="T219" s="8" t="s">
        <v>0</v>
      </c>
      <c r="U219" s="8" t="s">
        <v>0</v>
      </c>
      <c r="V219" s="8" t="s">
        <v>0</v>
      </c>
      <c r="W219" s="8" t="s">
        <v>0</v>
      </c>
      <c r="X219" s="7" t="e">
        <f t="shared" si="6"/>
        <v>#DIV/0!</v>
      </c>
      <c r="Y219" s="7"/>
      <c r="Z219" s="7"/>
      <c r="AA219" s="10" t="s">
        <v>0</v>
      </c>
      <c r="AB219" s="10" t="s">
        <v>0</v>
      </c>
      <c r="AC219" s="10" t="s">
        <v>0</v>
      </c>
      <c r="AD219" s="10" t="s">
        <v>0</v>
      </c>
      <c r="AE219" s="10" t="s">
        <v>0</v>
      </c>
      <c r="AF219" s="10" t="s">
        <v>0</v>
      </c>
      <c r="AG219" s="10" t="s">
        <v>0</v>
      </c>
      <c r="AH219" s="10" t="s">
        <v>0</v>
      </c>
      <c r="AI219" s="10" t="s">
        <v>0</v>
      </c>
      <c r="AJ219" s="10" t="s">
        <v>0</v>
      </c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37" t="e">
        <f t="shared" si="7"/>
        <v>#DIV/0!</v>
      </c>
      <c r="AV219" s="37"/>
      <c r="AW219" s="37"/>
    </row>
    <row r="220" spans="1:49" x14ac:dyDescent="0.2">
      <c r="A220" s="1" t="s">
        <v>1852</v>
      </c>
      <c r="B220" s="4" t="s">
        <v>974</v>
      </c>
      <c r="C220" s="4" t="s">
        <v>975</v>
      </c>
      <c r="D220" s="8">
        <v>215509.481013337</v>
      </c>
      <c r="E220" s="8">
        <v>236523.529109925</v>
      </c>
      <c r="F220" s="8">
        <v>230600.70445779199</v>
      </c>
      <c r="G220" s="8">
        <v>216546.77286891601</v>
      </c>
      <c r="H220" s="8">
        <v>252594.876907634</v>
      </c>
      <c r="I220" s="8">
        <v>208226.79012716899</v>
      </c>
      <c r="J220" s="8">
        <v>232820.37317070601</v>
      </c>
      <c r="K220" s="8">
        <v>220765.10699893499</v>
      </c>
      <c r="L220" s="8">
        <v>217356.12270710801</v>
      </c>
      <c r="M220" s="8">
        <v>211009.030328561</v>
      </c>
      <c r="N220" s="8">
        <v>222857.321990903</v>
      </c>
      <c r="O220" s="8">
        <v>218299.051495297</v>
      </c>
      <c r="P220" s="8">
        <v>221516.42155303701</v>
      </c>
      <c r="Q220" s="8">
        <v>202967.77813479901</v>
      </c>
      <c r="R220" s="8">
        <v>207341.755597954</v>
      </c>
      <c r="S220" s="8">
        <v>221747.16153599101</v>
      </c>
      <c r="T220" s="8">
        <v>205151.00414617499</v>
      </c>
      <c r="U220" s="8">
        <v>209685.736430827</v>
      </c>
      <c r="V220" s="8">
        <v>211186.227638018</v>
      </c>
      <c r="W220" s="8">
        <v>223185.81859361101</v>
      </c>
      <c r="X220" s="7">
        <f t="shared" si="6"/>
        <v>5.4788819626180867E-2</v>
      </c>
      <c r="Y220" s="7"/>
      <c r="Z220" s="7"/>
      <c r="AA220" s="10">
        <v>110616.806586708</v>
      </c>
      <c r="AB220" s="10">
        <v>98107.392283156194</v>
      </c>
      <c r="AC220" s="10">
        <v>125886.82839251299</v>
      </c>
      <c r="AD220" s="10">
        <v>129719.724184181</v>
      </c>
      <c r="AE220" s="10">
        <v>121829.52210562</v>
      </c>
      <c r="AF220" s="10">
        <v>119768.780377216</v>
      </c>
      <c r="AG220" s="10">
        <v>121523.382213462</v>
      </c>
      <c r="AH220" s="10">
        <v>125364.197899815</v>
      </c>
      <c r="AI220" s="10">
        <v>116722.36223568799</v>
      </c>
      <c r="AJ220" s="10">
        <v>113150.842090355</v>
      </c>
      <c r="AK220" s="10">
        <v>107806.25236381299</v>
      </c>
      <c r="AL220" s="10">
        <v>119204.55940829399</v>
      </c>
      <c r="AM220" s="10">
        <v>117237.294619377</v>
      </c>
      <c r="AN220" s="10">
        <v>107582.355213316</v>
      </c>
      <c r="AO220" s="10">
        <v>102384.696296747</v>
      </c>
      <c r="AP220" s="10">
        <v>105039.248112174</v>
      </c>
      <c r="AQ220" s="10">
        <v>109813.865062004</v>
      </c>
      <c r="AR220" s="10">
        <v>112074.015773269</v>
      </c>
      <c r="AS220" s="10">
        <v>106584.882687841</v>
      </c>
      <c r="AT220" s="10">
        <v>106107.07924023901</v>
      </c>
      <c r="AU220" s="37">
        <f t="shared" si="7"/>
        <v>7.5711793234532754E-2</v>
      </c>
      <c r="AV220" s="37"/>
      <c r="AW220" s="37"/>
    </row>
    <row r="221" spans="1:49" x14ac:dyDescent="0.2">
      <c r="A221" s="1" t="s">
        <v>1853</v>
      </c>
      <c r="B221" s="4" t="s">
        <v>979</v>
      </c>
      <c r="C221" s="4" t="s">
        <v>980</v>
      </c>
      <c r="D221" s="8" t="s">
        <v>0</v>
      </c>
      <c r="E221" s="8" t="s">
        <v>0</v>
      </c>
      <c r="F221" s="8" t="s">
        <v>0</v>
      </c>
      <c r="G221" s="8" t="s">
        <v>0</v>
      </c>
      <c r="H221" s="8" t="s">
        <v>0</v>
      </c>
      <c r="I221" s="8" t="s">
        <v>0</v>
      </c>
      <c r="J221" s="8" t="s">
        <v>0</v>
      </c>
      <c r="K221" s="8" t="s">
        <v>0</v>
      </c>
      <c r="L221" s="8" t="s">
        <v>0</v>
      </c>
      <c r="M221" s="8" t="s">
        <v>0</v>
      </c>
      <c r="N221" s="8" t="s">
        <v>0</v>
      </c>
      <c r="O221" s="8" t="s">
        <v>0</v>
      </c>
      <c r="P221" s="8" t="s">
        <v>0</v>
      </c>
      <c r="Q221" s="8" t="s">
        <v>0</v>
      </c>
      <c r="R221" s="8" t="s">
        <v>0</v>
      </c>
      <c r="S221" s="8" t="s">
        <v>0</v>
      </c>
      <c r="T221" s="8" t="s">
        <v>0</v>
      </c>
      <c r="U221" s="8" t="s">
        <v>0</v>
      </c>
      <c r="V221" s="8" t="s">
        <v>0</v>
      </c>
      <c r="W221" s="8" t="s">
        <v>0</v>
      </c>
      <c r="X221" s="7" t="e">
        <f t="shared" si="6"/>
        <v>#DIV/0!</v>
      </c>
      <c r="Y221" s="7"/>
      <c r="Z221" s="7"/>
      <c r="AA221" s="10" t="s">
        <v>0</v>
      </c>
      <c r="AB221" s="10" t="s">
        <v>0</v>
      </c>
      <c r="AC221" s="10" t="s">
        <v>0</v>
      </c>
      <c r="AD221" s="10" t="s">
        <v>0</v>
      </c>
      <c r="AE221" s="10" t="s">
        <v>0</v>
      </c>
      <c r="AF221" s="10" t="s">
        <v>0</v>
      </c>
      <c r="AG221" s="10" t="s">
        <v>0</v>
      </c>
      <c r="AH221" s="10" t="s">
        <v>0</v>
      </c>
      <c r="AI221" s="10" t="s">
        <v>0</v>
      </c>
      <c r="AJ221" s="10" t="s">
        <v>0</v>
      </c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37" t="e">
        <f t="shared" si="7"/>
        <v>#DIV/0!</v>
      </c>
      <c r="AV221" s="37"/>
      <c r="AW221" s="37"/>
    </row>
    <row r="222" spans="1:49" x14ac:dyDescent="0.2">
      <c r="A222" s="1" t="s">
        <v>1854</v>
      </c>
      <c r="B222" s="4" t="s">
        <v>983</v>
      </c>
      <c r="C222" s="4" t="s">
        <v>984</v>
      </c>
      <c r="D222" s="8" t="s">
        <v>0</v>
      </c>
      <c r="E222" s="8" t="s">
        <v>0</v>
      </c>
      <c r="F222" s="8" t="s">
        <v>0</v>
      </c>
      <c r="G222" s="8" t="s">
        <v>0</v>
      </c>
      <c r="H222" s="8" t="s">
        <v>0</v>
      </c>
      <c r="I222" s="8" t="s">
        <v>0</v>
      </c>
      <c r="J222" s="8" t="s">
        <v>0</v>
      </c>
      <c r="K222" s="8" t="s">
        <v>0</v>
      </c>
      <c r="L222" s="8" t="s">
        <v>0</v>
      </c>
      <c r="M222" s="8" t="s">
        <v>0</v>
      </c>
      <c r="N222" s="8" t="s">
        <v>0</v>
      </c>
      <c r="O222" s="8" t="s">
        <v>0</v>
      </c>
      <c r="P222" s="8" t="s">
        <v>0</v>
      </c>
      <c r="Q222" s="8" t="s">
        <v>0</v>
      </c>
      <c r="R222" s="8" t="s">
        <v>0</v>
      </c>
      <c r="S222" s="8" t="s">
        <v>0</v>
      </c>
      <c r="T222" s="8" t="s">
        <v>0</v>
      </c>
      <c r="U222" s="8" t="s">
        <v>0</v>
      </c>
      <c r="V222" s="8" t="s">
        <v>0</v>
      </c>
      <c r="W222" s="8" t="s">
        <v>0</v>
      </c>
      <c r="X222" s="7" t="e">
        <f t="shared" si="6"/>
        <v>#DIV/0!</v>
      </c>
      <c r="Y222" s="7"/>
      <c r="Z222" s="7"/>
      <c r="AA222" s="10" t="s">
        <v>0</v>
      </c>
      <c r="AB222" s="10" t="s">
        <v>0</v>
      </c>
      <c r="AC222" s="10" t="s">
        <v>0</v>
      </c>
      <c r="AD222" s="10" t="s">
        <v>0</v>
      </c>
      <c r="AE222" s="10" t="s">
        <v>0</v>
      </c>
      <c r="AF222" s="10" t="s">
        <v>0</v>
      </c>
      <c r="AG222" s="10" t="s">
        <v>0</v>
      </c>
      <c r="AH222" s="10" t="s">
        <v>0</v>
      </c>
      <c r="AI222" s="10" t="s">
        <v>0</v>
      </c>
      <c r="AJ222" s="10" t="s">
        <v>0</v>
      </c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37" t="e">
        <f t="shared" si="7"/>
        <v>#DIV/0!</v>
      </c>
      <c r="AV222" s="37"/>
      <c r="AW222" s="37"/>
    </row>
    <row r="223" spans="1:49" x14ac:dyDescent="0.2">
      <c r="A223" s="1" t="s">
        <v>1855</v>
      </c>
      <c r="B223" s="4" t="s">
        <v>988</v>
      </c>
      <c r="C223" s="4" t="s">
        <v>989</v>
      </c>
      <c r="D223" s="8" t="s">
        <v>0</v>
      </c>
      <c r="E223" s="8" t="s">
        <v>0</v>
      </c>
      <c r="F223" s="8" t="s">
        <v>0</v>
      </c>
      <c r="G223" s="8" t="s">
        <v>0</v>
      </c>
      <c r="H223" s="8" t="s">
        <v>0</v>
      </c>
      <c r="I223" s="8" t="s">
        <v>0</v>
      </c>
      <c r="J223" s="8" t="s">
        <v>0</v>
      </c>
      <c r="K223" s="8" t="s">
        <v>0</v>
      </c>
      <c r="L223" s="8" t="s">
        <v>0</v>
      </c>
      <c r="M223" s="8" t="s">
        <v>0</v>
      </c>
      <c r="N223" s="8" t="s">
        <v>0</v>
      </c>
      <c r="O223" s="8" t="s">
        <v>0</v>
      </c>
      <c r="P223" s="8" t="s">
        <v>0</v>
      </c>
      <c r="Q223" s="8" t="s">
        <v>0</v>
      </c>
      <c r="R223" s="8" t="s">
        <v>0</v>
      </c>
      <c r="S223" s="8" t="s">
        <v>0</v>
      </c>
      <c r="T223" s="8" t="s">
        <v>0</v>
      </c>
      <c r="U223" s="8" t="s">
        <v>0</v>
      </c>
      <c r="V223" s="8" t="s">
        <v>0</v>
      </c>
      <c r="W223" s="8" t="s">
        <v>0</v>
      </c>
      <c r="X223" s="7" t="e">
        <f t="shared" si="6"/>
        <v>#DIV/0!</v>
      </c>
      <c r="Y223" s="7"/>
      <c r="Z223" s="7"/>
      <c r="AA223" s="10" t="s">
        <v>0</v>
      </c>
      <c r="AB223" s="10" t="s">
        <v>0</v>
      </c>
      <c r="AC223" s="10" t="s">
        <v>0</v>
      </c>
      <c r="AD223" s="10" t="s">
        <v>0</v>
      </c>
      <c r="AE223" s="10" t="s">
        <v>0</v>
      </c>
      <c r="AF223" s="10" t="s">
        <v>0</v>
      </c>
      <c r="AG223" s="10" t="s">
        <v>0</v>
      </c>
      <c r="AH223" s="10" t="s">
        <v>0</v>
      </c>
      <c r="AI223" s="10" t="s">
        <v>0</v>
      </c>
      <c r="AJ223" s="10" t="s">
        <v>0</v>
      </c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37" t="e">
        <f t="shared" si="7"/>
        <v>#DIV/0!</v>
      </c>
      <c r="AV223" s="37"/>
      <c r="AW223" s="37"/>
    </row>
    <row r="224" spans="1:49" x14ac:dyDescent="0.2">
      <c r="A224" s="1" t="s">
        <v>1857</v>
      </c>
      <c r="B224" s="4" t="s">
        <v>992</v>
      </c>
      <c r="C224" s="4" t="s">
        <v>993</v>
      </c>
      <c r="D224" s="8" t="s">
        <v>0</v>
      </c>
      <c r="E224" s="8" t="s">
        <v>0</v>
      </c>
      <c r="F224" s="8" t="s">
        <v>0</v>
      </c>
      <c r="G224" s="8" t="s">
        <v>0</v>
      </c>
      <c r="H224" s="8" t="s">
        <v>0</v>
      </c>
      <c r="I224" s="8" t="s">
        <v>0</v>
      </c>
      <c r="J224" s="8" t="s">
        <v>0</v>
      </c>
      <c r="K224" s="8" t="s">
        <v>0</v>
      </c>
      <c r="L224" s="8" t="s">
        <v>0</v>
      </c>
      <c r="M224" s="8" t="s">
        <v>0</v>
      </c>
      <c r="N224" s="8" t="s">
        <v>0</v>
      </c>
      <c r="O224" s="8" t="s">
        <v>0</v>
      </c>
      <c r="P224" s="8" t="s">
        <v>0</v>
      </c>
      <c r="Q224" s="8" t="s">
        <v>0</v>
      </c>
      <c r="R224" s="8" t="s">
        <v>0</v>
      </c>
      <c r="S224" s="8" t="s">
        <v>0</v>
      </c>
      <c r="T224" s="8" t="s">
        <v>0</v>
      </c>
      <c r="U224" s="8" t="s">
        <v>0</v>
      </c>
      <c r="V224" s="8" t="s">
        <v>0</v>
      </c>
      <c r="W224" s="8" t="s">
        <v>0</v>
      </c>
      <c r="X224" s="7" t="e">
        <f t="shared" si="6"/>
        <v>#DIV/0!</v>
      </c>
      <c r="Y224" s="7"/>
      <c r="Z224" s="7"/>
      <c r="AA224" s="10" t="s">
        <v>0</v>
      </c>
      <c r="AB224" s="10" t="s">
        <v>0</v>
      </c>
      <c r="AC224" s="10" t="s">
        <v>0</v>
      </c>
      <c r="AD224" s="10" t="s">
        <v>0</v>
      </c>
      <c r="AE224" s="10" t="s">
        <v>0</v>
      </c>
      <c r="AF224" s="10" t="s">
        <v>0</v>
      </c>
      <c r="AG224" s="10" t="s">
        <v>0</v>
      </c>
      <c r="AH224" s="10" t="s">
        <v>0</v>
      </c>
      <c r="AI224" s="10" t="s">
        <v>0</v>
      </c>
      <c r="AJ224" s="10" t="s">
        <v>0</v>
      </c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37" t="e">
        <f t="shared" si="7"/>
        <v>#DIV/0!</v>
      </c>
      <c r="AV224" s="37"/>
      <c r="AW224" s="37"/>
    </row>
    <row r="225" spans="1:49" x14ac:dyDescent="0.2">
      <c r="A225" s="1" t="s">
        <v>1858</v>
      </c>
      <c r="B225" s="4" t="s">
        <v>997</v>
      </c>
      <c r="C225" s="4" t="s">
        <v>998</v>
      </c>
      <c r="D225" s="8" t="s">
        <v>0</v>
      </c>
      <c r="E225" s="8" t="s">
        <v>0</v>
      </c>
      <c r="F225" s="8" t="s">
        <v>0</v>
      </c>
      <c r="G225" s="8" t="s">
        <v>0</v>
      </c>
      <c r="H225" s="8" t="s">
        <v>0</v>
      </c>
      <c r="I225" s="8" t="s">
        <v>0</v>
      </c>
      <c r="J225" s="8" t="s">
        <v>0</v>
      </c>
      <c r="K225" s="8" t="s">
        <v>0</v>
      </c>
      <c r="L225" s="8" t="s">
        <v>0</v>
      </c>
      <c r="M225" s="8" t="s">
        <v>0</v>
      </c>
      <c r="N225" s="8" t="s">
        <v>0</v>
      </c>
      <c r="O225" s="8" t="s">
        <v>0</v>
      </c>
      <c r="P225" s="8" t="s">
        <v>0</v>
      </c>
      <c r="Q225" s="8" t="s">
        <v>0</v>
      </c>
      <c r="R225" s="8" t="s">
        <v>0</v>
      </c>
      <c r="S225" s="8" t="s">
        <v>0</v>
      </c>
      <c r="T225" s="8" t="s">
        <v>0</v>
      </c>
      <c r="U225" s="8" t="s">
        <v>0</v>
      </c>
      <c r="V225" s="8" t="s">
        <v>0</v>
      </c>
      <c r="W225" s="8" t="s">
        <v>0</v>
      </c>
      <c r="X225" s="7" t="e">
        <f t="shared" si="6"/>
        <v>#DIV/0!</v>
      </c>
      <c r="Y225" s="7"/>
      <c r="Z225" s="7"/>
      <c r="AA225" s="10" t="s">
        <v>0</v>
      </c>
      <c r="AB225" s="10" t="s">
        <v>0</v>
      </c>
      <c r="AC225" s="10" t="s">
        <v>0</v>
      </c>
      <c r="AD225" s="10" t="s">
        <v>0</v>
      </c>
      <c r="AE225" s="10" t="s">
        <v>0</v>
      </c>
      <c r="AF225" s="10" t="s">
        <v>0</v>
      </c>
      <c r="AG225" s="10" t="s">
        <v>0</v>
      </c>
      <c r="AH225" s="10" t="s">
        <v>0</v>
      </c>
      <c r="AI225" s="10" t="s">
        <v>0</v>
      </c>
      <c r="AJ225" s="10" t="s">
        <v>0</v>
      </c>
      <c r="AK225" s="10" t="s">
        <v>0</v>
      </c>
      <c r="AL225" s="10" t="s">
        <v>0</v>
      </c>
      <c r="AM225" s="10" t="s">
        <v>0</v>
      </c>
      <c r="AN225" s="10" t="s">
        <v>0</v>
      </c>
      <c r="AO225" s="10" t="s">
        <v>0</v>
      </c>
      <c r="AP225" s="10" t="s">
        <v>0</v>
      </c>
      <c r="AQ225" s="10" t="s">
        <v>0</v>
      </c>
      <c r="AR225" s="10" t="s">
        <v>0</v>
      </c>
      <c r="AS225" s="10" t="s">
        <v>0</v>
      </c>
      <c r="AT225" s="10" t="s">
        <v>0</v>
      </c>
      <c r="AU225" s="37" t="e">
        <f t="shared" si="7"/>
        <v>#DIV/0!</v>
      </c>
      <c r="AV225" s="37"/>
      <c r="AW225" s="37"/>
    </row>
    <row r="226" spans="1:49" x14ac:dyDescent="0.2">
      <c r="A226" s="1" t="s">
        <v>1859</v>
      </c>
      <c r="B226" s="4" t="s">
        <v>1002</v>
      </c>
      <c r="C226" s="4" t="s">
        <v>1003</v>
      </c>
      <c r="D226" s="8" t="s">
        <v>0</v>
      </c>
      <c r="E226" s="8" t="s">
        <v>0</v>
      </c>
      <c r="F226" s="8" t="s">
        <v>0</v>
      </c>
      <c r="G226" s="8" t="s">
        <v>0</v>
      </c>
      <c r="H226" s="8" t="s">
        <v>0</v>
      </c>
      <c r="I226" s="8" t="s">
        <v>0</v>
      </c>
      <c r="J226" s="8" t="s">
        <v>0</v>
      </c>
      <c r="K226" s="8" t="s">
        <v>0</v>
      </c>
      <c r="L226" s="8" t="s">
        <v>0</v>
      </c>
      <c r="M226" s="8" t="s">
        <v>0</v>
      </c>
      <c r="N226" s="8" t="s">
        <v>0</v>
      </c>
      <c r="O226" s="8" t="s">
        <v>0</v>
      </c>
      <c r="P226" s="8" t="s">
        <v>0</v>
      </c>
      <c r="Q226" s="8" t="s">
        <v>0</v>
      </c>
      <c r="R226" s="8" t="s">
        <v>0</v>
      </c>
      <c r="S226" s="8" t="s">
        <v>0</v>
      </c>
      <c r="T226" s="8" t="s">
        <v>0</v>
      </c>
      <c r="U226" s="8" t="s">
        <v>0</v>
      </c>
      <c r="V226" s="8" t="s">
        <v>0</v>
      </c>
      <c r="W226" s="8" t="s">
        <v>0</v>
      </c>
      <c r="X226" s="7" t="e">
        <f t="shared" si="6"/>
        <v>#DIV/0!</v>
      </c>
      <c r="Y226" s="7"/>
      <c r="Z226" s="7"/>
      <c r="AA226" s="10" t="s">
        <v>0</v>
      </c>
      <c r="AB226" s="10" t="s">
        <v>0</v>
      </c>
      <c r="AC226" s="10" t="s">
        <v>0</v>
      </c>
      <c r="AD226" s="10" t="s">
        <v>0</v>
      </c>
      <c r="AE226" s="10" t="s">
        <v>0</v>
      </c>
      <c r="AF226" s="10" t="s">
        <v>0</v>
      </c>
      <c r="AG226" s="10" t="s">
        <v>0</v>
      </c>
      <c r="AH226" s="10" t="s">
        <v>0</v>
      </c>
      <c r="AI226" s="10" t="s">
        <v>0</v>
      </c>
      <c r="AJ226" s="10" t="s">
        <v>0</v>
      </c>
      <c r="AK226" s="10" t="s">
        <v>0</v>
      </c>
      <c r="AL226" s="10" t="s">
        <v>0</v>
      </c>
      <c r="AM226" s="10" t="s">
        <v>0</v>
      </c>
      <c r="AN226" s="10" t="s">
        <v>0</v>
      </c>
      <c r="AO226" s="10" t="s">
        <v>0</v>
      </c>
      <c r="AP226" s="10" t="s">
        <v>0</v>
      </c>
      <c r="AQ226" s="10" t="s">
        <v>0</v>
      </c>
      <c r="AR226" s="10" t="s">
        <v>0</v>
      </c>
      <c r="AS226" s="10" t="s">
        <v>0</v>
      </c>
      <c r="AT226" s="10" t="s">
        <v>0</v>
      </c>
      <c r="AU226" s="37" t="e">
        <f t="shared" si="7"/>
        <v>#DIV/0!</v>
      </c>
      <c r="AV226" s="37"/>
      <c r="AW226" s="37"/>
    </row>
    <row r="227" spans="1:49" x14ac:dyDescent="0.2">
      <c r="A227" s="1" t="s">
        <v>1860</v>
      </c>
      <c r="B227" s="4" t="s">
        <v>1006</v>
      </c>
      <c r="C227" s="4" t="s">
        <v>1007</v>
      </c>
      <c r="D227" s="8">
        <v>212543.22652558901</v>
      </c>
      <c r="E227" s="8">
        <v>166974.043646996</v>
      </c>
      <c r="F227" s="8">
        <v>169601.375773162</v>
      </c>
      <c r="G227" s="8">
        <v>157857.845740308</v>
      </c>
      <c r="H227" s="8">
        <v>134029.543696473</v>
      </c>
      <c r="I227" s="8">
        <v>151162.006766954</v>
      </c>
      <c r="J227" s="8">
        <v>164087.784902635</v>
      </c>
      <c r="K227" s="8">
        <v>143317.809401331</v>
      </c>
      <c r="L227" s="8">
        <v>133053.39857777601</v>
      </c>
      <c r="M227" s="8">
        <v>126178.934717624</v>
      </c>
      <c r="N227" s="8">
        <v>125520.836392832</v>
      </c>
      <c r="O227" s="8">
        <v>123289.02448844801</v>
      </c>
      <c r="P227" s="8">
        <v>134632.518249085</v>
      </c>
      <c r="Q227" s="8">
        <v>137996.12982188899</v>
      </c>
      <c r="R227" s="8">
        <v>145336.145634488</v>
      </c>
      <c r="S227" s="8">
        <v>129310.220594339</v>
      </c>
      <c r="T227" s="8">
        <v>131744.86595074201</v>
      </c>
      <c r="U227" s="8">
        <v>123673.062413049</v>
      </c>
      <c r="V227" s="8">
        <v>132583.46800040899</v>
      </c>
      <c r="W227" s="8">
        <v>125046.10900605901</v>
      </c>
      <c r="X227" s="7">
        <f t="shared" si="6"/>
        <v>0.15364569838252376</v>
      </c>
      <c r="Y227" s="7"/>
      <c r="Z227" s="7"/>
      <c r="AA227" s="10">
        <v>503556.92132551799</v>
      </c>
      <c r="AB227" s="10">
        <v>418022.92236273899</v>
      </c>
      <c r="AC227" s="10">
        <v>388333.00320919801</v>
      </c>
      <c r="AD227" s="10">
        <v>374347.84855636</v>
      </c>
      <c r="AE227" s="10">
        <v>365248.46988775098</v>
      </c>
      <c r="AF227" s="10">
        <v>369010.33190152602</v>
      </c>
      <c r="AG227" s="10">
        <v>409492.39102319401</v>
      </c>
      <c r="AH227" s="10">
        <v>322194.55562486302</v>
      </c>
      <c r="AI227" s="10">
        <v>324022.53770033299</v>
      </c>
      <c r="AJ227" s="10">
        <v>327281.27136026201</v>
      </c>
      <c r="AK227" s="10">
        <v>336267.13138716901</v>
      </c>
      <c r="AL227" s="10">
        <v>313530.97149863298</v>
      </c>
      <c r="AM227" s="10">
        <v>366365.32534942002</v>
      </c>
      <c r="AN227" s="10">
        <v>354786.45918541198</v>
      </c>
      <c r="AO227" s="10">
        <v>334827.54557734297</v>
      </c>
      <c r="AP227" s="10">
        <v>331277.12814052502</v>
      </c>
      <c r="AQ227" s="10">
        <v>338766.30370753602</v>
      </c>
      <c r="AR227" s="10">
        <v>337748.934718962</v>
      </c>
      <c r="AS227" s="10">
        <v>288563.92071928299</v>
      </c>
      <c r="AT227" s="10">
        <v>339792.762521511</v>
      </c>
      <c r="AU227" s="37">
        <f t="shared" si="7"/>
        <v>0.13145078503856458</v>
      </c>
      <c r="AV227" s="37"/>
      <c r="AW227" s="37"/>
    </row>
    <row r="228" spans="1:49" x14ac:dyDescent="0.2">
      <c r="A228" s="1" t="s">
        <v>1861</v>
      </c>
      <c r="B228" s="4" t="s">
        <v>1010</v>
      </c>
      <c r="C228" s="4" t="s">
        <v>1011</v>
      </c>
      <c r="D228" s="8">
        <v>298673.61182692699</v>
      </c>
      <c r="E228" s="8">
        <v>314649.36992208601</v>
      </c>
      <c r="F228" s="8">
        <v>307370.67784373602</v>
      </c>
      <c r="G228" s="8">
        <v>295895.45546865801</v>
      </c>
      <c r="H228" s="8">
        <v>312091.52884706599</v>
      </c>
      <c r="I228" s="8">
        <v>313528.36938648298</v>
      </c>
      <c r="J228" s="8">
        <v>302659.36266496801</v>
      </c>
      <c r="K228" s="8">
        <v>288158.29762917099</v>
      </c>
      <c r="L228" s="8">
        <v>292926.19450415502</v>
      </c>
      <c r="M228" s="8">
        <v>284407.56255899603</v>
      </c>
      <c r="N228" s="8">
        <v>287856.84385821101</v>
      </c>
      <c r="O228" s="8">
        <v>281962.65951551398</v>
      </c>
      <c r="P228" s="8">
        <v>284148.37641815998</v>
      </c>
      <c r="Q228" s="8">
        <v>277366.42125347198</v>
      </c>
      <c r="R228" s="8">
        <v>282515.16368837102</v>
      </c>
      <c r="S228" s="8">
        <v>283544.80693952</v>
      </c>
      <c r="T228" s="8">
        <v>284209.25061726</v>
      </c>
      <c r="U228" s="8">
        <v>279429.263284477</v>
      </c>
      <c r="V228" s="8">
        <v>283900.15411297599</v>
      </c>
      <c r="W228" s="8">
        <v>262588.12348324299</v>
      </c>
      <c r="X228" s="7">
        <f t="shared" si="6"/>
        <v>4.6943774319488638E-2</v>
      </c>
      <c r="Y228" s="7"/>
      <c r="Z228" s="7"/>
      <c r="AA228" s="10">
        <v>9489432.8377780896</v>
      </c>
      <c r="AB228" s="10">
        <v>9296383.7317115199</v>
      </c>
      <c r="AC228" s="10">
        <v>9309652.6874804292</v>
      </c>
      <c r="AD228" s="10">
        <v>9331066.6165318694</v>
      </c>
      <c r="AE228" s="10">
        <v>9069729.8855546992</v>
      </c>
      <c r="AF228" s="10">
        <v>9180674.5327207297</v>
      </c>
      <c r="AG228" s="10">
        <v>9173374.4232853409</v>
      </c>
      <c r="AH228" s="10">
        <v>9038973.2548334803</v>
      </c>
      <c r="AI228" s="10">
        <v>8728470.44406607</v>
      </c>
      <c r="AJ228" s="10">
        <v>8654241.2182671707</v>
      </c>
      <c r="AK228" s="10">
        <v>8621578.5331673492</v>
      </c>
      <c r="AL228" s="10">
        <v>8428311.6511963401</v>
      </c>
      <c r="AM228" s="10">
        <v>8636957.8902820908</v>
      </c>
      <c r="AN228" s="10">
        <v>8823494.8421385195</v>
      </c>
      <c r="AO228" s="10">
        <v>8672159.8303515203</v>
      </c>
      <c r="AP228" s="10">
        <v>8736232.8762039207</v>
      </c>
      <c r="AQ228" s="10">
        <v>8616209.4026503209</v>
      </c>
      <c r="AR228" s="10">
        <v>8856523.9466043003</v>
      </c>
      <c r="AS228" s="10">
        <v>8705255.3647906296</v>
      </c>
      <c r="AT228" s="10">
        <v>8794159.4306688793</v>
      </c>
      <c r="AU228" s="37">
        <f t="shared" si="7"/>
        <v>3.3909132665773799E-2</v>
      </c>
      <c r="AV228" s="37"/>
      <c r="AW228" s="37"/>
    </row>
    <row r="229" spans="1:49" x14ac:dyDescent="0.2">
      <c r="A229" s="1" t="s">
        <v>1862</v>
      </c>
      <c r="B229" s="4" t="s">
        <v>1014</v>
      </c>
      <c r="C229" s="4" t="s">
        <v>0</v>
      </c>
      <c r="D229" s="8">
        <v>20600.4761890441</v>
      </c>
      <c r="E229" s="8">
        <v>20324.830415728899</v>
      </c>
      <c r="F229" s="8">
        <v>21284.0546693715</v>
      </c>
      <c r="G229" s="8">
        <v>20839.0664601321</v>
      </c>
      <c r="H229" s="8">
        <v>21395.3041119806</v>
      </c>
      <c r="I229" s="8">
        <v>21804.718519213799</v>
      </c>
      <c r="J229" s="8">
        <v>20521.499404104299</v>
      </c>
      <c r="K229" s="8">
        <v>22083.2033482753</v>
      </c>
      <c r="L229" s="8">
        <v>21673.051758313199</v>
      </c>
      <c r="M229" s="8">
        <v>20765.819136118302</v>
      </c>
      <c r="N229" s="8">
        <v>17737.044295242398</v>
      </c>
      <c r="O229" s="8">
        <v>19842.898103082502</v>
      </c>
      <c r="P229" s="8">
        <v>18804.352681446799</v>
      </c>
      <c r="Q229" s="8">
        <v>16541.773269006098</v>
      </c>
      <c r="R229" s="8">
        <v>16621.3646508155</v>
      </c>
      <c r="S229" s="8">
        <v>19000.6292630034</v>
      </c>
      <c r="T229" s="8">
        <v>19751.097205272501</v>
      </c>
      <c r="U229" s="8">
        <v>17068.619056744701</v>
      </c>
      <c r="V229" s="8">
        <v>16168.9133927558</v>
      </c>
      <c r="W229" s="8">
        <v>20419.046893975399</v>
      </c>
      <c r="X229" s="7">
        <f t="shared" si="6"/>
        <v>9.635373856820921E-2</v>
      </c>
      <c r="Y229" s="7"/>
      <c r="Z229" s="7"/>
      <c r="AA229" s="10" t="s">
        <v>0</v>
      </c>
      <c r="AB229" s="10" t="s">
        <v>0</v>
      </c>
      <c r="AC229" s="10" t="s">
        <v>0</v>
      </c>
      <c r="AD229" s="10" t="s">
        <v>0</v>
      </c>
      <c r="AE229" s="10" t="s">
        <v>0</v>
      </c>
      <c r="AF229" s="10" t="s">
        <v>0</v>
      </c>
      <c r="AG229" s="10" t="s">
        <v>0</v>
      </c>
      <c r="AH229" s="10" t="s">
        <v>0</v>
      </c>
      <c r="AI229" s="10" t="s">
        <v>0</v>
      </c>
      <c r="AJ229" s="10" t="s">
        <v>0</v>
      </c>
      <c r="AK229" s="10" t="s">
        <v>0</v>
      </c>
      <c r="AL229" s="10" t="s">
        <v>0</v>
      </c>
      <c r="AM229" s="10" t="s">
        <v>0</v>
      </c>
      <c r="AN229" s="10" t="s">
        <v>0</v>
      </c>
      <c r="AO229" s="10" t="s">
        <v>0</v>
      </c>
      <c r="AP229" s="10" t="s">
        <v>0</v>
      </c>
      <c r="AQ229" s="10" t="s">
        <v>0</v>
      </c>
      <c r="AR229" s="10" t="s">
        <v>0</v>
      </c>
      <c r="AS229" s="10" t="s">
        <v>0</v>
      </c>
      <c r="AT229" s="10" t="s">
        <v>0</v>
      </c>
      <c r="AU229" s="37" t="e">
        <f t="shared" si="7"/>
        <v>#DIV/0!</v>
      </c>
      <c r="AV229" s="37"/>
      <c r="AW229" s="37"/>
    </row>
    <row r="230" spans="1:49" x14ac:dyDescent="0.2">
      <c r="A230" s="1" t="s">
        <v>1863</v>
      </c>
      <c r="B230" s="4" t="s">
        <v>1017</v>
      </c>
      <c r="C230" s="4" t="s">
        <v>1018</v>
      </c>
      <c r="D230" s="8">
        <v>93430.132085026999</v>
      </c>
      <c r="E230" s="8">
        <v>92839.226842435601</v>
      </c>
      <c r="F230" s="8">
        <v>91416.405206992495</v>
      </c>
      <c r="G230" s="8">
        <v>94554.401837643105</v>
      </c>
      <c r="H230" s="8">
        <v>89624.749818518001</v>
      </c>
      <c r="I230" s="8">
        <v>80255.561257565103</v>
      </c>
      <c r="J230" s="8">
        <v>89019.414275508694</v>
      </c>
      <c r="K230" s="8">
        <v>83424.866916053696</v>
      </c>
      <c r="L230" s="8">
        <v>82314.339594033096</v>
      </c>
      <c r="M230" s="8">
        <v>77642.726113647499</v>
      </c>
      <c r="N230" s="8">
        <v>81442.894815084001</v>
      </c>
      <c r="O230" s="8">
        <v>72033.666979669695</v>
      </c>
      <c r="P230" s="8">
        <v>73963.510041738497</v>
      </c>
      <c r="Q230" s="8">
        <v>73648.834103539804</v>
      </c>
      <c r="R230" s="8">
        <v>73554.349399445695</v>
      </c>
      <c r="S230" s="8">
        <v>76847.718363292195</v>
      </c>
      <c r="T230" s="8">
        <v>75811.777816475194</v>
      </c>
      <c r="U230" s="8">
        <v>82338.989151277099</v>
      </c>
      <c r="V230" s="8">
        <v>78212.208643940001</v>
      </c>
      <c r="W230" s="8">
        <v>74327.066855183599</v>
      </c>
      <c r="X230" s="7">
        <f t="shared" si="6"/>
        <v>9.1654632928474145E-2</v>
      </c>
      <c r="Y230" s="7"/>
      <c r="Z230" s="7"/>
      <c r="AA230" s="10">
        <v>60199.299650937399</v>
      </c>
      <c r="AB230" s="10">
        <v>56618.893841690602</v>
      </c>
      <c r="AC230" s="10">
        <v>50028.546724322703</v>
      </c>
      <c r="AD230" s="10">
        <v>54569.431984116898</v>
      </c>
      <c r="AE230" s="10">
        <v>50028.743264670797</v>
      </c>
      <c r="AF230" s="10">
        <v>49714.677988779098</v>
      </c>
      <c r="AG230" s="10">
        <v>51234.548795468603</v>
      </c>
      <c r="AH230" s="10">
        <v>54182.931760411702</v>
      </c>
      <c r="AI230" s="10">
        <v>52106.275162005302</v>
      </c>
      <c r="AJ230" s="10">
        <v>51205.253533629097</v>
      </c>
      <c r="AK230" s="10">
        <v>48126.035635413798</v>
      </c>
      <c r="AL230" s="10">
        <v>51076.402671609903</v>
      </c>
      <c r="AM230" s="10">
        <v>48007.336613181396</v>
      </c>
      <c r="AN230" s="10">
        <v>48623.479758394402</v>
      </c>
      <c r="AO230" s="10">
        <v>44838.738993589301</v>
      </c>
      <c r="AP230" s="10">
        <v>45924.041571818903</v>
      </c>
      <c r="AQ230" s="10">
        <v>46019.163616650199</v>
      </c>
      <c r="AR230" s="10">
        <v>44585.964054794997</v>
      </c>
      <c r="AS230" s="10">
        <v>45161.2652069178</v>
      </c>
      <c r="AT230" s="10">
        <v>45740.772192188997</v>
      </c>
      <c r="AU230" s="37">
        <f t="shared" si="7"/>
        <v>8.4024229055549682E-2</v>
      </c>
      <c r="AV230" s="37"/>
      <c r="AW230" s="37"/>
    </row>
    <row r="231" spans="1:49" x14ac:dyDescent="0.2">
      <c r="A231" s="1" t="s">
        <v>1864</v>
      </c>
      <c r="B231" s="4" t="s">
        <v>1021</v>
      </c>
      <c r="C231" s="4" t="s">
        <v>1022</v>
      </c>
      <c r="D231" s="8" t="s">
        <v>0</v>
      </c>
      <c r="E231" s="8" t="s">
        <v>0</v>
      </c>
      <c r="F231" s="8" t="s">
        <v>0</v>
      </c>
      <c r="G231" s="8" t="s">
        <v>0</v>
      </c>
      <c r="H231" s="8" t="s">
        <v>0</v>
      </c>
      <c r="I231" s="8" t="s">
        <v>0</v>
      </c>
      <c r="J231" s="8" t="s">
        <v>0</v>
      </c>
      <c r="K231" s="8" t="s">
        <v>0</v>
      </c>
      <c r="L231" s="8" t="s">
        <v>0</v>
      </c>
      <c r="M231" s="8" t="s">
        <v>0</v>
      </c>
      <c r="N231" s="8" t="s">
        <v>0</v>
      </c>
      <c r="O231" s="8" t="s">
        <v>0</v>
      </c>
      <c r="P231" s="8" t="s">
        <v>0</v>
      </c>
      <c r="Q231" s="8" t="s">
        <v>0</v>
      </c>
      <c r="R231" s="8" t="s">
        <v>0</v>
      </c>
      <c r="S231" s="8" t="s">
        <v>0</v>
      </c>
      <c r="T231" s="8" t="s">
        <v>0</v>
      </c>
      <c r="U231" s="8" t="s">
        <v>0</v>
      </c>
      <c r="V231" s="8" t="s">
        <v>0</v>
      </c>
      <c r="W231" s="8" t="s">
        <v>0</v>
      </c>
      <c r="X231" s="7" t="e">
        <f t="shared" si="6"/>
        <v>#DIV/0!</v>
      </c>
      <c r="Y231" s="7"/>
      <c r="Z231" s="7"/>
      <c r="AA231" s="10" t="s">
        <v>0</v>
      </c>
      <c r="AB231" s="10" t="s">
        <v>0</v>
      </c>
      <c r="AC231" s="10" t="s">
        <v>0</v>
      </c>
      <c r="AD231" s="10" t="s">
        <v>0</v>
      </c>
      <c r="AE231" s="10" t="s">
        <v>0</v>
      </c>
      <c r="AF231" s="10" t="s">
        <v>0</v>
      </c>
      <c r="AG231" s="10" t="s">
        <v>0</v>
      </c>
      <c r="AH231" s="10" t="s">
        <v>0</v>
      </c>
      <c r="AI231" s="10" t="s">
        <v>0</v>
      </c>
      <c r="AJ231" s="10" t="s">
        <v>0</v>
      </c>
      <c r="AK231" s="10" t="s">
        <v>0</v>
      </c>
      <c r="AL231" s="10" t="s">
        <v>0</v>
      </c>
      <c r="AM231" s="10" t="s">
        <v>0</v>
      </c>
      <c r="AN231" s="10" t="s">
        <v>0</v>
      </c>
      <c r="AO231" s="10" t="s">
        <v>0</v>
      </c>
      <c r="AP231" s="10" t="s">
        <v>0</v>
      </c>
      <c r="AQ231" s="10" t="s">
        <v>0</v>
      </c>
      <c r="AR231" s="10" t="s">
        <v>0</v>
      </c>
      <c r="AS231" s="10" t="s">
        <v>0</v>
      </c>
      <c r="AT231" s="10" t="s">
        <v>0</v>
      </c>
      <c r="AU231" s="37" t="e">
        <f t="shared" si="7"/>
        <v>#DIV/0!</v>
      </c>
      <c r="AV231" s="37"/>
      <c r="AW231" s="37"/>
    </row>
    <row r="232" spans="1:49" x14ac:dyDescent="0.2">
      <c r="A232" s="1" t="s">
        <v>1865</v>
      </c>
      <c r="B232" s="4" t="s">
        <v>1025</v>
      </c>
      <c r="C232" s="4" t="s">
        <v>0</v>
      </c>
      <c r="D232" s="8" t="s">
        <v>0</v>
      </c>
      <c r="E232" s="8" t="s">
        <v>0</v>
      </c>
      <c r="F232" s="8" t="s">
        <v>0</v>
      </c>
      <c r="G232" s="8" t="s">
        <v>0</v>
      </c>
      <c r="H232" s="8" t="s">
        <v>0</v>
      </c>
      <c r="I232" s="8" t="s">
        <v>0</v>
      </c>
      <c r="J232" s="8" t="s">
        <v>0</v>
      </c>
      <c r="K232" s="8" t="s">
        <v>0</v>
      </c>
      <c r="L232" s="8" t="s">
        <v>0</v>
      </c>
      <c r="M232" s="8" t="s">
        <v>0</v>
      </c>
      <c r="N232" s="8" t="s">
        <v>0</v>
      </c>
      <c r="O232" s="8" t="s">
        <v>0</v>
      </c>
      <c r="P232" s="8" t="s">
        <v>0</v>
      </c>
      <c r="Q232" s="8" t="s">
        <v>0</v>
      </c>
      <c r="R232" s="8" t="s">
        <v>0</v>
      </c>
      <c r="S232" s="8" t="s">
        <v>0</v>
      </c>
      <c r="T232" s="8" t="s">
        <v>0</v>
      </c>
      <c r="U232" s="8" t="s">
        <v>0</v>
      </c>
      <c r="V232" s="8" t="s">
        <v>0</v>
      </c>
      <c r="W232" s="8" t="s">
        <v>0</v>
      </c>
      <c r="X232" s="7" t="e">
        <f t="shared" si="6"/>
        <v>#DIV/0!</v>
      </c>
      <c r="Y232" s="7"/>
      <c r="Z232" s="7"/>
      <c r="AA232" s="10" t="s">
        <v>0</v>
      </c>
      <c r="AB232" s="10" t="s">
        <v>0</v>
      </c>
      <c r="AC232" s="10" t="s">
        <v>0</v>
      </c>
      <c r="AD232" s="10" t="s">
        <v>0</v>
      </c>
      <c r="AE232" s="10" t="s">
        <v>0</v>
      </c>
      <c r="AF232" s="10" t="s">
        <v>0</v>
      </c>
      <c r="AG232" s="10" t="s">
        <v>0</v>
      </c>
      <c r="AH232" s="10" t="s">
        <v>0</v>
      </c>
      <c r="AI232" s="10" t="s">
        <v>0</v>
      </c>
      <c r="AJ232" s="10" t="s">
        <v>0</v>
      </c>
      <c r="AK232" s="10" t="s">
        <v>0</v>
      </c>
      <c r="AL232" s="10" t="s">
        <v>0</v>
      </c>
      <c r="AM232" s="10" t="s">
        <v>0</v>
      </c>
      <c r="AN232" s="10" t="s">
        <v>0</v>
      </c>
      <c r="AO232" s="10" t="s">
        <v>0</v>
      </c>
      <c r="AP232" s="10" t="s">
        <v>0</v>
      </c>
      <c r="AQ232" s="10" t="s">
        <v>0</v>
      </c>
      <c r="AR232" s="10" t="s">
        <v>0</v>
      </c>
      <c r="AS232" s="10" t="s">
        <v>0</v>
      </c>
      <c r="AT232" s="10" t="s">
        <v>0</v>
      </c>
      <c r="AU232" s="37" t="e">
        <f t="shared" si="7"/>
        <v>#DIV/0!</v>
      </c>
      <c r="AV232" s="37"/>
      <c r="AW232" s="37"/>
    </row>
    <row r="233" spans="1:49" x14ac:dyDescent="0.2">
      <c r="A233" s="1" t="s">
        <v>1866</v>
      </c>
      <c r="B233" s="4" t="s">
        <v>1027</v>
      </c>
      <c r="C233" s="4" t="s">
        <v>1028</v>
      </c>
      <c r="D233" s="8">
        <v>14687.7850769041</v>
      </c>
      <c r="E233" s="8">
        <v>13120.184785519899</v>
      </c>
      <c r="F233" s="8">
        <v>11679.6259164033</v>
      </c>
      <c r="G233" s="8">
        <v>13753.780025473799</v>
      </c>
      <c r="H233" s="8">
        <v>11311.052006526899</v>
      </c>
      <c r="I233" s="8">
        <v>11493.562950957899</v>
      </c>
      <c r="J233" s="8">
        <v>11416.1345844344</v>
      </c>
      <c r="K233" s="8">
        <v>12259.0021345644</v>
      </c>
      <c r="L233" s="8">
        <v>11867.8103647069</v>
      </c>
      <c r="M233" s="8">
        <v>11590.783735621701</v>
      </c>
      <c r="N233" s="8">
        <v>13496.2015167637</v>
      </c>
      <c r="O233" s="8">
        <v>9775.3030961820004</v>
      </c>
      <c r="P233" s="8">
        <v>11415.7456263611</v>
      </c>
      <c r="Q233" s="8">
        <v>11437.336822019801</v>
      </c>
      <c r="R233" s="8">
        <v>11794.3713484906</v>
      </c>
      <c r="S233" s="8">
        <v>10446.837740934499</v>
      </c>
      <c r="T233" s="8">
        <v>10276.4655297271</v>
      </c>
      <c r="U233" s="8">
        <v>10866.0520304415</v>
      </c>
      <c r="V233" s="8">
        <v>10637.445413789401</v>
      </c>
      <c r="W233" s="8">
        <v>10912.062562618399</v>
      </c>
      <c r="X233" s="7">
        <f t="shared" si="6"/>
        <v>0.105337220880403</v>
      </c>
      <c r="Y233" s="7"/>
      <c r="Z233" s="7"/>
      <c r="AA233" s="10">
        <v>25309.203469530901</v>
      </c>
      <c r="AB233" s="10">
        <v>24331.671516236202</v>
      </c>
      <c r="AC233" s="10">
        <v>27087.1934612644</v>
      </c>
      <c r="AD233" s="10">
        <v>26269.664311139601</v>
      </c>
      <c r="AE233" s="10">
        <v>22691.887601394901</v>
      </c>
      <c r="AF233" s="10">
        <v>22291.988729742301</v>
      </c>
      <c r="AG233" s="10">
        <v>20467.370627236101</v>
      </c>
      <c r="AH233" s="10">
        <v>24411.8988932832</v>
      </c>
      <c r="AI233" s="10">
        <v>21890.3576408033</v>
      </c>
      <c r="AJ233" s="10">
        <v>25480.654884839802</v>
      </c>
      <c r="AK233" s="10">
        <v>24919.5878971356</v>
      </c>
      <c r="AL233" s="10">
        <v>23105.202784434801</v>
      </c>
      <c r="AM233" s="10">
        <v>24423.6868646855</v>
      </c>
      <c r="AN233" s="10">
        <v>24830.6419875672</v>
      </c>
      <c r="AO233" s="10">
        <v>22020.125549599299</v>
      </c>
      <c r="AP233" s="10">
        <v>21261.204486787701</v>
      </c>
      <c r="AQ233" s="10">
        <v>21671.964257535201</v>
      </c>
      <c r="AR233" s="10">
        <v>21742.907512478301</v>
      </c>
      <c r="AS233" s="10">
        <v>22064.8635199989</v>
      </c>
      <c r="AT233" s="10">
        <v>23778.389565666501</v>
      </c>
      <c r="AU233" s="37">
        <f t="shared" si="7"/>
        <v>7.7920668988018027E-2</v>
      </c>
      <c r="AV233" s="37"/>
      <c r="AW233" s="37"/>
    </row>
    <row r="234" spans="1:49" x14ac:dyDescent="0.2">
      <c r="A234" s="1" t="s">
        <v>1867</v>
      </c>
      <c r="B234" s="4" t="s">
        <v>1031</v>
      </c>
      <c r="C234" s="4" t="s">
        <v>1032</v>
      </c>
      <c r="D234" s="8" t="s">
        <v>0</v>
      </c>
      <c r="E234" s="8" t="s">
        <v>0</v>
      </c>
      <c r="F234" s="8" t="s">
        <v>0</v>
      </c>
      <c r="G234" s="8" t="s">
        <v>0</v>
      </c>
      <c r="H234" s="8" t="s">
        <v>0</v>
      </c>
      <c r="I234" s="8" t="s">
        <v>0</v>
      </c>
      <c r="J234" s="8" t="s">
        <v>0</v>
      </c>
      <c r="K234" s="8" t="s">
        <v>0</v>
      </c>
      <c r="L234" s="8" t="s">
        <v>0</v>
      </c>
      <c r="M234" s="8" t="s">
        <v>0</v>
      </c>
      <c r="N234" s="8" t="s">
        <v>0</v>
      </c>
      <c r="O234" s="8" t="s">
        <v>0</v>
      </c>
      <c r="P234" s="8" t="s">
        <v>0</v>
      </c>
      <c r="Q234" s="8" t="s">
        <v>0</v>
      </c>
      <c r="R234" s="8" t="s">
        <v>0</v>
      </c>
      <c r="S234" s="8" t="s">
        <v>0</v>
      </c>
      <c r="T234" s="8" t="s">
        <v>0</v>
      </c>
      <c r="U234" s="8" t="s">
        <v>0</v>
      </c>
      <c r="V234" s="8" t="s">
        <v>0</v>
      </c>
      <c r="W234" s="8" t="s">
        <v>0</v>
      </c>
      <c r="X234" s="7" t="e">
        <f t="shared" si="6"/>
        <v>#DIV/0!</v>
      </c>
      <c r="Y234" s="7"/>
      <c r="Z234" s="7"/>
      <c r="AA234" s="10">
        <v>11922.151590298199</v>
      </c>
      <c r="AB234" s="10">
        <v>12459.970921455901</v>
      </c>
      <c r="AC234" s="10">
        <v>11417.1689754205</v>
      </c>
      <c r="AD234" s="10">
        <v>12840.901763698101</v>
      </c>
      <c r="AE234" s="10">
        <v>11309.9715811427</v>
      </c>
      <c r="AF234" s="10">
        <v>12322.463369028301</v>
      </c>
      <c r="AG234" s="10">
        <v>11497.5774584827</v>
      </c>
      <c r="AH234" s="10">
        <v>12532.0215776041</v>
      </c>
      <c r="AI234" s="10">
        <v>11821.432268992199</v>
      </c>
      <c r="AJ234" s="10">
        <v>10868.546801239399</v>
      </c>
      <c r="AK234" s="10">
        <v>12620.882147207099</v>
      </c>
      <c r="AL234" s="10">
        <v>10025.912197563201</v>
      </c>
      <c r="AM234" s="10">
        <v>11700.7166428127</v>
      </c>
      <c r="AN234" s="10">
        <v>11709.5742721812</v>
      </c>
      <c r="AO234" s="10">
        <v>13910.1248202061</v>
      </c>
      <c r="AP234" s="10">
        <v>13268.254065200899</v>
      </c>
      <c r="AQ234" s="10">
        <v>13062.868160448201</v>
      </c>
      <c r="AR234" s="10">
        <v>10288.7052578108</v>
      </c>
      <c r="AS234" s="10">
        <v>12473.425562693999</v>
      </c>
      <c r="AT234" s="10">
        <v>10657.580751375101</v>
      </c>
      <c r="AU234" s="37">
        <f t="shared" si="7"/>
        <v>8.4675885290596303E-2</v>
      </c>
      <c r="AV234" s="37"/>
      <c r="AW234" s="37"/>
    </row>
    <row r="235" spans="1:49" x14ac:dyDescent="0.2">
      <c r="A235" s="1" t="s">
        <v>1868</v>
      </c>
      <c r="B235" s="4" t="s">
        <v>1036</v>
      </c>
      <c r="C235" s="4" t="s">
        <v>1037</v>
      </c>
      <c r="D235" s="8" t="s">
        <v>0</v>
      </c>
      <c r="E235" s="8" t="s">
        <v>0</v>
      </c>
      <c r="F235" s="8" t="s">
        <v>0</v>
      </c>
      <c r="G235" s="8" t="s">
        <v>0</v>
      </c>
      <c r="H235" s="8" t="s">
        <v>0</v>
      </c>
      <c r="I235" s="8" t="s">
        <v>0</v>
      </c>
      <c r="J235" s="8" t="s">
        <v>0</v>
      </c>
      <c r="K235" s="8" t="s">
        <v>0</v>
      </c>
      <c r="L235" s="8" t="s">
        <v>0</v>
      </c>
      <c r="M235" s="8" t="s">
        <v>0</v>
      </c>
      <c r="N235" s="8" t="s">
        <v>0</v>
      </c>
      <c r="O235" s="8" t="s">
        <v>0</v>
      </c>
      <c r="P235" s="8" t="s">
        <v>0</v>
      </c>
      <c r="Q235" s="8" t="s">
        <v>0</v>
      </c>
      <c r="R235" s="8" t="s">
        <v>0</v>
      </c>
      <c r="S235" s="8" t="s">
        <v>0</v>
      </c>
      <c r="T235" s="8" t="s">
        <v>0</v>
      </c>
      <c r="U235" s="8" t="s">
        <v>0</v>
      </c>
      <c r="V235" s="8" t="s">
        <v>0</v>
      </c>
      <c r="W235" s="8" t="s">
        <v>0</v>
      </c>
      <c r="X235" s="7" t="e">
        <f t="shared" si="6"/>
        <v>#DIV/0!</v>
      </c>
      <c r="Y235" s="7"/>
      <c r="Z235" s="7"/>
      <c r="AA235" s="10" t="s">
        <v>0</v>
      </c>
      <c r="AB235" s="10" t="s">
        <v>0</v>
      </c>
      <c r="AC235" s="10" t="s">
        <v>0</v>
      </c>
      <c r="AD235" s="10" t="s">
        <v>0</v>
      </c>
      <c r="AE235" s="10" t="s">
        <v>0</v>
      </c>
      <c r="AF235" s="10" t="s">
        <v>0</v>
      </c>
      <c r="AG235" s="10" t="s">
        <v>0</v>
      </c>
      <c r="AH235" s="10" t="s">
        <v>0</v>
      </c>
      <c r="AI235" s="10" t="s">
        <v>0</v>
      </c>
      <c r="AJ235" s="10" t="s">
        <v>0</v>
      </c>
      <c r="AK235" s="10" t="s">
        <v>0</v>
      </c>
      <c r="AL235" s="10" t="s">
        <v>0</v>
      </c>
      <c r="AM235" s="10" t="s">
        <v>0</v>
      </c>
      <c r="AN235" s="10" t="s">
        <v>0</v>
      </c>
      <c r="AO235" s="10" t="s">
        <v>0</v>
      </c>
      <c r="AP235" s="10" t="s">
        <v>0</v>
      </c>
      <c r="AQ235" s="10" t="s">
        <v>0</v>
      </c>
      <c r="AR235" s="10" t="s">
        <v>0</v>
      </c>
      <c r="AS235" s="10" t="s">
        <v>0</v>
      </c>
      <c r="AT235" s="10" t="s">
        <v>0</v>
      </c>
      <c r="AU235" s="37" t="e">
        <f t="shared" si="7"/>
        <v>#DIV/0!</v>
      </c>
      <c r="AV235" s="37"/>
      <c r="AW235" s="37"/>
    </row>
    <row r="236" spans="1:49" x14ac:dyDescent="0.2">
      <c r="A236" s="1" t="s">
        <v>1869</v>
      </c>
      <c r="B236" s="4" t="s">
        <v>1040</v>
      </c>
      <c r="C236" s="4" t="s">
        <v>1041</v>
      </c>
      <c r="D236" s="8" t="s">
        <v>0</v>
      </c>
      <c r="E236" s="8" t="s">
        <v>0</v>
      </c>
      <c r="F236" s="8" t="s">
        <v>0</v>
      </c>
      <c r="G236" s="8" t="s">
        <v>0</v>
      </c>
      <c r="H236" s="8" t="s">
        <v>0</v>
      </c>
      <c r="I236" s="8" t="s">
        <v>0</v>
      </c>
      <c r="J236" s="8" t="s">
        <v>0</v>
      </c>
      <c r="K236" s="8" t="s">
        <v>0</v>
      </c>
      <c r="L236" s="8" t="s">
        <v>0</v>
      </c>
      <c r="M236" s="8" t="s">
        <v>0</v>
      </c>
      <c r="N236" s="8" t="s">
        <v>0</v>
      </c>
      <c r="O236" s="8" t="s">
        <v>0</v>
      </c>
      <c r="P236" s="8" t="s">
        <v>0</v>
      </c>
      <c r="Q236" s="8" t="s">
        <v>0</v>
      </c>
      <c r="R236" s="8" t="s">
        <v>0</v>
      </c>
      <c r="S236" s="8" t="s">
        <v>0</v>
      </c>
      <c r="T236" s="8" t="s">
        <v>0</v>
      </c>
      <c r="U236" s="8" t="s">
        <v>0</v>
      </c>
      <c r="V236" s="8" t="s">
        <v>0</v>
      </c>
      <c r="W236" s="8" t="s">
        <v>0</v>
      </c>
      <c r="X236" s="7" t="e">
        <f t="shared" si="6"/>
        <v>#DIV/0!</v>
      </c>
      <c r="Y236" s="7"/>
      <c r="Z236" s="7"/>
      <c r="AA236" s="10" t="s">
        <v>0</v>
      </c>
      <c r="AB236" s="10" t="s">
        <v>0</v>
      </c>
      <c r="AC236" s="10" t="s">
        <v>0</v>
      </c>
      <c r="AD236" s="10" t="s">
        <v>0</v>
      </c>
      <c r="AE236" s="10" t="s">
        <v>0</v>
      </c>
      <c r="AF236" s="10" t="s">
        <v>0</v>
      </c>
      <c r="AG236" s="10" t="s">
        <v>0</v>
      </c>
      <c r="AH236" s="10" t="s">
        <v>0</v>
      </c>
      <c r="AI236" s="10" t="s">
        <v>0</v>
      </c>
      <c r="AJ236" s="10" t="s">
        <v>0</v>
      </c>
      <c r="AK236" s="10" t="s">
        <v>0</v>
      </c>
      <c r="AL236" s="10" t="s">
        <v>0</v>
      </c>
      <c r="AM236" s="10" t="s">
        <v>0</v>
      </c>
      <c r="AN236" s="10" t="s">
        <v>0</v>
      </c>
      <c r="AO236" s="10" t="s">
        <v>0</v>
      </c>
      <c r="AP236" s="10" t="s">
        <v>0</v>
      </c>
      <c r="AQ236" s="10" t="s">
        <v>0</v>
      </c>
      <c r="AR236" s="10" t="s">
        <v>0</v>
      </c>
      <c r="AS236" s="10" t="s">
        <v>0</v>
      </c>
      <c r="AT236" s="10" t="s">
        <v>0</v>
      </c>
      <c r="AU236" s="37" t="e">
        <f t="shared" si="7"/>
        <v>#DIV/0!</v>
      </c>
      <c r="AV236" s="37"/>
      <c r="AW236" s="37"/>
    </row>
    <row r="237" spans="1:49" x14ac:dyDescent="0.2">
      <c r="A237" s="1" t="s">
        <v>1870</v>
      </c>
      <c r="B237" s="4" t="s">
        <v>1044</v>
      </c>
      <c r="C237" s="4" t="s">
        <v>1045</v>
      </c>
      <c r="D237" s="8" t="s">
        <v>0</v>
      </c>
      <c r="E237" s="8" t="s">
        <v>0</v>
      </c>
      <c r="F237" s="8" t="s">
        <v>0</v>
      </c>
      <c r="G237" s="8" t="s">
        <v>0</v>
      </c>
      <c r="H237" s="8" t="s">
        <v>0</v>
      </c>
      <c r="I237" s="8" t="s">
        <v>0</v>
      </c>
      <c r="J237" s="8" t="s">
        <v>0</v>
      </c>
      <c r="K237" s="8" t="s">
        <v>0</v>
      </c>
      <c r="L237" s="8" t="s">
        <v>0</v>
      </c>
      <c r="M237" s="8" t="s">
        <v>0</v>
      </c>
      <c r="N237" s="8" t="s">
        <v>0</v>
      </c>
      <c r="O237" s="8" t="s">
        <v>0</v>
      </c>
      <c r="P237" s="8" t="s">
        <v>0</v>
      </c>
      <c r="Q237" s="8" t="s">
        <v>0</v>
      </c>
      <c r="R237" s="8" t="s">
        <v>0</v>
      </c>
      <c r="S237" s="8" t="s">
        <v>0</v>
      </c>
      <c r="T237" s="8" t="s">
        <v>0</v>
      </c>
      <c r="U237" s="8" t="s">
        <v>0</v>
      </c>
      <c r="V237" s="8" t="s">
        <v>0</v>
      </c>
      <c r="W237" s="8" t="s">
        <v>0</v>
      </c>
      <c r="X237" s="7" t="e">
        <f t="shared" si="6"/>
        <v>#DIV/0!</v>
      </c>
      <c r="Y237" s="7"/>
      <c r="Z237" s="7"/>
      <c r="AA237" s="10" t="s">
        <v>0</v>
      </c>
      <c r="AB237" s="10" t="s">
        <v>0</v>
      </c>
      <c r="AC237" s="10" t="s">
        <v>0</v>
      </c>
      <c r="AD237" s="10" t="s">
        <v>0</v>
      </c>
      <c r="AE237" s="10" t="s">
        <v>0</v>
      </c>
      <c r="AF237" s="10" t="s">
        <v>0</v>
      </c>
      <c r="AG237" s="10" t="s">
        <v>0</v>
      </c>
      <c r="AH237" s="10" t="s">
        <v>0</v>
      </c>
      <c r="AI237" s="10" t="s">
        <v>0</v>
      </c>
      <c r="AJ237" s="10" t="s">
        <v>0</v>
      </c>
      <c r="AK237" s="10" t="s">
        <v>0</v>
      </c>
      <c r="AL237" s="10" t="s">
        <v>0</v>
      </c>
      <c r="AM237" s="10" t="s">
        <v>0</v>
      </c>
      <c r="AN237" s="10" t="s">
        <v>0</v>
      </c>
      <c r="AO237" s="10" t="s">
        <v>0</v>
      </c>
      <c r="AP237" s="10" t="s">
        <v>0</v>
      </c>
      <c r="AQ237" s="10" t="s">
        <v>0</v>
      </c>
      <c r="AR237" s="10" t="s">
        <v>0</v>
      </c>
      <c r="AS237" s="10" t="s">
        <v>0</v>
      </c>
      <c r="AT237" s="10" t="s">
        <v>0</v>
      </c>
      <c r="AU237" s="37" t="e">
        <f t="shared" si="7"/>
        <v>#DIV/0!</v>
      </c>
      <c r="AV237" s="37"/>
      <c r="AW237" s="37"/>
    </row>
    <row r="238" spans="1:49" x14ac:dyDescent="0.2">
      <c r="A238" s="1" t="s">
        <v>1871</v>
      </c>
      <c r="B238" s="4" t="s">
        <v>1049</v>
      </c>
      <c r="C238" s="4" t="s">
        <v>1050</v>
      </c>
      <c r="D238" s="8">
        <v>390237.424902422</v>
      </c>
      <c r="E238" s="8">
        <v>584801.694559664</v>
      </c>
      <c r="F238" s="8">
        <v>519952.02983516001</v>
      </c>
      <c r="G238" s="8">
        <v>524980.52350378002</v>
      </c>
      <c r="H238" s="8">
        <v>509026.400212946</v>
      </c>
      <c r="I238" s="8">
        <v>459335.66613569797</v>
      </c>
      <c r="J238" s="8">
        <v>470345.99387716199</v>
      </c>
      <c r="K238" s="8">
        <v>467036.79552050697</v>
      </c>
      <c r="L238" s="8">
        <v>458397.10934106098</v>
      </c>
      <c r="M238" s="8">
        <v>504328.231183953</v>
      </c>
      <c r="N238" s="8">
        <v>458843.17541207903</v>
      </c>
      <c r="O238" s="8">
        <v>481910.910788187</v>
      </c>
      <c r="P238" s="8">
        <v>425324.274896666</v>
      </c>
      <c r="Q238" s="8">
        <v>454069.98649950902</v>
      </c>
      <c r="R238" s="8">
        <v>445269.78934616799</v>
      </c>
      <c r="S238" s="8">
        <v>471078.40153144603</v>
      </c>
      <c r="T238" s="8">
        <v>500663.15853278898</v>
      </c>
      <c r="U238" s="8">
        <v>474863.294858073</v>
      </c>
      <c r="V238" s="8">
        <v>474234.15510506701</v>
      </c>
      <c r="W238" s="8">
        <v>500808.17619066202</v>
      </c>
      <c r="X238" s="7">
        <f t="shared" si="6"/>
        <v>8.509572699322486E-2</v>
      </c>
      <c r="Y238" s="7"/>
      <c r="Z238" s="7"/>
      <c r="AA238" s="10">
        <v>582157.55842042505</v>
      </c>
      <c r="AB238" s="10">
        <v>648838.03544460901</v>
      </c>
      <c r="AC238" s="10">
        <v>638466.74547198298</v>
      </c>
      <c r="AD238" s="10">
        <v>618277.06909963104</v>
      </c>
      <c r="AE238" s="10">
        <v>629590.12024910096</v>
      </c>
      <c r="AF238" s="10">
        <v>594949.89467782399</v>
      </c>
      <c r="AG238" s="10">
        <v>631095.89690159005</v>
      </c>
      <c r="AH238" s="10">
        <v>658097.09553969197</v>
      </c>
      <c r="AI238" s="10">
        <v>619253.04007015796</v>
      </c>
      <c r="AJ238" s="10">
        <v>623843.77043245803</v>
      </c>
      <c r="AK238" s="10">
        <v>649216.296522244</v>
      </c>
      <c r="AL238" s="10">
        <v>643467.71918679599</v>
      </c>
      <c r="AM238" s="10">
        <v>591493.49735674798</v>
      </c>
      <c r="AN238" s="10">
        <v>590970.19008956396</v>
      </c>
      <c r="AO238" s="10">
        <v>602659.01565063396</v>
      </c>
      <c r="AP238" s="10">
        <v>564106.63318828505</v>
      </c>
      <c r="AQ238" s="10">
        <v>561257.35089237802</v>
      </c>
      <c r="AR238" s="10">
        <v>548115.71629481204</v>
      </c>
      <c r="AS238" s="10">
        <v>582638.48039222299</v>
      </c>
      <c r="AT238" s="10">
        <v>603768.71779085696</v>
      </c>
      <c r="AU238" s="37">
        <f t="shared" si="7"/>
        <v>5.233568358977967E-2</v>
      </c>
      <c r="AV238" s="37"/>
      <c r="AW238" s="37"/>
    </row>
    <row r="239" spans="1:49" x14ac:dyDescent="0.2">
      <c r="A239" s="1" t="s">
        <v>1872</v>
      </c>
      <c r="B239" s="4" t="s">
        <v>1053</v>
      </c>
      <c r="C239" s="4" t="s">
        <v>1054</v>
      </c>
      <c r="D239" s="8" t="s">
        <v>0</v>
      </c>
      <c r="E239" s="8" t="s">
        <v>0</v>
      </c>
      <c r="F239" s="8" t="s">
        <v>0</v>
      </c>
      <c r="G239" s="8" t="s">
        <v>0</v>
      </c>
      <c r="H239" s="8" t="s">
        <v>0</v>
      </c>
      <c r="I239" s="8" t="s">
        <v>0</v>
      </c>
      <c r="J239" s="8" t="s">
        <v>0</v>
      </c>
      <c r="K239" s="8" t="s">
        <v>0</v>
      </c>
      <c r="L239" s="8" t="s">
        <v>0</v>
      </c>
      <c r="M239" s="8" t="s">
        <v>0</v>
      </c>
      <c r="N239" s="8" t="s">
        <v>0</v>
      </c>
      <c r="O239" s="8" t="s">
        <v>0</v>
      </c>
      <c r="P239" s="8" t="s">
        <v>0</v>
      </c>
      <c r="Q239" s="8" t="s">
        <v>0</v>
      </c>
      <c r="R239" s="8" t="s">
        <v>0</v>
      </c>
      <c r="S239" s="8" t="s">
        <v>0</v>
      </c>
      <c r="T239" s="8" t="s">
        <v>0</v>
      </c>
      <c r="U239" s="8" t="s">
        <v>0</v>
      </c>
      <c r="V239" s="8" t="s">
        <v>0</v>
      </c>
      <c r="W239" s="8" t="s">
        <v>0</v>
      </c>
      <c r="X239" s="7" t="e">
        <f t="shared" si="6"/>
        <v>#DIV/0!</v>
      </c>
      <c r="Y239" s="7"/>
      <c r="Z239" s="7"/>
      <c r="AA239" s="10" t="s">
        <v>0</v>
      </c>
      <c r="AB239" s="10" t="s">
        <v>0</v>
      </c>
      <c r="AC239" s="10" t="s">
        <v>0</v>
      </c>
      <c r="AD239" s="10" t="s">
        <v>0</v>
      </c>
      <c r="AE239" s="10" t="s">
        <v>0</v>
      </c>
      <c r="AF239" s="10" t="s">
        <v>0</v>
      </c>
      <c r="AG239" s="10" t="s">
        <v>0</v>
      </c>
      <c r="AH239" s="10" t="s">
        <v>0</v>
      </c>
      <c r="AI239" s="10" t="s">
        <v>0</v>
      </c>
      <c r="AJ239" s="10" t="s">
        <v>0</v>
      </c>
      <c r="AK239" s="10" t="s">
        <v>0</v>
      </c>
      <c r="AL239" s="10" t="s">
        <v>0</v>
      </c>
      <c r="AM239" s="10" t="s">
        <v>0</v>
      </c>
      <c r="AN239" s="10" t="s">
        <v>0</v>
      </c>
      <c r="AO239" s="10" t="s">
        <v>0</v>
      </c>
      <c r="AP239" s="10" t="s">
        <v>0</v>
      </c>
      <c r="AQ239" s="10" t="s">
        <v>0</v>
      </c>
      <c r="AR239" s="10" t="s">
        <v>0</v>
      </c>
      <c r="AS239" s="10" t="s">
        <v>0</v>
      </c>
      <c r="AT239" s="10" t="s">
        <v>0</v>
      </c>
      <c r="AU239" s="37" t="e">
        <f t="shared" si="7"/>
        <v>#DIV/0!</v>
      </c>
      <c r="AV239" s="37"/>
      <c r="AW239" s="37"/>
    </row>
    <row r="240" spans="1:49" x14ac:dyDescent="0.2">
      <c r="A240" s="1" t="s">
        <v>1873</v>
      </c>
      <c r="B240" s="4" t="s">
        <v>1057</v>
      </c>
      <c r="C240" s="4" t="s">
        <v>1058</v>
      </c>
      <c r="D240" s="8" t="s">
        <v>0</v>
      </c>
      <c r="E240" s="8" t="s">
        <v>0</v>
      </c>
      <c r="F240" s="8" t="s">
        <v>0</v>
      </c>
      <c r="G240" s="8" t="s">
        <v>0</v>
      </c>
      <c r="H240" s="8" t="s">
        <v>0</v>
      </c>
      <c r="I240" s="8" t="s">
        <v>0</v>
      </c>
      <c r="J240" s="8" t="s">
        <v>0</v>
      </c>
      <c r="K240" s="8" t="s">
        <v>0</v>
      </c>
      <c r="L240" s="8" t="s">
        <v>0</v>
      </c>
      <c r="M240" s="8" t="s">
        <v>0</v>
      </c>
      <c r="N240" s="8" t="s">
        <v>0</v>
      </c>
      <c r="O240" s="8" t="s">
        <v>0</v>
      </c>
      <c r="P240" s="8" t="s">
        <v>0</v>
      </c>
      <c r="Q240" s="8" t="s">
        <v>0</v>
      </c>
      <c r="R240" s="8" t="s">
        <v>0</v>
      </c>
      <c r="S240" s="8" t="s">
        <v>0</v>
      </c>
      <c r="T240" s="8" t="s">
        <v>0</v>
      </c>
      <c r="U240" s="8" t="s">
        <v>0</v>
      </c>
      <c r="V240" s="8" t="s">
        <v>0</v>
      </c>
      <c r="W240" s="8" t="s">
        <v>0</v>
      </c>
      <c r="X240" s="7" t="e">
        <f t="shared" si="6"/>
        <v>#DIV/0!</v>
      </c>
      <c r="Y240" s="7"/>
      <c r="Z240" s="7"/>
      <c r="AA240" s="10" t="s">
        <v>0</v>
      </c>
      <c r="AB240" s="10" t="s">
        <v>0</v>
      </c>
      <c r="AC240" s="10" t="s">
        <v>0</v>
      </c>
      <c r="AD240" s="10" t="s">
        <v>0</v>
      </c>
      <c r="AE240" s="10" t="s">
        <v>0</v>
      </c>
      <c r="AF240" s="10" t="s">
        <v>0</v>
      </c>
      <c r="AG240" s="10" t="s">
        <v>0</v>
      </c>
      <c r="AH240" s="10" t="s">
        <v>0</v>
      </c>
      <c r="AI240" s="10" t="s">
        <v>0</v>
      </c>
      <c r="AJ240" s="10" t="s">
        <v>0</v>
      </c>
      <c r="AK240" s="10" t="s">
        <v>0</v>
      </c>
      <c r="AL240" s="10" t="s">
        <v>0</v>
      </c>
      <c r="AM240" s="10" t="s">
        <v>0</v>
      </c>
      <c r="AN240" s="10" t="s">
        <v>0</v>
      </c>
      <c r="AO240" s="10" t="s">
        <v>0</v>
      </c>
      <c r="AP240" s="10" t="s">
        <v>0</v>
      </c>
      <c r="AQ240" s="10" t="s">
        <v>0</v>
      </c>
      <c r="AR240" s="10" t="s">
        <v>0</v>
      </c>
      <c r="AS240" s="10" t="s">
        <v>0</v>
      </c>
      <c r="AT240" s="10" t="s">
        <v>0</v>
      </c>
      <c r="AU240" s="37" t="e">
        <f t="shared" si="7"/>
        <v>#DIV/0!</v>
      </c>
      <c r="AV240" s="37"/>
      <c r="AW240" s="37"/>
    </row>
    <row r="241" spans="1:49" x14ac:dyDescent="0.2">
      <c r="A241" s="1" t="s">
        <v>1874</v>
      </c>
      <c r="B241" s="4" t="s">
        <v>1062</v>
      </c>
      <c r="C241" s="4" t="s">
        <v>1063</v>
      </c>
      <c r="D241" s="8" t="s">
        <v>0</v>
      </c>
      <c r="E241" s="8" t="s">
        <v>0</v>
      </c>
      <c r="F241" s="8" t="s">
        <v>0</v>
      </c>
      <c r="G241" s="8" t="s">
        <v>0</v>
      </c>
      <c r="H241" s="8" t="s">
        <v>0</v>
      </c>
      <c r="I241" s="8" t="s">
        <v>0</v>
      </c>
      <c r="J241" s="8" t="s">
        <v>0</v>
      </c>
      <c r="K241" s="8" t="s">
        <v>0</v>
      </c>
      <c r="L241" s="8" t="s">
        <v>0</v>
      </c>
      <c r="M241" s="8" t="s">
        <v>0</v>
      </c>
      <c r="N241" s="8" t="s">
        <v>0</v>
      </c>
      <c r="O241" s="8" t="s">
        <v>0</v>
      </c>
      <c r="P241" s="8" t="s">
        <v>0</v>
      </c>
      <c r="Q241" s="8" t="s">
        <v>0</v>
      </c>
      <c r="R241" s="8" t="s">
        <v>0</v>
      </c>
      <c r="S241" s="8" t="s">
        <v>0</v>
      </c>
      <c r="T241" s="8" t="s">
        <v>0</v>
      </c>
      <c r="U241" s="8" t="s">
        <v>0</v>
      </c>
      <c r="V241" s="8" t="s">
        <v>0</v>
      </c>
      <c r="W241" s="8" t="s">
        <v>0</v>
      </c>
      <c r="X241" s="7" t="e">
        <f t="shared" si="6"/>
        <v>#DIV/0!</v>
      </c>
      <c r="Y241" s="7"/>
      <c r="Z241" s="7"/>
      <c r="AA241" s="10" t="s">
        <v>0</v>
      </c>
      <c r="AB241" s="10" t="s">
        <v>0</v>
      </c>
      <c r="AC241" s="10" t="s">
        <v>0</v>
      </c>
      <c r="AD241" s="10" t="s">
        <v>0</v>
      </c>
      <c r="AE241" s="10" t="s">
        <v>0</v>
      </c>
      <c r="AF241" s="10" t="s">
        <v>0</v>
      </c>
      <c r="AG241" s="10" t="s">
        <v>0</v>
      </c>
      <c r="AH241" s="10" t="s">
        <v>0</v>
      </c>
      <c r="AI241" s="10" t="s">
        <v>0</v>
      </c>
      <c r="AJ241" s="10" t="s">
        <v>0</v>
      </c>
      <c r="AK241" s="10" t="s">
        <v>0</v>
      </c>
      <c r="AL241" s="10" t="s">
        <v>0</v>
      </c>
      <c r="AM241" s="10" t="s">
        <v>0</v>
      </c>
      <c r="AN241" s="10" t="s">
        <v>0</v>
      </c>
      <c r="AO241" s="10" t="s">
        <v>0</v>
      </c>
      <c r="AP241" s="10" t="s">
        <v>0</v>
      </c>
      <c r="AQ241" s="10" t="s">
        <v>0</v>
      </c>
      <c r="AR241" s="10" t="s">
        <v>0</v>
      </c>
      <c r="AS241" s="10" t="s">
        <v>0</v>
      </c>
      <c r="AT241" s="10" t="s">
        <v>0</v>
      </c>
      <c r="AU241" s="37" t="e">
        <f t="shared" si="7"/>
        <v>#DIV/0!</v>
      </c>
      <c r="AV241" s="37"/>
      <c r="AW241" s="37"/>
    </row>
    <row r="242" spans="1:49" x14ac:dyDescent="0.2">
      <c r="A242" s="1" t="s">
        <v>1875</v>
      </c>
      <c r="B242" s="4" t="s">
        <v>1067</v>
      </c>
      <c r="C242" s="4" t="s">
        <v>1068</v>
      </c>
      <c r="D242" s="8" t="s">
        <v>0</v>
      </c>
      <c r="E242" s="8" t="s">
        <v>0</v>
      </c>
      <c r="F242" s="8" t="s">
        <v>0</v>
      </c>
      <c r="G242" s="8" t="s">
        <v>0</v>
      </c>
      <c r="H242" s="8" t="s">
        <v>0</v>
      </c>
      <c r="I242" s="8" t="s">
        <v>0</v>
      </c>
      <c r="J242" s="8" t="s">
        <v>0</v>
      </c>
      <c r="K242" s="8" t="s">
        <v>0</v>
      </c>
      <c r="L242" s="8" t="s">
        <v>0</v>
      </c>
      <c r="M242" s="8" t="s">
        <v>0</v>
      </c>
      <c r="N242" s="8" t="s">
        <v>0</v>
      </c>
      <c r="O242" s="8" t="s">
        <v>0</v>
      </c>
      <c r="P242" s="8" t="s">
        <v>0</v>
      </c>
      <c r="Q242" s="8" t="s">
        <v>0</v>
      </c>
      <c r="R242" s="8" t="s">
        <v>0</v>
      </c>
      <c r="S242" s="8" t="s">
        <v>0</v>
      </c>
      <c r="T242" s="8" t="s">
        <v>0</v>
      </c>
      <c r="U242" s="8" t="s">
        <v>0</v>
      </c>
      <c r="V242" s="8" t="s">
        <v>0</v>
      </c>
      <c r="W242" s="8" t="s">
        <v>0</v>
      </c>
      <c r="X242" s="7" t="e">
        <f t="shared" si="6"/>
        <v>#DIV/0!</v>
      </c>
      <c r="Y242" s="7"/>
      <c r="Z242" s="7"/>
      <c r="AA242" s="10" t="s">
        <v>0</v>
      </c>
      <c r="AB242" s="10" t="s">
        <v>0</v>
      </c>
      <c r="AC242" s="10" t="s">
        <v>0</v>
      </c>
      <c r="AD242" s="10" t="s">
        <v>0</v>
      </c>
      <c r="AE242" s="10" t="s">
        <v>0</v>
      </c>
      <c r="AF242" s="10" t="s">
        <v>0</v>
      </c>
      <c r="AG242" s="10" t="s">
        <v>0</v>
      </c>
      <c r="AH242" s="10" t="s">
        <v>0</v>
      </c>
      <c r="AI242" s="10" t="s">
        <v>0</v>
      </c>
      <c r="AJ242" s="10" t="s">
        <v>0</v>
      </c>
      <c r="AK242" s="10" t="s">
        <v>0</v>
      </c>
      <c r="AL242" s="10" t="s">
        <v>0</v>
      </c>
      <c r="AM242" s="10" t="s">
        <v>0</v>
      </c>
      <c r="AN242" s="10" t="s">
        <v>0</v>
      </c>
      <c r="AO242" s="10" t="s">
        <v>0</v>
      </c>
      <c r="AP242" s="10" t="s">
        <v>0</v>
      </c>
      <c r="AQ242" s="10" t="s">
        <v>0</v>
      </c>
      <c r="AR242" s="10" t="s">
        <v>0</v>
      </c>
      <c r="AS242" s="10" t="s">
        <v>0</v>
      </c>
      <c r="AT242" s="10" t="s">
        <v>0</v>
      </c>
      <c r="AU242" s="37" t="e">
        <f t="shared" si="7"/>
        <v>#DIV/0!</v>
      </c>
      <c r="AV242" s="37"/>
      <c r="AW242" s="37"/>
    </row>
    <row r="243" spans="1:49" x14ac:dyDescent="0.2">
      <c r="A243" s="1" t="s">
        <v>1876</v>
      </c>
      <c r="B243" s="4" t="s">
        <v>1072</v>
      </c>
      <c r="C243" s="4" t="s">
        <v>1073</v>
      </c>
      <c r="D243" s="8">
        <v>34914041.248202004</v>
      </c>
      <c r="E243" s="8">
        <v>34947090.357376002</v>
      </c>
      <c r="F243" s="8">
        <v>33977101.238510802</v>
      </c>
      <c r="G243" s="8">
        <v>33469909.241403401</v>
      </c>
      <c r="H243" s="8">
        <v>33137849.1551915</v>
      </c>
      <c r="I243" s="8">
        <v>32166285.916389398</v>
      </c>
      <c r="J243" s="8">
        <v>30172556.432006501</v>
      </c>
      <c r="K243" s="8">
        <v>31150218.638594098</v>
      </c>
      <c r="L243" s="8">
        <v>30661420.074472498</v>
      </c>
      <c r="M243" s="8">
        <v>31748696.736560501</v>
      </c>
      <c r="N243" s="8">
        <v>30172731.4928509</v>
      </c>
      <c r="O243" s="8">
        <v>29508354.868923798</v>
      </c>
      <c r="P243" s="8">
        <v>28382556.196774699</v>
      </c>
      <c r="Q243" s="8">
        <v>28873570.970749799</v>
      </c>
      <c r="R243" s="8">
        <v>28472194.7814749</v>
      </c>
      <c r="S243" s="8">
        <v>27287117.175959799</v>
      </c>
      <c r="T243" s="8">
        <v>27718993.0060676</v>
      </c>
      <c r="U243" s="8">
        <v>27210226.152703699</v>
      </c>
      <c r="V243" s="8">
        <v>27172375.827382501</v>
      </c>
      <c r="W243" s="8">
        <v>27350884.121242099</v>
      </c>
      <c r="X243" s="7">
        <f t="shared" si="6"/>
        <v>8.7322150697146231E-2</v>
      </c>
      <c r="Y243" s="7"/>
      <c r="Z243" s="7"/>
      <c r="AA243" s="10">
        <v>4057627.4695397299</v>
      </c>
      <c r="AB243" s="10">
        <v>3140376.94124447</v>
      </c>
      <c r="AC243" s="10">
        <v>3102337.9019668899</v>
      </c>
      <c r="AD243" s="10">
        <v>2925041.8965033302</v>
      </c>
      <c r="AE243" s="10">
        <v>2629060.8229771298</v>
      </c>
      <c r="AF243" s="10">
        <v>2672971.6182187698</v>
      </c>
      <c r="AG243" s="10">
        <v>2576174.4950098</v>
      </c>
      <c r="AH243" s="10">
        <v>2425082.94331994</v>
      </c>
      <c r="AI243" s="10">
        <v>2431426.4326982801</v>
      </c>
      <c r="AJ243" s="10">
        <v>2420327.95339581</v>
      </c>
      <c r="AK243" s="10">
        <v>2387699.9860398201</v>
      </c>
      <c r="AL243" s="10">
        <v>2376425.1136654299</v>
      </c>
      <c r="AM243" s="10">
        <v>2302523.7899852898</v>
      </c>
      <c r="AN243" s="10">
        <v>2320226.8981857402</v>
      </c>
      <c r="AO243" s="10">
        <v>2100363.54745518</v>
      </c>
      <c r="AP243" s="10">
        <v>2028287.2421967499</v>
      </c>
      <c r="AQ243" s="10">
        <v>2353146.0096724699</v>
      </c>
      <c r="AR243" s="10">
        <v>2226469.4027445298</v>
      </c>
      <c r="AS243" s="10">
        <v>2131076.78149941</v>
      </c>
      <c r="AT243" s="10">
        <v>2118155.7071557301</v>
      </c>
      <c r="AU243" s="37">
        <f t="shared" si="7"/>
        <v>0.18718394981141162</v>
      </c>
      <c r="AV243" s="37"/>
      <c r="AW243" s="37"/>
    </row>
    <row r="244" spans="1:49" x14ac:dyDescent="0.2">
      <c r="A244" s="1" t="s">
        <v>1877</v>
      </c>
      <c r="B244" s="4" t="s">
        <v>1077</v>
      </c>
      <c r="C244" s="4" t="s">
        <v>1078</v>
      </c>
      <c r="D244" s="8" t="s">
        <v>0</v>
      </c>
      <c r="E244" s="8" t="s">
        <v>0</v>
      </c>
      <c r="F244" s="8" t="s">
        <v>0</v>
      </c>
      <c r="G244" s="8" t="s">
        <v>0</v>
      </c>
      <c r="H244" s="8" t="s">
        <v>0</v>
      </c>
      <c r="I244" s="8" t="s">
        <v>0</v>
      </c>
      <c r="J244" s="8" t="s">
        <v>0</v>
      </c>
      <c r="K244" s="8" t="s">
        <v>0</v>
      </c>
      <c r="L244" s="8" t="s">
        <v>0</v>
      </c>
      <c r="M244" s="8" t="s">
        <v>0</v>
      </c>
      <c r="N244" s="8" t="s">
        <v>0</v>
      </c>
      <c r="O244" s="8" t="s">
        <v>0</v>
      </c>
      <c r="P244" s="8" t="s">
        <v>0</v>
      </c>
      <c r="Q244" s="8" t="s">
        <v>0</v>
      </c>
      <c r="R244" s="8" t="s">
        <v>0</v>
      </c>
      <c r="S244" s="8" t="s">
        <v>0</v>
      </c>
      <c r="T244" s="8" t="s">
        <v>0</v>
      </c>
      <c r="U244" s="8" t="s">
        <v>0</v>
      </c>
      <c r="V244" s="8" t="s">
        <v>0</v>
      </c>
      <c r="W244" s="8" t="s">
        <v>0</v>
      </c>
      <c r="X244" s="7" t="e">
        <f t="shared" si="6"/>
        <v>#DIV/0!</v>
      </c>
      <c r="Y244" s="7"/>
      <c r="Z244" s="7"/>
      <c r="AA244" s="10" t="s">
        <v>0</v>
      </c>
      <c r="AB244" s="10" t="s">
        <v>0</v>
      </c>
      <c r="AC244" s="10" t="s">
        <v>0</v>
      </c>
      <c r="AD244" s="10" t="s">
        <v>0</v>
      </c>
      <c r="AE244" s="10" t="s">
        <v>0</v>
      </c>
      <c r="AF244" s="10" t="s">
        <v>0</v>
      </c>
      <c r="AG244" s="10" t="s">
        <v>0</v>
      </c>
      <c r="AH244" s="10" t="s">
        <v>0</v>
      </c>
      <c r="AI244" s="10" t="s">
        <v>0</v>
      </c>
      <c r="AJ244" s="10" t="s">
        <v>0</v>
      </c>
      <c r="AK244" s="10" t="s">
        <v>0</v>
      </c>
      <c r="AL244" s="10" t="s">
        <v>0</v>
      </c>
      <c r="AM244" s="10" t="s">
        <v>0</v>
      </c>
      <c r="AN244" s="10" t="s">
        <v>0</v>
      </c>
      <c r="AO244" s="10" t="s">
        <v>0</v>
      </c>
      <c r="AP244" s="10" t="s">
        <v>0</v>
      </c>
      <c r="AQ244" s="10" t="s">
        <v>0</v>
      </c>
      <c r="AR244" s="10" t="s">
        <v>0</v>
      </c>
      <c r="AS244" s="10" t="s">
        <v>0</v>
      </c>
      <c r="AT244" s="10" t="s">
        <v>0</v>
      </c>
      <c r="AU244" s="37" t="e">
        <f t="shared" si="7"/>
        <v>#DIV/0!</v>
      </c>
      <c r="AV244" s="37"/>
      <c r="AW244" s="37"/>
    </row>
    <row r="245" spans="1:49" x14ac:dyDescent="0.2">
      <c r="A245" s="1" t="s">
        <v>1879</v>
      </c>
      <c r="B245" s="4" t="s">
        <v>1082</v>
      </c>
      <c r="C245" s="4" t="s">
        <v>1083</v>
      </c>
      <c r="D245" s="8">
        <v>247778.20662589301</v>
      </c>
      <c r="E245" s="8">
        <v>249647.98219269799</v>
      </c>
      <c r="F245" s="8">
        <v>242982.85041926501</v>
      </c>
      <c r="G245" s="8">
        <v>243387.805355435</v>
      </c>
      <c r="H245" s="8">
        <v>245810.22424441599</v>
      </c>
      <c r="I245" s="8">
        <v>232864.08831098699</v>
      </c>
      <c r="J245" s="8">
        <v>227306.73595521599</v>
      </c>
      <c r="K245" s="8">
        <v>223223.511849025</v>
      </c>
      <c r="L245" s="8">
        <v>216316.01864366001</v>
      </c>
      <c r="M245" s="8">
        <v>218251.87664954201</v>
      </c>
      <c r="N245" s="8">
        <v>201196.51986632499</v>
      </c>
      <c r="O245" s="8">
        <v>202339.720611667</v>
      </c>
      <c r="P245" s="8">
        <v>207177.88010448599</v>
      </c>
      <c r="Q245" s="8">
        <v>209052.017511185</v>
      </c>
      <c r="R245" s="8">
        <v>195863.38284322899</v>
      </c>
      <c r="S245" s="8">
        <v>195694.36537486801</v>
      </c>
      <c r="T245" s="8">
        <v>204446.18490281599</v>
      </c>
      <c r="U245" s="8">
        <v>205615.88351708199</v>
      </c>
      <c r="V245" s="8">
        <v>199252.30830073301</v>
      </c>
      <c r="W245" s="8">
        <v>206132.20175920101</v>
      </c>
      <c r="X245" s="7">
        <f t="shared" si="6"/>
        <v>8.6493519345566414E-2</v>
      </c>
      <c r="Y245" s="7"/>
      <c r="Z245" s="7"/>
      <c r="AA245" s="10">
        <v>186192.19769005201</v>
      </c>
      <c r="AB245" s="10">
        <v>184424.649037689</v>
      </c>
      <c r="AC245" s="10">
        <v>187681.79461913701</v>
      </c>
      <c r="AD245" s="10">
        <v>177321.53836624001</v>
      </c>
      <c r="AE245" s="10">
        <v>178708.90677159399</v>
      </c>
      <c r="AF245" s="10">
        <v>189240.691459603</v>
      </c>
      <c r="AG245" s="10">
        <v>177644.75212041999</v>
      </c>
      <c r="AH245" s="10">
        <v>169204.63730785</v>
      </c>
      <c r="AI245" s="10">
        <v>169635.99223257601</v>
      </c>
      <c r="AJ245" s="10">
        <v>157883.67280266099</v>
      </c>
      <c r="AK245" s="10">
        <v>154487.94045714301</v>
      </c>
      <c r="AL245" s="10">
        <v>139126.21574942899</v>
      </c>
      <c r="AM245" s="10">
        <v>167920.36863566699</v>
      </c>
      <c r="AN245" s="10">
        <v>155691.80347084199</v>
      </c>
      <c r="AO245" s="10">
        <v>162400.64860119499</v>
      </c>
      <c r="AP245" s="10">
        <v>157958.917145532</v>
      </c>
      <c r="AQ245" s="10">
        <v>173984.36807759499</v>
      </c>
      <c r="AR245" s="10">
        <v>171013.028085603</v>
      </c>
      <c r="AS245" s="10">
        <v>162913.18102268901</v>
      </c>
      <c r="AT245" s="10">
        <v>166765.68444724599</v>
      </c>
      <c r="AU245" s="37">
        <f t="shared" si="7"/>
        <v>7.6163833338013021E-2</v>
      </c>
      <c r="AV245" s="37"/>
      <c r="AW245" s="37"/>
    </row>
    <row r="246" spans="1:49" x14ac:dyDescent="0.2">
      <c r="A246" s="1" t="s">
        <v>1880</v>
      </c>
      <c r="B246" s="4" t="s">
        <v>1087</v>
      </c>
      <c r="C246" s="4" t="s">
        <v>1088</v>
      </c>
      <c r="D246" s="8" t="s">
        <v>0</v>
      </c>
      <c r="E246" s="8" t="s">
        <v>0</v>
      </c>
      <c r="F246" s="8" t="s">
        <v>0</v>
      </c>
      <c r="G246" s="8" t="s">
        <v>0</v>
      </c>
      <c r="H246" s="8" t="s">
        <v>0</v>
      </c>
      <c r="I246" s="8" t="s">
        <v>0</v>
      </c>
      <c r="J246" s="8" t="s">
        <v>0</v>
      </c>
      <c r="K246" s="8" t="s">
        <v>0</v>
      </c>
      <c r="L246" s="8" t="s">
        <v>0</v>
      </c>
      <c r="M246" s="8" t="s">
        <v>0</v>
      </c>
      <c r="N246" s="8" t="s">
        <v>0</v>
      </c>
      <c r="O246" s="8" t="s">
        <v>0</v>
      </c>
      <c r="P246" s="8" t="s">
        <v>0</v>
      </c>
      <c r="Q246" s="8" t="s">
        <v>0</v>
      </c>
      <c r="R246" s="8" t="s">
        <v>0</v>
      </c>
      <c r="S246" s="8" t="s">
        <v>0</v>
      </c>
      <c r="T246" s="8" t="s">
        <v>0</v>
      </c>
      <c r="U246" s="8" t="s">
        <v>0</v>
      </c>
      <c r="V246" s="8" t="s">
        <v>0</v>
      </c>
      <c r="W246" s="8" t="s">
        <v>0</v>
      </c>
      <c r="X246" s="7" t="e">
        <f t="shared" si="6"/>
        <v>#DIV/0!</v>
      </c>
      <c r="Y246" s="7"/>
      <c r="Z246" s="7"/>
      <c r="AA246" s="10" t="s">
        <v>0</v>
      </c>
      <c r="AB246" s="10" t="s">
        <v>0</v>
      </c>
      <c r="AC246" s="10" t="s">
        <v>0</v>
      </c>
      <c r="AD246" s="10" t="s">
        <v>0</v>
      </c>
      <c r="AE246" s="10" t="s">
        <v>0</v>
      </c>
      <c r="AF246" s="10" t="s">
        <v>0</v>
      </c>
      <c r="AG246" s="10" t="s">
        <v>0</v>
      </c>
      <c r="AH246" s="10" t="s">
        <v>0</v>
      </c>
      <c r="AI246" s="10" t="s">
        <v>0</v>
      </c>
      <c r="AJ246" s="10" t="s">
        <v>0</v>
      </c>
      <c r="AK246" s="10" t="s">
        <v>0</v>
      </c>
      <c r="AL246" s="10" t="s">
        <v>0</v>
      </c>
      <c r="AM246" s="10" t="s">
        <v>0</v>
      </c>
      <c r="AN246" s="10" t="s">
        <v>0</v>
      </c>
      <c r="AO246" s="10" t="s">
        <v>0</v>
      </c>
      <c r="AP246" s="10" t="s">
        <v>0</v>
      </c>
      <c r="AQ246" s="10" t="s">
        <v>0</v>
      </c>
      <c r="AR246" s="10" t="s">
        <v>0</v>
      </c>
      <c r="AS246" s="10" t="s">
        <v>0</v>
      </c>
      <c r="AT246" s="10" t="s">
        <v>0</v>
      </c>
      <c r="AU246" s="37" t="e">
        <f t="shared" si="7"/>
        <v>#DIV/0!</v>
      </c>
      <c r="AV246" s="37"/>
      <c r="AW246" s="37"/>
    </row>
    <row r="247" spans="1:49" x14ac:dyDescent="0.2">
      <c r="A247" s="1" t="s">
        <v>1881</v>
      </c>
      <c r="B247" s="4" t="s">
        <v>1091</v>
      </c>
      <c r="C247" s="4" t="s">
        <v>1092</v>
      </c>
      <c r="D247" s="8" t="s">
        <v>0</v>
      </c>
      <c r="E247" s="8" t="s">
        <v>0</v>
      </c>
      <c r="F247" s="8" t="s">
        <v>0</v>
      </c>
      <c r="G247" s="8" t="s">
        <v>0</v>
      </c>
      <c r="H247" s="8" t="s">
        <v>0</v>
      </c>
      <c r="I247" s="8" t="s">
        <v>0</v>
      </c>
      <c r="J247" s="8" t="s">
        <v>0</v>
      </c>
      <c r="K247" s="8" t="s">
        <v>0</v>
      </c>
      <c r="L247" s="8" t="s">
        <v>0</v>
      </c>
      <c r="M247" s="8" t="s">
        <v>0</v>
      </c>
      <c r="N247" s="8" t="s">
        <v>0</v>
      </c>
      <c r="O247" s="8" t="s">
        <v>0</v>
      </c>
      <c r="P247" s="8" t="s">
        <v>0</v>
      </c>
      <c r="Q247" s="8" t="s">
        <v>0</v>
      </c>
      <c r="R247" s="8" t="s">
        <v>0</v>
      </c>
      <c r="S247" s="8" t="s">
        <v>0</v>
      </c>
      <c r="T247" s="8" t="s">
        <v>0</v>
      </c>
      <c r="U247" s="8" t="s">
        <v>0</v>
      </c>
      <c r="V247" s="8" t="s">
        <v>0</v>
      </c>
      <c r="W247" s="8" t="s">
        <v>0</v>
      </c>
      <c r="X247" s="7" t="e">
        <f t="shared" si="6"/>
        <v>#DIV/0!</v>
      </c>
      <c r="Y247" s="7"/>
      <c r="Z247" s="7"/>
      <c r="AA247" s="10" t="s">
        <v>0</v>
      </c>
      <c r="AB247" s="10" t="s">
        <v>0</v>
      </c>
      <c r="AC247" s="10" t="s">
        <v>0</v>
      </c>
      <c r="AD247" s="10" t="s">
        <v>0</v>
      </c>
      <c r="AE247" s="10" t="s">
        <v>0</v>
      </c>
      <c r="AF247" s="10" t="s">
        <v>0</v>
      </c>
      <c r="AG247" s="10" t="s">
        <v>0</v>
      </c>
      <c r="AH247" s="10" t="s">
        <v>0</v>
      </c>
      <c r="AI247" s="10" t="s">
        <v>0</v>
      </c>
      <c r="AJ247" s="10" t="s">
        <v>0</v>
      </c>
      <c r="AK247" s="10" t="s">
        <v>0</v>
      </c>
      <c r="AL247" s="10" t="s">
        <v>0</v>
      </c>
      <c r="AM247" s="10" t="s">
        <v>0</v>
      </c>
      <c r="AN247" s="10" t="s">
        <v>0</v>
      </c>
      <c r="AO247" s="10" t="s">
        <v>0</v>
      </c>
      <c r="AP247" s="10" t="s">
        <v>0</v>
      </c>
      <c r="AQ247" s="10" t="s">
        <v>0</v>
      </c>
      <c r="AR247" s="10" t="s">
        <v>0</v>
      </c>
      <c r="AS247" s="10" t="s">
        <v>0</v>
      </c>
      <c r="AT247" s="10" t="s">
        <v>0</v>
      </c>
      <c r="AU247" s="37" t="e">
        <f t="shared" si="7"/>
        <v>#DIV/0!</v>
      </c>
      <c r="AV247" s="37"/>
      <c r="AW247" s="37"/>
    </row>
    <row r="248" spans="1:49" x14ac:dyDescent="0.2">
      <c r="A248" s="1" t="s">
        <v>1882</v>
      </c>
      <c r="B248" s="4" t="s">
        <v>1096</v>
      </c>
      <c r="C248" s="4" t="s">
        <v>1097</v>
      </c>
      <c r="D248" s="8" t="s">
        <v>0</v>
      </c>
      <c r="E248" s="8" t="s">
        <v>0</v>
      </c>
      <c r="F248" s="8" t="s">
        <v>0</v>
      </c>
      <c r="G248" s="8" t="s">
        <v>0</v>
      </c>
      <c r="H248" s="8" t="s">
        <v>0</v>
      </c>
      <c r="I248" s="8" t="s">
        <v>0</v>
      </c>
      <c r="J248" s="8" t="s">
        <v>0</v>
      </c>
      <c r="K248" s="8" t="s">
        <v>0</v>
      </c>
      <c r="L248" s="8" t="s">
        <v>0</v>
      </c>
      <c r="M248" s="8" t="s">
        <v>0</v>
      </c>
      <c r="N248" s="8" t="s">
        <v>0</v>
      </c>
      <c r="O248" s="8" t="s">
        <v>0</v>
      </c>
      <c r="P248" s="8" t="s">
        <v>0</v>
      </c>
      <c r="Q248" s="8" t="s">
        <v>0</v>
      </c>
      <c r="R248" s="8" t="s">
        <v>0</v>
      </c>
      <c r="S248" s="8" t="s">
        <v>0</v>
      </c>
      <c r="T248" s="8" t="s">
        <v>0</v>
      </c>
      <c r="U248" s="8" t="s">
        <v>0</v>
      </c>
      <c r="V248" s="8" t="s">
        <v>0</v>
      </c>
      <c r="W248" s="8" t="s">
        <v>0</v>
      </c>
      <c r="X248" s="7" t="e">
        <f t="shared" si="6"/>
        <v>#DIV/0!</v>
      </c>
      <c r="Y248" s="7"/>
      <c r="Z248" s="7"/>
      <c r="AA248" s="10" t="s">
        <v>0</v>
      </c>
      <c r="AB248" s="10" t="s">
        <v>0</v>
      </c>
      <c r="AC248" s="10" t="s">
        <v>0</v>
      </c>
      <c r="AD248" s="10" t="s">
        <v>0</v>
      </c>
      <c r="AE248" s="10" t="s">
        <v>0</v>
      </c>
      <c r="AF248" s="10" t="s">
        <v>0</v>
      </c>
      <c r="AG248" s="10" t="s">
        <v>0</v>
      </c>
      <c r="AH248" s="10" t="s">
        <v>0</v>
      </c>
      <c r="AI248" s="10" t="s">
        <v>0</v>
      </c>
      <c r="AJ248" s="10" t="s">
        <v>0</v>
      </c>
      <c r="AK248" s="10" t="s">
        <v>0</v>
      </c>
      <c r="AL248" s="10" t="s">
        <v>0</v>
      </c>
      <c r="AM248" s="10" t="s">
        <v>0</v>
      </c>
      <c r="AN248" s="10" t="s">
        <v>0</v>
      </c>
      <c r="AO248" s="10" t="s">
        <v>0</v>
      </c>
      <c r="AP248" s="10" t="s">
        <v>0</v>
      </c>
      <c r="AQ248" s="10" t="s">
        <v>0</v>
      </c>
      <c r="AR248" s="10" t="s">
        <v>0</v>
      </c>
      <c r="AS248" s="10" t="s">
        <v>0</v>
      </c>
      <c r="AT248" s="10" t="s">
        <v>0</v>
      </c>
      <c r="AU248" s="37" t="e">
        <f t="shared" si="7"/>
        <v>#DIV/0!</v>
      </c>
      <c r="AV248" s="37"/>
      <c r="AW248" s="37"/>
    </row>
    <row r="249" spans="1:49" x14ac:dyDescent="0.2">
      <c r="A249" s="1" t="s">
        <v>1883</v>
      </c>
      <c r="B249" s="4" t="s">
        <v>1100</v>
      </c>
      <c r="C249" s="4" t="s">
        <v>1101</v>
      </c>
      <c r="D249" s="8">
        <v>166183.402728107</v>
      </c>
      <c r="E249" s="8">
        <v>169873.27572190299</v>
      </c>
      <c r="F249" s="8">
        <v>161134.57387240301</v>
      </c>
      <c r="G249" s="8">
        <v>167283.433262676</v>
      </c>
      <c r="H249" s="8">
        <v>168572.18371211601</v>
      </c>
      <c r="I249" s="8">
        <v>152748.03892550501</v>
      </c>
      <c r="J249" s="8">
        <v>175274.342893597</v>
      </c>
      <c r="K249" s="8">
        <v>151765.812222754</v>
      </c>
      <c r="L249" s="8">
        <v>164190.74417944101</v>
      </c>
      <c r="M249" s="8">
        <v>160391.074617064</v>
      </c>
      <c r="N249" s="8">
        <v>154327.48861924699</v>
      </c>
      <c r="O249" s="8">
        <v>155676.15231272901</v>
      </c>
      <c r="P249" s="8">
        <v>144927.48056928301</v>
      </c>
      <c r="Q249" s="8">
        <v>151998.442825673</v>
      </c>
      <c r="R249" s="8">
        <v>148342.34929797999</v>
      </c>
      <c r="S249" s="8">
        <v>142152.39961164701</v>
      </c>
      <c r="T249" s="8">
        <v>145625.38283940501</v>
      </c>
      <c r="U249" s="8">
        <v>151724.60110947301</v>
      </c>
      <c r="V249" s="8">
        <v>145782.819142658</v>
      </c>
      <c r="W249" s="8">
        <v>140916.57947117</v>
      </c>
      <c r="X249" s="7">
        <f t="shared" si="6"/>
        <v>6.486268990749354E-2</v>
      </c>
      <c r="Y249" s="7"/>
      <c r="Z249" s="7"/>
      <c r="AA249" s="10">
        <v>219830.77206396</v>
      </c>
      <c r="AB249" s="10">
        <v>212046.77555478099</v>
      </c>
      <c r="AC249" s="10">
        <v>198670.52261286901</v>
      </c>
      <c r="AD249" s="10">
        <v>211225.89595255701</v>
      </c>
      <c r="AE249" s="10">
        <v>213090.63990223099</v>
      </c>
      <c r="AF249" s="10">
        <v>208195.52137998099</v>
      </c>
      <c r="AG249" s="10">
        <v>191220.92087510499</v>
      </c>
      <c r="AH249" s="10">
        <v>203879.88149413199</v>
      </c>
      <c r="AI249" s="10">
        <v>203547.167064626</v>
      </c>
      <c r="AJ249" s="10">
        <v>193539.10960247801</v>
      </c>
      <c r="AK249" s="10">
        <v>198561.30037236199</v>
      </c>
      <c r="AL249" s="10">
        <v>195753.828432835</v>
      </c>
      <c r="AM249" s="10">
        <v>199504.914741213</v>
      </c>
      <c r="AN249" s="10">
        <v>199987.273006754</v>
      </c>
      <c r="AO249" s="10">
        <v>217934.51332159099</v>
      </c>
      <c r="AP249" s="10">
        <v>191731.17666052101</v>
      </c>
      <c r="AQ249" s="10">
        <v>207440.67416727499</v>
      </c>
      <c r="AR249" s="10">
        <v>207036.07230342299</v>
      </c>
      <c r="AS249" s="10">
        <v>194399.53550172001</v>
      </c>
      <c r="AT249" s="10">
        <v>195474.830569087</v>
      </c>
      <c r="AU249" s="37">
        <f t="shared" si="7"/>
        <v>4.2544255875113589E-2</v>
      </c>
      <c r="AV249" s="37"/>
      <c r="AW249" s="37"/>
    </row>
    <row r="250" spans="1:49" x14ac:dyDescent="0.2">
      <c r="A250" s="1" t="s">
        <v>1884</v>
      </c>
      <c r="B250" s="4" t="s">
        <v>1104</v>
      </c>
      <c r="C250" s="4" t="s">
        <v>1105</v>
      </c>
      <c r="D250" s="8">
        <v>196797.41019682799</v>
      </c>
      <c r="E250" s="8">
        <v>193346.93601728501</v>
      </c>
      <c r="F250" s="8">
        <v>184638.39274241799</v>
      </c>
      <c r="G250" s="8">
        <v>200245.54816192901</v>
      </c>
      <c r="H250" s="8">
        <v>197680.62728772199</v>
      </c>
      <c r="I250" s="8">
        <v>214194.682800863</v>
      </c>
      <c r="J250" s="8">
        <v>200471.23231706399</v>
      </c>
      <c r="K250" s="8">
        <v>208988.820509179</v>
      </c>
      <c r="L250" s="8">
        <v>194724.36190980399</v>
      </c>
      <c r="M250" s="8">
        <v>181234.300543183</v>
      </c>
      <c r="N250" s="8">
        <v>172147.53368517401</v>
      </c>
      <c r="O250" s="8">
        <v>165372.48843431799</v>
      </c>
      <c r="P250" s="8">
        <v>178832.603445599</v>
      </c>
      <c r="Q250" s="8">
        <v>168333.44810666301</v>
      </c>
      <c r="R250" s="8">
        <v>157403.480664973</v>
      </c>
      <c r="S250" s="8">
        <v>202371.65233745999</v>
      </c>
      <c r="T250" s="8">
        <v>159865.46123924601</v>
      </c>
      <c r="U250" s="8">
        <v>174894.53547816101</v>
      </c>
      <c r="V250" s="8">
        <v>182919.329376801</v>
      </c>
      <c r="W250" s="8">
        <v>183650.883756975</v>
      </c>
      <c r="X250" s="7">
        <f t="shared" si="6"/>
        <v>8.7532668029386362E-2</v>
      </c>
      <c r="Y250" s="7"/>
      <c r="Z250" s="7"/>
      <c r="AA250" s="10">
        <v>30423.0163322929</v>
      </c>
      <c r="AB250" s="10">
        <v>32619.8168974619</v>
      </c>
      <c r="AC250" s="10">
        <v>29916.285890685602</v>
      </c>
      <c r="AD250" s="10">
        <v>35285.265161678602</v>
      </c>
      <c r="AE250" s="10">
        <v>35273.961515025803</v>
      </c>
      <c r="AF250" s="10">
        <v>36986.115114616499</v>
      </c>
      <c r="AG250" s="10">
        <v>30282.179284438898</v>
      </c>
      <c r="AH250" s="10">
        <v>25864.7496249369</v>
      </c>
      <c r="AI250" s="10">
        <v>33613.949514123196</v>
      </c>
      <c r="AJ250" s="10">
        <v>31677.288166675899</v>
      </c>
      <c r="AK250" s="10">
        <v>32675.822754062599</v>
      </c>
      <c r="AL250" s="10">
        <v>24659.9189897779</v>
      </c>
      <c r="AM250" s="10">
        <v>26972.169041134799</v>
      </c>
      <c r="AN250" s="10">
        <v>29531.1190590558</v>
      </c>
      <c r="AO250" s="10">
        <v>38350.800053771702</v>
      </c>
      <c r="AP250" s="10">
        <v>33368.9867158692</v>
      </c>
      <c r="AQ250" s="10">
        <v>26757.780188733399</v>
      </c>
      <c r="AR250" s="10">
        <v>26954.613052811299</v>
      </c>
      <c r="AS250" s="10">
        <v>30758.392648297598</v>
      </c>
      <c r="AT250" s="10">
        <v>26069.887920974299</v>
      </c>
      <c r="AU250" s="37">
        <f t="shared" si="7"/>
        <v>0.12649925015966634</v>
      </c>
      <c r="AV250" s="37"/>
      <c r="AW250" s="37"/>
    </row>
    <row r="251" spans="1:49" x14ac:dyDescent="0.2">
      <c r="A251" s="1" t="s">
        <v>1885</v>
      </c>
      <c r="B251" s="4" t="s">
        <v>1109</v>
      </c>
      <c r="C251" s="4" t="s">
        <v>1110</v>
      </c>
      <c r="D251" s="8">
        <v>9861154.3942094408</v>
      </c>
      <c r="E251" s="8">
        <v>9643153.0489213299</v>
      </c>
      <c r="F251" s="8">
        <v>9413095.75830248</v>
      </c>
      <c r="G251" s="8">
        <v>9244308.2745198607</v>
      </c>
      <c r="H251" s="8">
        <v>9002267.2493136991</v>
      </c>
      <c r="I251" s="8">
        <v>9239959.4491719194</v>
      </c>
      <c r="J251" s="8">
        <v>8609346.5858182702</v>
      </c>
      <c r="K251" s="8">
        <v>8980679.3936741799</v>
      </c>
      <c r="L251" s="8">
        <v>8600512.04825853</v>
      </c>
      <c r="M251" s="8">
        <v>8464425.0408047009</v>
      </c>
      <c r="N251" s="8">
        <v>8617179.9851377904</v>
      </c>
      <c r="O251" s="8">
        <v>8113340.7795096999</v>
      </c>
      <c r="P251" s="8">
        <v>8088550.1216962803</v>
      </c>
      <c r="Q251" s="8">
        <v>7949742.2992818896</v>
      </c>
      <c r="R251" s="8">
        <v>7615667.5061407201</v>
      </c>
      <c r="S251" s="8">
        <v>7663843.0065657301</v>
      </c>
      <c r="T251" s="8">
        <v>8013101.9045935497</v>
      </c>
      <c r="U251" s="8">
        <v>7769857.2352548698</v>
      </c>
      <c r="V251" s="8">
        <v>7254453.7709571701</v>
      </c>
      <c r="W251" s="8">
        <v>7449098.0981316604</v>
      </c>
      <c r="X251" s="7">
        <f t="shared" si="6"/>
        <v>9.0282155636350211E-2</v>
      </c>
      <c r="Y251" s="7"/>
      <c r="Z251" s="7"/>
      <c r="AA251" s="10">
        <v>25040490.767526198</v>
      </c>
      <c r="AB251" s="10">
        <v>25055700.532922599</v>
      </c>
      <c r="AC251" s="10">
        <v>24039729.031353399</v>
      </c>
      <c r="AD251" s="10">
        <v>23880616.131750502</v>
      </c>
      <c r="AE251" s="10">
        <v>23677249.044859398</v>
      </c>
      <c r="AF251" s="10">
        <v>23486973.6623854</v>
      </c>
      <c r="AG251" s="10">
        <v>23230958.449496102</v>
      </c>
      <c r="AH251" s="10">
        <v>22866428.0791637</v>
      </c>
      <c r="AI251" s="10">
        <v>22721760.814306598</v>
      </c>
      <c r="AJ251" s="10">
        <v>22599909.837858599</v>
      </c>
      <c r="AK251" s="10">
        <v>22234962.603706598</v>
      </c>
      <c r="AL251" s="10">
        <v>21354100.359116498</v>
      </c>
      <c r="AM251" s="10">
        <v>20434928.3658081</v>
      </c>
      <c r="AN251" s="10">
        <v>21672296.231570002</v>
      </c>
      <c r="AO251" s="10">
        <v>21866280.688985601</v>
      </c>
      <c r="AP251" s="10">
        <v>21880175.096188702</v>
      </c>
      <c r="AQ251" s="10">
        <v>20916303.937743399</v>
      </c>
      <c r="AR251" s="10">
        <v>21411391.3683361</v>
      </c>
      <c r="AS251" s="10">
        <v>20567130.964756899</v>
      </c>
      <c r="AT251" s="10">
        <v>21096536.887632702</v>
      </c>
      <c r="AU251" s="37">
        <f t="shared" si="7"/>
        <v>6.1905873457640884E-2</v>
      </c>
      <c r="AV251" s="37"/>
      <c r="AW251" s="37"/>
    </row>
    <row r="252" spans="1:49" x14ac:dyDescent="0.2">
      <c r="A252" s="1" t="s">
        <v>1886</v>
      </c>
      <c r="B252" s="4" t="s">
        <v>1114</v>
      </c>
      <c r="C252" s="4" t="s">
        <v>1115</v>
      </c>
      <c r="D252" s="8">
        <v>858338.03648427199</v>
      </c>
      <c r="E252" s="8">
        <v>824954.72153408395</v>
      </c>
      <c r="F252" s="8">
        <v>757770.26807493402</v>
      </c>
      <c r="G252" s="8">
        <v>683174.51752300595</v>
      </c>
      <c r="H252" s="8">
        <v>622123.55721478199</v>
      </c>
      <c r="I252" s="8">
        <v>664757.88671132806</v>
      </c>
      <c r="J252" s="8">
        <v>512040.61327570397</v>
      </c>
      <c r="K252" s="8">
        <v>520519.46980067599</v>
      </c>
      <c r="L252" s="8">
        <v>528855.80010326195</v>
      </c>
      <c r="M252" s="8">
        <v>513853.12781474</v>
      </c>
      <c r="N252" s="8">
        <v>459459.82055795297</v>
      </c>
      <c r="O252" s="8">
        <v>431046.39453057002</v>
      </c>
      <c r="P252" s="8">
        <v>446611.58409702301</v>
      </c>
      <c r="Q252" s="8">
        <v>389801.71492846502</v>
      </c>
      <c r="R252" s="8">
        <v>364685.65338386002</v>
      </c>
      <c r="S252" s="8">
        <v>258252.58647898099</v>
      </c>
      <c r="T252" s="8">
        <v>178267.94580025101</v>
      </c>
      <c r="U252" s="8">
        <v>332016.202051992</v>
      </c>
      <c r="V252" s="8">
        <v>207168.24319322</v>
      </c>
      <c r="W252" s="8">
        <v>204179.78347302499</v>
      </c>
      <c r="X252" s="7">
        <f t="shared" si="6"/>
        <v>0.4147119467983269</v>
      </c>
      <c r="Y252" s="7"/>
      <c r="Z252" s="7"/>
      <c r="AA252" s="10">
        <v>1630490.5811507599</v>
      </c>
      <c r="AB252" s="10">
        <v>1478468.8379096901</v>
      </c>
      <c r="AC252" s="10">
        <v>1371028.2238460099</v>
      </c>
      <c r="AD252" s="10">
        <v>1296693.2193151801</v>
      </c>
      <c r="AE252" s="10">
        <v>1193065.8169976401</v>
      </c>
      <c r="AF252" s="10">
        <v>1076976.67724788</v>
      </c>
      <c r="AG252" s="10">
        <v>1131939.1075611</v>
      </c>
      <c r="AH252" s="10">
        <v>831567.05007161503</v>
      </c>
      <c r="AI252" s="10">
        <v>973871.13221775496</v>
      </c>
      <c r="AJ252" s="10">
        <v>955300.81280086003</v>
      </c>
      <c r="AK252" s="10">
        <v>881732.25935345504</v>
      </c>
      <c r="AL252" s="10">
        <v>862721.20422448695</v>
      </c>
      <c r="AM252" s="10">
        <v>895885.14641255199</v>
      </c>
      <c r="AN252" s="10">
        <v>815648.54972923605</v>
      </c>
      <c r="AO252" s="10">
        <v>464589.68140001898</v>
      </c>
      <c r="AP252" s="10">
        <v>568947.390751158</v>
      </c>
      <c r="AQ252" s="10">
        <v>122344.266187812</v>
      </c>
      <c r="AR252" s="10">
        <v>604403.00306097104</v>
      </c>
      <c r="AS252" s="10">
        <v>450513.02131091501</v>
      </c>
      <c r="AT252" s="10">
        <v>456759.093554736</v>
      </c>
      <c r="AU252" s="37">
        <f t="shared" si="7"/>
        <v>0.42733516522459097</v>
      </c>
      <c r="AV252" s="37"/>
      <c r="AW252" s="37"/>
    </row>
    <row r="253" spans="1:49" x14ac:dyDescent="0.2">
      <c r="A253" s="1" t="s">
        <v>1887</v>
      </c>
      <c r="B253" s="4" t="s">
        <v>1119</v>
      </c>
      <c r="C253" s="4" t="s">
        <v>1120</v>
      </c>
      <c r="D253" s="8" t="s">
        <v>0</v>
      </c>
      <c r="E253" s="8" t="s">
        <v>0</v>
      </c>
      <c r="F253" s="8" t="s">
        <v>0</v>
      </c>
      <c r="G253" s="8" t="s">
        <v>0</v>
      </c>
      <c r="H253" s="8" t="s">
        <v>0</v>
      </c>
      <c r="I253" s="8" t="s">
        <v>0</v>
      </c>
      <c r="J253" s="8" t="s">
        <v>0</v>
      </c>
      <c r="K253" s="8" t="s">
        <v>0</v>
      </c>
      <c r="L253" s="8" t="s">
        <v>0</v>
      </c>
      <c r="M253" s="8" t="s">
        <v>0</v>
      </c>
      <c r="N253" s="8" t="s">
        <v>0</v>
      </c>
      <c r="O253" s="8" t="s">
        <v>0</v>
      </c>
      <c r="P253" s="8" t="s">
        <v>0</v>
      </c>
      <c r="Q253" s="8" t="s">
        <v>0</v>
      </c>
      <c r="R253" s="8" t="s">
        <v>0</v>
      </c>
      <c r="S253" s="8" t="s">
        <v>0</v>
      </c>
      <c r="T253" s="8" t="s">
        <v>0</v>
      </c>
      <c r="U253" s="8" t="s">
        <v>0</v>
      </c>
      <c r="V253" s="8" t="s">
        <v>0</v>
      </c>
      <c r="W253" s="8" t="s">
        <v>0</v>
      </c>
      <c r="X253" s="7" t="e">
        <f t="shared" si="6"/>
        <v>#DIV/0!</v>
      </c>
      <c r="Y253" s="7"/>
      <c r="Z253" s="7"/>
      <c r="AA253" s="10" t="s">
        <v>0</v>
      </c>
      <c r="AB253" s="10" t="s">
        <v>0</v>
      </c>
      <c r="AC253" s="10" t="s">
        <v>0</v>
      </c>
      <c r="AD253" s="10" t="s">
        <v>0</v>
      </c>
      <c r="AE253" s="10" t="s">
        <v>0</v>
      </c>
      <c r="AF253" s="10" t="s">
        <v>0</v>
      </c>
      <c r="AG253" s="10" t="s">
        <v>0</v>
      </c>
      <c r="AH253" s="10" t="s">
        <v>0</v>
      </c>
      <c r="AI253" s="10" t="s">
        <v>0</v>
      </c>
      <c r="AJ253" s="10" t="s">
        <v>0</v>
      </c>
      <c r="AK253" s="10" t="s">
        <v>0</v>
      </c>
      <c r="AL253" s="10" t="s">
        <v>0</v>
      </c>
      <c r="AM253" s="10" t="s">
        <v>0</v>
      </c>
      <c r="AN253" s="10" t="s">
        <v>0</v>
      </c>
      <c r="AO253" s="10" t="s">
        <v>0</v>
      </c>
      <c r="AP253" s="10" t="s">
        <v>0</v>
      </c>
      <c r="AQ253" s="10" t="s">
        <v>0</v>
      </c>
      <c r="AR253" s="10" t="s">
        <v>0</v>
      </c>
      <c r="AS253" s="10" t="s">
        <v>0</v>
      </c>
      <c r="AT253" s="10" t="s">
        <v>0</v>
      </c>
      <c r="AU253" s="37" t="e">
        <f t="shared" si="7"/>
        <v>#DIV/0!</v>
      </c>
      <c r="AV253" s="37"/>
      <c r="AW253" s="37"/>
    </row>
    <row r="254" spans="1:49" x14ac:dyDescent="0.2">
      <c r="A254" s="1" t="s">
        <v>1888</v>
      </c>
      <c r="B254" s="4" t="s">
        <v>1124</v>
      </c>
      <c r="C254" s="4" t="s">
        <v>1125</v>
      </c>
      <c r="D254" s="8" t="s">
        <v>0</v>
      </c>
      <c r="E254" s="8" t="s">
        <v>0</v>
      </c>
      <c r="F254" s="8" t="s">
        <v>0</v>
      </c>
      <c r="G254" s="8" t="s">
        <v>0</v>
      </c>
      <c r="H254" s="8" t="s">
        <v>0</v>
      </c>
      <c r="I254" s="8" t="s">
        <v>0</v>
      </c>
      <c r="J254" s="8" t="s">
        <v>0</v>
      </c>
      <c r="K254" s="8" t="s">
        <v>0</v>
      </c>
      <c r="L254" s="8" t="s">
        <v>0</v>
      </c>
      <c r="M254" s="8" t="s">
        <v>0</v>
      </c>
      <c r="N254" s="8" t="s">
        <v>0</v>
      </c>
      <c r="O254" s="8" t="s">
        <v>0</v>
      </c>
      <c r="P254" s="8" t="s">
        <v>0</v>
      </c>
      <c r="Q254" s="8" t="s">
        <v>0</v>
      </c>
      <c r="R254" s="8" t="s">
        <v>0</v>
      </c>
      <c r="S254" s="8" t="s">
        <v>0</v>
      </c>
      <c r="T254" s="8" t="s">
        <v>0</v>
      </c>
      <c r="U254" s="8" t="s">
        <v>0</v>
      </c>
      <c r="V254" s="8" t="s">
        <v>0</v>
      </c>
      <c r="W254" s="8" t="s">
        <v>0</v>
      </c>
      <c r="X254" s="7" t="e">
        <f t="shared" si="6"/>
        <v>#DIV/0!</v>
      </c>
      <c r="Y254" s="7"/>
      <c r="Z254" s="7"/>
      <c r="AA254" s="10" t="s">
        <v>0</v>
      </c>
      <c r="AB254" s="10" t="s">
        <v>0</v>
      </c>
      <c r="AC254" s="10" t="s">
        <v>0</v>
      </c>
      <c r="AD254" s="10" t="s">
        <v>0</v>
      </c>
      <c r="AE254" s="10" t="s">
        <v>0</v>
      </c>
      <c r="AF254" s="10" t="s">
        <v>0</v>
      </c>
      <c r="AG254" s="10" t="s">
        <v>0</v>
      </c>
      <c r="AH254" s="10" t="s">
        <v>0</v>
      </c>
      <c r="AI254" s="10" t="s">
        <v>0</v>
      </c>
      <c r="AJ254" s="10" t="s">
        <v>0</v>
      </c>
      <c r="AK254" s="10" t="s">
        <v>0</v>
      </c>
      <c r="AL254" s="10" t="s">
        <v>0</v>
      </c>
      <c r="AM254" s="10" t="s">
        <v>0</v>
      </c>
      <c r="AN254" s="10" t="s">
        <v>0</v>
      </c>
      <c r="AO254" s="10" t="s">
        <v>0</v>
      </c>
      <c r="AP254" s="10" t="s">
        <v>0</v>
      </c>
      <c r="AQ254" s="10" t="s">
        <v>0</v>
      </c>
      <c r="AR254" s="10" t="s">
        <v>0</v>
      </c>
      <c r="AS254" s="10" t="s">
        <v>0</v>
      </c>
      <c r="AT254" s="10" t="s">
        <v>0</v>
      </c>
      <c r="AU254" s="37" t="e">
        <f t="shared" si="7"/>
        <v>#DIV/0!</v>
      </c>
      <c r="AV254" s="37"/>
      <c r="AW254" s="37"/>
    </row>
    <row r="255" spans="1:49" x14ac:dyDescent="0.2">
      <c r="A255" s="1" t="s">
        <v>1890</v>
      </c>
      <c r="B255" s="4" t="s">
        <v>1129</v>
      </c>
      <c r="C255" s="4" t="s">
        <v>1130</v>
      </c>
      <c r="D255" s="8" t="s">
        <v>0</v>
      </c>
      <c r="E255" s="8" t="s">
        <v>0</v>
      </c>
      <c r="F255" s="8" t="s">
        <v>0</v>
      </c>
      <c r="G255" s="8" t="s">
        <v>0</v>
      </c>
      <c r="H255" s="8" t="s">
        <v>0</v>
      </c>
      <c r="I255" s="8" t="s">
        <v>0</v>
      </c>
      <c r="J255" s="8" t="s">
        <v>0</v>
      </c>
      <c r="K255" s="8" t="s">
        <v>0</v>
      </c>
      <c r="L255" s="8" t="s">
        <v>0</v>
      </c>
      <c r="M255" s="8" t="s">
        <v>0</v>
      </c>
      <c r="N255" s="8" t="s">
        <v>0</v>
      </c>
      <c r="O255" s="8" t="s">
        <v>0</v>
      </c>
      <c r="P255" s="8" t="s">
        <v>0</v>
      </c>
      <c r="Q255" s="8" t="s">
        <v>0</v>
      </c>
      <c r="R255" s="8" t="s">
        <v>0</v>
      </c>
      <c r="S255" s="8" t="s">
        <v>0</v>
      </c>
      <c r="T255" s="8" t="s">
        <v>0</v>
      </c>
      <c r="U255" s="8" t="s">
        <v>0</v>
      </c>
      <c r="V255" s="8" t="s">
        <v>0</v>
      </c>
      <c r="W255" s="8" t="s">
        <v>0</v>
      </c>
      <c r="X255" s="7" t="e">
        <f t="shared" si="6"/>
        <v>#DIV/0!</v>
      </c>
      <c r="Y255" s="7"/>
      <c r="Z255" s="7"/>
      <c r="AA255" s="10" t="s">
        <v>0</v>
      </c>
      <c r="AB255" s="10" t="s">
        <v>0</v>
      </c>
      <c r="AC255" s="10" t="s">
        <v>0</v>
      </c>
      <c r="AD255" s="10" t="s">
        <v>0</v>
      </c>
      <c r="AE255" s="10" t="s">
        <v>0</v>
      </c>
      <c r="AF255" s="10" t="s">
        <v>0</v>
      </c>
      <c r="AG255" s="10" t="s">
        <v>0</v>
      </c>
      <c r="AH255" s="10" t="s">
        <v>0</v>
      </c>
      <c r="AI255" s="10" t="s">
        <v>0</v>
      </c>
      <c r="AJ255" s="10" t="s">
        <v>0</v>
      </c>
      <c r="AK255" s="10" t="s">
        <v>0</v>
      </c>
      <c r="AL255" s="10" t="s">
        <v>0</v>
      </c>
      <c r="AM255" s="10" t="s">
        <v>0</v>
      </c>
      <c r="AN255" s="10" t="s">
        <v>0</v>
      </c>
      <c r="AO255" s="10" t="s">
        <v>0</v>
      </c>
      <c r="AP255" s="10" t="s">
        <v>0</v>
      </c>
      <c r="AQ255" s="10" t="s">
        <v>0</v>
      </c>
      <c r="AR255" s="10" t="s">
        <v>0</v>
      </c>
      <c r="AS255" s="10" t="s">
        <v>0</v>
      </c>
      <c r="AT255" s="10" t="s">
        <v>0</v>
      </c>
      <c r="AU255" s="37" t="e">
        <f t="shared" si="7"/>
        <v>#DIV/0!</v>
      </c>
      <c r="AV255" s="37"/>
      <c r="AW255" s="37"/>
    </row>
    <row r="256" spans="1:49" x14ac:dyDescent="0.2">
      <c r="A256" s="1" t="s">
        <v>1891</v>
      </c>
      <c r="B256" s="4" t="s">
        <v>1133</v>
      </c>
      <c r="C256" s="4" t="s">
        <v>1134</v>
      </c>
      <c r="D256" s="8">
        <v>47694.915302243098</v>
      </c>
      <c r="E256" s="8">
        <v>44884.843644010398</v>
      </c>
      <c r="F256" s="8">
        <v>48397.090335529399</v>
      </c>
      <c r="G256" s="8">
        <v>40370.873085933803</v>
      </c>
      <c r="H256" s="8">
        <v>44772.302096043997</v>
      </c>
      <c r="I256" s="8">
        <v>42081.330801894197</v>
      </c>
      <c r="J256" s="8">
        <v>40766.654090845703</v>
      </c>
      <c r="K256" s="8">
        <v>38274.4355431285</v>
      </c>
      <c r="L256" s="8">
        <v>37298.1164718769</v>
      </c>
      <c r="M256" s="8">
        <v>36896.095419459903</v>
      </c>
      <c r="N256" s="8">
        <v>42117.2680570761</v>
      </c>
      <c r="O256" s="8">
        <v>40140.144318447499</v>
      </c>
      <c r="P256" s="8">
        <v>38645.323149652198</v>
      </c>
      <c r="Q256" s="8">
        <v>38722.993448686597</v>
      </c>
      <c r="R256" s="8">
        <v>40832.924152801701</v>
      </c>
      <c r="S256" s="8">
        <v>39213.825563825703</v>
      </c>
      <c r="T256" s="8">
        <v>40646.854201977701</v>
      </c>
      <c r="U256" s="8">
        <v>38610.113646368998</v>
      </c>
      <c r="V256" s="8">
        <v>37907.162867401203</v>
      </c>
      <c r="W256" s="8">
        <v>36686.145221056999</v>
      </c>
      <c r="X256" s="7">
        <f t="shared" si="6"/>
        <v>8.2961874575230549E-2</v>
      </c>
      <c r="Y256" s="7"/>
      <c r="Z256" s="7"/>
      <c r="AA256" s="10">
        <v>172213.95122236601</v>
      </c>
      <c r="AB256" s="10">
        <v>168442.32520903301</v>
      </c>
      <c r="AC256" s="10">
        <v>169211.02536483499</v>
      </c>
      <c r="AD256" s="10">
        <v>173794.63649255599</v>
      </c>
      <c r="AE256" s="10">
        <v>171197.43102442101</v>
      </c>
      <c r="AF256" s="10">
        <v>159037.29601126999</v>
      </c>
      <c r="AG256" s="10">
        <v>171054.19462636099</v>
      </c>
      <c r="AH256" s="10">
        <v>158597.98268291101</v>
      </c>
      <c r="AI256" s="10">
        <v>165008.821454775</v>
      </c>
      <c r="AJ256" s="10">
        <v>162425.464090325</v>
      </c>
      <c r="AK256" s="10">
        <v>153980.87416325099</v>
      </c>
      <c r="AL256" s="10">
        <v>154585.057765401</v>
      </c>
      <c r="AM256" s="10">
        <v>154615.48891944101</v>
      </c>
      <c r="AN256" s="10">
        <v>161207.12167557099</v>
      </c>
      <c r="AO256" s="10">
        <v>148649.86837424099</v>
      </c>
      <c r="AP256" s="10">
        <v>150520.96364013001</v>
      </c>
      <c r="AQ256" s="10">
        <v>155371.53118559299</v>
      </c>
      <c r="AR256" s="10">
        <v>157058.161864767</v>
      </c>
      <c r="AS256" s="10">
        <v>155634.65018706099</v>
      </c>
      <c r="AT256" s="10">
        <v>149939.42847308901</v>
      </c>
      <c r="AU256" s="37">
        <f t="shared" si="7"/>
        <v>5.0175797906820828E-2</v>
      </c>
      <c r="AV256" s="37"/>
      <c r="AW256" s="37"/>
    </row>
    <row r="257" spans="1:49" x14ac:dyDescent="0.2">
      <c r="A257" s="1" t="s">
        <v>1892</v>
      </c>
      <c r="B257" s="4" t="s">
        <v>1137</v>
      </c>
      <c r="C257" s="4" t="s">
        <v>1138</v>
      </c>
      <c r="D257" s="8">
        <v>1766803.5655139999</v>
      </c>
      <c r="E257" s="8">
        <v>1796915.2331518601</v>
      </c>
      <c r="F257" s="8">
        <v>1772289.8903226601</v>
      </c>
      <c r="G257" s="8">
        <v>1757980.8059745899</v>
      </c>
      <c r="H257" s="8">
        <v>1766569.8315062099</v>
      </c>
      <c r="I257" s="8">
        <v>1711105.7387329801</v>
      </c>
      <c r="J257" s="8">
        <v>1698013.1580192901</v>
      </c>
      <c r="K257" s="8">
        <v>1648501.8478423001</v>
      </c>
      <c r="L257" s="8">
        <v>1528615.3927839999</v>
      </c>
      <c r="M257" s="8">
        <v>1568274.4463899599</v>
      </c>
      <c r="N257" s="8">
        <v>1559456.66285915</v>
      </c>
      <c r="O257" s="8">
        <v>1526623.7519699801</v>
      </c>
      <c r="P257" s="8">
        <v>1554217.6155298899</v>
      </c>
      <c r="Q257" s="8">
        <v>1552878.5940309099</v>
      </c>
      <c r="R257" s="8">
        <v>1512287.36631404</v>
      </c>
      <c r="S257" s="8">
        <v>1534949.9029142</v>
      </c>
      <c r="T257" s="8">
        <v>1468682.7233702</v>
      </c>
      <c r="U257" s="8">
        <v>1497115.2355196199</v>
      </c>
      <c r="V257" s="8">
        <v>1437390.6285844201</v>
      </c>
      <c r="W257" s="8">
        <v>1481315.8429491399</v>
      </c>
      <c r="X257" s="7">
        <f t="shared" si="6"/>
        <v>7.4185758567545224E-2</v>
      </c>
      <c r="Y257" s="7"/>
      <c r="Z257" s="7"/>
      <c r="AA257" s="10" t="s">
        <v>0</v>
      </c>
      <c r="AB257" s="10" t="s">
        <v>0</v>
      </c>
      <c r="AC257" s="10" t="s">
        <v>0</v>
      </c>
      <c r="AD257" s="10" t="s">
        <v>0</v>
      </c>
      <c r="AE257" s="10" t="s">
        <v>0</v>
      </c>
      <c r="AF257" s="10" t="s">
        <v>0</v>
      </c>
      <c r="AG257" s="10" t="s">
        <v>0</v>
      </c>
      <c r="AH257" s="10" t="s">
        <v>0</v>
      </c>
      <c r="AI257" s="10" t="s">
        <v>0</v>
      </c>
      <c r="AJ257" s="10" t="s">
        <v>0</v>
      </c>
      <c r="AK257" s="10" t="s">
        <v>0</v>
      </c>
      <c r="AL257" s="10" t="s">
        <v>0</v>
      </c>
      <c r="AM257" s="10" t="s">
        <v>0</v>
      </c>
      <c r="AN257" s="10" t="s">
        <v>0</v>
      </c>
      <c r="AO257" s="10" t="s">
        <v>0</v>
      </c>
      <c r="AP257" s="10" t="s">
        <v>0</v>
      </c>
      <c r="AQ257" s="10" t="s">
        <v>0</v>
      </c>
      <c r="AR257" s="10" t="s">
        <v>0</v>
      </c>
      <c r="AS257" s="10" t="s">
        <v>0</v>
      </c>
      <c r="AT257" s="10" t="s">
        <v>0</v>
      </c>
      <c r="AU257" s="37" t="e">
        <f t="shared" si="7"/>
        <v>#DIV/0!</v>
      </c>
      <c r="AV257" s="37"/>
      <c r="AW257" s="37"/>
    </row>
    <row r="258" spans="1:49" x14ac:dyDescent="0.2">
      <c r="A258" s="1" t="s">
        <v>1893</v>
      </c>
      <c r="B258" s="4" t="s">
        <v>1142</v>
      </c>
      <c r="C258" s="4" t="s">
        <v>1143</v>
      </c>
      <c r="D258" s="8">
        <v>1021128.12024632</v>
      </c>
      <c r="E258" s="8">
        <v>1014061.2752622</v>
      </c>
      <c r="F258" s="8">
        <v>1030429.01306666</v>
      </c>
      <c r="G258" s="8">
        <v>1026130.24665547</v>
      </c>
      <c r="H258" s="8">
        <v>958441.30617511598</v>
      </c>
      <c r="I258" s="8">
        <v>978657.90801643801</v>
      </c>
      <c r="J258" s="8">
        <v>986755.35508699599</v>
      </c>
      <c r="K258" s="8">
        <v>967000.32693259802</v>
      </c>
      <c r="L258" s="8">
        <v>946821.44258107594</v>
      </c>
      <c r="M258" s="8">
        <v>936798.09437528404</v>
      </c>
      <c r="N258" s="8">
        <v>950156.76767951599</v>
      </c>
      <c r="O258" s="8">
        <v>891626.22003342002</v>
      </c>
      <c r="P258" s="8">
        <v>875263.35457627301</v>
      </c>
      <c r="Q258" s="8">
        <v>883327.350605916</v>
      </c>
      <c r="R258" s="8">
        <v>866323.88604046195</v>
      </c>
      <c r="S258" s="8">
        <v>899064.12760051701</v>
      </c>
      <c r="T258" s="8">
        <v>875024.42893324001</v>
      </c>
      <c r="U258" s="8">
        <v>872384.58982307301</v>
      </c>
      <c r="V258" s="8">
        <v>867154.62754994503</v>
      </c>
      <c r="W258" s="8">
        <v>889507.84544669196</v>
      </c>
      <c r="X258" s="7">
        <f t="shared" si="6"/>
        <v>6.2849055256143996E-2</v>
      </c>
      <c r="Y258" s="7"/>
      <c r="Z258" s="7"/>
      <c r="AA258" s="10">
        <v>704501.82969241997</v>
      </c>
      <c r="AB258" s="10">
        <v>694906.93759788899</v>
      </c>
      <c r="AC258" s="10">
        <v>699330.79943752894</v>
      </c>
      <c r="AD258" s="10">
        <v>672145.51666053303</v>
      </c>
      <c r="AE258" s="10">
        <v>686106.40374680201</v>
      </c>
      <c r="AF258" s="10">
        <v>687918.75218724995</v>
      </c>
      <c r="AG258" s="10">
        <v>668359.81235369097</v>
      </c>
      <c r="AH258" s="10">
        <v>626566.55366221699</v>
      </c>
      <c r="AI258" s="10">
        <v>660360.16459375399</v>
      </c>
      <c r="AJ258" s="10">
        <v>643203.30514044198</v>
      </c>
      <c r="AK258" s="10">
        <v>654334.29085552902</v>
      </c>
      <c r="AL258" s="10">
        <v>625023.96076861199</v>
      </c>
      <c r="AM258" s="10">
        <v>635327.73922622099</v>
      </c>
      <c r="AN258" s="10">
        <v>623975.84201176302</v>
      </c>
      <c r="AO258" s="10">
        <v>603632.50101812999</v>
      </c>
      <c r="AP258" s="10">
        <v>633210.985374999</v>
      </c>
      <c r="AQ258" s="10">
        <v>620717.11116817896</v>
      </c>
      <c r="AR258" s="10">
        <v>616842.53692039102</v>
      </c>
      <c r="AS258" s="10">
        <v>604453.73727557296</v>
      </c>
      <c r="AT258" s="10">
        <v>634071.95011166902</v>
      </c>
      <c r="AU258" s="37">
        <f t="shared" si="7"/>
        <v>4.9862352260822883E-2</v>
      </c>
      <c r="AV258" s="37"/>
      <c r="AW258" s="37"/>
    </row>
    <row r="259" spans="1:49" x14ac:dyDescent="0.2">
      <c r="A259" s="1" t="s">
        <v>1894</v>
      </c>
      <c r="B259" s="4" t="s">
        <v>1147</v>
      </c>
      <c r="C259" s="4" t="s">
        <v>1148</v>
      </c>
      <c r="D259" s="8">
        <v>20605738.195595</v>
      </c>
      <c r="E259" s="8">
        <v>19743361.041062601</v>
      </c>
      <c r="F259" s="8">
        <v>20188901.871131498</v>
      </c>
      <c r="G259" s="8">
        <v>20585009.162563201</v>
      </c>
      <c r="H259" s="8">
        <v>19612101.2644081</v>
      </c>
      <c r="I259" s="8">
        <v>19814409.271638401</v>
      </c>
      <c r="J259" s="8">
        <v>19726364.571022399</v>
      </c>
      <c r="K259" s="8">
        <v>19055683.558508199</v>
      </c>
      <c r="L259" s="8">
        <v>20007567.709301401</v>
      </c>
      <c r="M259" s="8">
        <v>18905663.873689901</v>
      </c>
      <c r="N259" s="8">
        <v>18360885.076477401</v>
      </c>
      <c r="O259" s="8">
        <v>16341743.3138538</v>
      </c>
      <c r="P259" s="8">
        <v>17849175.653788898</v>
      </c>
      <c r="Q259" s="8">
        <v>17225734.4585559</v>
      </c>
      <c r="R259" s="8">
        <v>17851076.5761673</v>
      </c>
      <c r="S259" s="8">
        <v>18498285.483787902</v>
      </c>
      <c r="T259" s="8">
        <v>16686225.5407086</v>
      </c>
      <c r="U259" s="8">
        <v>16771670.0480411</v>
      </c>
      <c r="V259" s="8">
        <v>16037314.4803751</v>
      </c>
      <c r="W259" s="8">
        <v>17167851.774104901</v>
      </c>
      <c r="X259" s="7">
        <f t="shared" ref="X259:X322" si="8">STDEV(D259:W259)/AVERAGE(D259:W259)</f>
        <v>7.9762810896053971E-2</v>
      </c>
      <c r="Y259" s="7"/>
      <c r="Z259" s="7"/>
      <c r="AA259" s="10">
        <v>22750443.223759498</v>
      </c>
      <c r="AB259" s="10">
        <v>20490324.135404401</v>
      </c>
      <c r="AC259" s="10">
        <v>23690866.769324001</v>
      </c>
      <c r="AD259" s="10">
        <v>22094869.636009701</v>
      </c>
      <c r="AE259" s="10">
        <v>23464545.376341801</v>
      </c>
      <c r="AF259" s="10">
        <v>22850392.562263101</v>
      </c>
      <c r="AG259" s="10">
        <v>20948587.9740992</v>
      </c>
      <c r="AH259" s="10">
        <v>21706192.241700701</v>
      </c>
      <c r="AI259" s="10">
        <v>21308529.8680376</v>
      </c>
      <c r="AJ259" s="10">
        <v>21818043.199834201</v>
      </c>
      <c r="AK259" s="10">
        <v>19976155.9801489</v>
      </c>
      <c r="AL259" s="10">
        <v>18958042.694818001</v>
      </c>
      <c r="AM259" s="10">
        <v>21200066.156794801</v>
      </c>
      <c r="AN259" s="10">
        <v>20501514.6891509</v>
      </c>
      <c r="AO259" s="10">
        <v>19995878.5770755</v>
      </c>
      <c r="AP259" s="10">
        <v>19537563.391051501</v>
      </c>
      <c r="AQ259" s="10">
        <v>19626355.992913</v>
      </c>
      <c r="AR259" s="10">
        <v>18168607.209823102</v>
      </c>
      <c r="AS259" s="10">
        <v>18837871.579780299</v>
      </c>
      <c r="AT259" s="10">
        <v>17656536.579236802</v>
      </c>
      <c r="AU259" s="37">
        <f t="shared" ref="AU259:AU322" si="9">STDEV(AA259:AT259)/AVERAGE(AA259:AT259)</f>
        <v>8.2592619655523239E-2</v>
      </c>
      <c r="AV259" s="37"/>
      <c r="AW259" s="37"/>
    </row>
    <row r="260" spans="1:49" x14ac:dyDescent="0.2">
      <c r="A260" s="1" t="s">
        <v>1895</v>
      </c>
      <c r="B260" s="4" t="s">
        <v>1151</v>
      </c>
      <c r="C260" s="4" t="s">
        <v>1152</v>
      </c>
      <c r="D260" s="8" t="s">
        <v>0</v>
      </c>
      <c r="E260" s="8" t="s">
        <v>0</v>
      </c>
      <c r="F260" s="8" t="s">
        <v>0</v>
      </c>
      <c r="G260" s="8" t="s">
        <v>0</v>
      </c>
      <c r="H260" s="8" t="s">
        <v>0</v>
      </c>
      <c r="I260" s="8" t="s">
        <v>0</v>
      </c>
      <c r="J260" s="8" t="s">
        <v>0</v>
      </c>
      <c r="K260" s="8" t="s">
        <v>0</v>
      </c>
      <c r="L260" s="8" t="s">
        <v>0</v>
      </c>
      <c r="M260" s="8" t="s">
        <v>0</v>
      </c>
      <c r="N260" s="8" t="s">
        <v>0</v>
      </c>
      <c r="O260" s="8" t="s">
        <v>0</v>
      </c>
      <c r="P260" s="8" t="s">
        <v>0</v>
      </c>
      <c r="Q260" s="8" t="s">
        <v>0</v>
      </c>
      <c r="R260" s="8" t="s">
        <v>0</v>
      </c>
      <c r="S260" s="8" t="s">
        <v>0</v>
      </c>
      <c r="T260" s="8" t="s">
        <v>0</v>
      </c>
      <c r="U260" s="8" t="s">
        <v>0</v>
      </c>
      <c r="V260" s="8" t="s">
        <v>0</v>
      </c>
      <c r="W260" s="8" t="s">
        <v>0</v>
      </c>
      <c r="X260" s="7" t="e">
        <f t="shared" si="8"/>
        <v>#DIV/0!</v>
      </c>
      <c r="Y260" s="7"/>
      <c r="Z260" s="7"/>
      <c r="AA260" s="10" t="s">
        <v>0</v>
      </c>
      <c r="AB260" s="10" t="s">
        <v>0</v>
      </c>
      <c r="AC260" s="10" t="s">
        <v>0</v>
      </c>
      <c r="AD260" s="10" t="s">
        <v>0</v>
      </c>
      <c r="AE260" s="10" t="s">
        <v>0</v>
      </c>
      <c r="AF260" s="10" t="s">
        <v>0</v>
      </c>
      <c r="AG260" s="10" t="s">
        <v>0</v>
      </c>
      <c r="AH260" s="10" t="s">
        <v>0</v>
      </c>
      <c r="AI260" s="10" t="s">
        <v>0</v>
      </c>
      <c r="AJ260" s="10" t="s">
        <v>0</v>
      </c>
      <c r="AK260" s="10" t="s">
        <v>0</v>
      </c>
      <c r="AL260" s="10" t="s">
        <v>0</v>
      </c>
      <c r="AM260" s="10" t="s">
        <v>0</v>
      </c>
      <c r="AN260" s="10" t="s">
        <v>0</v>
      </c>
      <c r="AO260" s="10" t="s">
        <v>0</v>
      </c>
      <c r="AP260" s="10" t="s">
        <v>0</v>
      </c>
      <c r="AQ260" s="10" t="s">
        <v>0</v>
      </c>
      <c r="AR260" s="10" t="s">
        <v>0</v>
      </c>
      <c r="AS260" s="10" t="s">
        <v>0</v>
      </c>
      <c r="AT260" s="10" t="s">
        <v>0</v>
      </c>
      <c r="AU260" s="37" t="e">
        <f t="shared" si="9"/>
        <v>#DIV/0!</v>
      </c>
      <c r="AV260" s="37"/>
      <c r="AW260" s="37"/>
    </row>
    <row r="261" spans="1:49" x14ac:dyDescent="0.2">
      <c r="A261" s="1" t="s">
        <v>1896</v>
      </c>
      <c r="B261" s="4" t="s">
        <v>1154</v>
      </c>
      <c r="C261" s="4" t="s">
        <v>1155</v>
      </c>
      <c r="D261" s="8" t="s">
        <v>0</v>
      </c>
      <c r="E261" s="8" t="s">
        <v>0</v>
      </c>
      <c r="F261" s="8" t="s">
        <v>0</v>
      </c>
      <c r="G261" s="8" t="s">
        <v>0</v>
      </c>
      <c r="H261" s="8" t="s">
        <v>0</v>
      </c>
      <c r="I261" s="8" t="s">
        <v>0</v>
      </c>
      <c r="J261" s="8" t="s">
        <v>0</v>
      </c>
      <c r="K261" s="8" t="s">
        <v>0</v>
      </c>
      <c r="L261" s="8" t="s">
        <v>0</v>
      </c>
      <c r="M261" s="8" t="s">
        <v>0</v>
      </c>
      <c r="N261" s="8" t="s">
        <v>0</v>
      </c>
      <c r="O261" s="8" t="s">
        <v>0</v>
      </c>
      <c r="P261" s="8" t="s">
        <v>0</v>
      </c>
      <c r="Q261" s="8" t="s">
        <v>0</v>
      </c>
      <c r="R261" s="8" t="s">
        <v>0</v>
      </c>
      <c r="S261" s="8" t="s">
        <v>0</v>
      </c>
      <c r="T261" s="8" t="s">
        <v>0</v>
      </c>
      <c r="U261" s="8" t="s">
        <v>0</v>
      </c>
      <c r="V261" s="8" t="s">
        <v>0</v>
      </c>
      <c r="W261" s="8" t="s">
        <v>0</v>
      </c>
      <c r="X261" s="7" t="e">
        <f t="shared" si="8"/>
        <v>#DIV/0!</v>
      </c>
      <c r="Y261" s="7"/>
      <c r="Z261" s="7"/>
      <c r="AA261" s="10" t="s">
        <v>0</v>
      </c>
      <c r="AB261" s="10" t="s">
        <v>0</v>
      </c>
      <c r="AC261" s="10" t="s">
        <v>0</v>
      </c>
      <c r="AD261" s="10" t="s">
        <v>0</v>
      </c>
      <c r="AE261" s="10" t="s">
        <v>0</v>
      </c>
      <c r="AF261" s="10" t="s">
        <v>0</v>
      </c>
      <c r="AG261" s="10" t="s">
        <v>0</v>
      </c>
      <c r="AH261" s="10" t="s">
        <v>0</v>
      </c>
      <c r="AI261" s="10" t="s">
        <v>0</v>
      </c>
      <c r="AJ261" s="10" t="s">
        <v>0</v>
      </c>
      <c r="AK261" s="10" t="s">
        <v>0</v>
      </c>
      <c r="AL261" s="10" t="s">
        <v>0</v>
      </c>
      <c r="AM261" s="10" t="s">
        <v>0</v>
      </c>
      <c r="AN261" s="10" t="s">
        <v>0</v>
      </c>
      <c r="AO261" s="10" t="s">
        <v>0</v>
      </c>
      <c r="AP261" s="10" t="s">
        <v>0</v>
      </c>
      <c r="AQ261" s="10" t="s">
        <v>0</v>
      </c>
      <c r="AR261" s="10" t="s">
        <v>0</v>
      </c>
      <c r="AS261" s="10" t="s">
        <v>0</v>
      </c>
      <c r="AT261" s="10" t="s">
        <v>0</v>
      </c>
      <c r="AU261" s="37" t="e">
        <f t="shared" si="9"/>
        <v>#DIV/0!</v>
      </c>
      <c r="AV261" s="37"/>
      <c r="AW261" s="37"/>
    </row>
    <row r="262" spans="1:49" x14ac:dyDescent="0.2">
      <c r="A262" s="1" t="s">
        <v>1897</v>
      </c>
      <c r="B262" s="4" t="s">
        <v>1158</v>
      </c>
      <c r="C262" s="4" t="s">
        <v>1159</v>
      </c>
      <c r="D262" s="8" t="s">
        <v>0</v>
      </c>
      <c r="E262" s="8" t="s">
        <v>0</v>
      </c>
      <c r="F262" s="8" t="s">
        <v>0</v>
      </c>
      <c r="G262" s="8" t="s">
        <v>0</v>
      </c>
      <c r="H262" s="8" t="s">
        <v>0</v>
      </c>
      <c r="I262" s="8" t="s">
        <v>0</v>
      </c>
      <c r="J262" s="8" t="s">
        <v>0</v>
      </c>
      <c r="K262" s="8" t="s">
        <v>0</v>
      </c>
      <c r="L262" s="8" t="s">
        <v>0</v>
      </c>
      <c r="M262" s="8" t="s">
        <v>0</v>
      </c>
      <c r="N262" s="8" t="s">
        <v>0</v>
      </c>
      <c r="O262" s="8" t="s">
        <v>0</v>
      </c>
      <c r="P262" s="8" t="s">
        <v>0</v>
      </c>
      <c r="Q262" s="8" t="s">
        <v>0</v>
      </c>
      <c r="R262" s="8" t="s">
        <v>0</v>
      </c>
      <c r="S262" s="8" t="s">
        <v>0</v>
      </c>
      <c r="T262" s="8" t="s">
        <v>0</v>
      </c>
      <c r="U262" s="8" t="s">
        <v>0</v>
      </c>
      <c r="V262" s="8" t="s">
        <v>0</v>
      </c>
      <c r="W262" s="8" t="s">
        <v>0</v>
      </c>
      <c r="X262" s="7" t="e">
        <f t="shared" si="8"/>
        <v>#DIV/0!</v>
      </c>
      <c r="Y262" s="7"/>
      <c r="Z262" s="7"/>
      <c r="AA262" s="10" t="s">
        <v>0</v>
      </c>
      <c r="AB262" s="10" t="s">
        <v>0</v>
      </c>
      <c r="AC262" s="10" t="s">
        <v>0</v>
      </c>
      <c r="AD262" s="10" t="s">
        <v>0</v>
      </c>
      <c r="AE262" s="10" t="s">
        <v>0</v>
      </c>
      <c r="AF262" s="10" t="s">
        <v>0</v>
      </c>
      <c r="AG262" s="10" t="s">
        <v>0</v>
      </c>
      <c r="AH262" s="10" t="s">
        <v>0</v>
      </c>
      <c r="AI262" s="10" t="s">
        <v>0</v>
      </c>
      <c r="AJ262" s="10" t="s">
        <v>0</v>
      </c>
      <c r="AK262" s="10" t="s">
        <v>0</v>
      </c>
      <c r="AL262" s="10" t="s">
        <v>0</v>
      </c>
      <c r="AM262" s="10" t="s">
        <v>0</v>
      </c>
      <c r="AN262" s="10" t="s">
        <v>0</v>
      </c>
      <c r="AO262" s="10" t="s">
        <v>0</v>
      </c>
      <c r="AP262" s="10" t="s">
        <v>0</v>
      </c>
      <c r="AQ262" s="10" t="s">
        <v>0</v>
      </c>
      <c r="AR262" s="10" t="s">
        <v>0</v>
      </c>
      <c r="AS262" s="10" t="s">
        <v>0</v>
      </c>
      <c r="AT262" s="10" t="s">
        <v>0</v>
      </c>
      <c r="AU262" s="37" t="e">
        <f t="shared" si="9"/>
        <v>#DIV/0!</v>
      </c>
      <c r="AV262" s="37"/>
      <c r="AW262" s="37"/>
    </row>
    <row r="263" spans="1:49" x14ac:dyDescent="0.2">
      <c r="A263" s="1" t="s">
        <v>1898</v>
      </c>
      <c r="B263" s="4" t="s">
        <v>1163</v>
      </c>
      <c r="C263" s="4" t="s">
        <v>1164</v>
      </c>
      <c r="D263" s="8">
        <v>838328.80874478305</v>
      </c>
      <c r="E263" s="8">
        <v>870396.57365681895</v>
      </c>
      <c r="F263" s="8">
        <v>889361.17234828905</v>
      </c>
      <c r="G263" s="8">
        <v>865365.985265075</v>
      </c>
      <c r="H263" s="8">
        <v>870106.172646094</v>
      </c>
      <c r="I263" s="8">
        <v>887708.460207575</v>
      </c>
      <c r="J263" s="8">
        <v>866201.13646034605</v>
      </c>
      <c r="K263" s="8">
        <v>848532.15728897299</v>
      </c>
      <c r="L263" s="8">
        <v>886870.94730256405</v>
      </c>
      <c r="M263" s="8">
        <v>867181.94302217604</v>
      </c>
      <c r="N263" s="8">
        <v>828497.46365893097</v>
      </c>
      <c r="O263" s="8">
        <v>865927.40298966097</v>
      </c>
      <c r="P263" s="8">
        <v>812984.33123872697</v>
      </c>
      <c r="Q263" s="8">
        <v>791565.891536974</v>
      </c>
      <c r="R263" s="8">
        <v>783932.13773357205</v>
      </c>
      <c r="S263" s="8">
        <v>799368.60524868697</v>
      </c>
      <c r="T263" s="8">
        <v>799502.04761155101</v>
      </c>
      <c r="U263" s="8">
        <v>783390.11764868803</v>
      </c>
      <c r="V263" s="8">
        <v>795645.08686871803</v>
      </c>
      <c r="W263" s="8">
        <v>797512.74702421296</v>
      </c>
      <c r="X263" s="7">
        <f t="shared" si="8"/>
        <v>4.5876781827013713E-2</v>
      </c>
      <c r="Y263" s="7"/>
      <c r="Z263" s="7"/>
      <c r="AA263" s="10" t="s">
        <v>0</v>
      </c>
      <c r="AB263" s="10" t="s">
        <v>0</v>
      </c>
      <c r="AC263" s="10" t="s">
        <v>0</v>
      </c>
      <c r="AD263" s="10" t="s">
        <v>0</v>
      </c>
      <c r="AE263" s="10" t="s">
        <v>0</v>
      </c>
      <c r="AF263" s="10" t="s">
        <v>0</v>
      </c>
      <c r="AG263" s="10" t="s">
        <v>0</v>
      </c>
      <c r="AH263" s="10" t="s">
        <v>0</v>
      </c>
      <c r="AI263" s="10" t="s">
        <v>0</v>
      </c>
      <c r="AJ263" s="10" t="s">
        <v>0</v>
      </c>
      <c r="AK263" s="10" t="s">
        <v>0</v>
      </c>
      <c r="AL263" s="10" t="s">
        <v>0</v>
      </c>
      <c r="AM263" s="10" t="s">
        <v>0</v>
      </c>
      <c r="AN263" s="10" t="s">
        <v>0</v>
      </c>
      <c r="AO263" s="10" t="s">
        <v>0</v>
      </c>
      <c r="AP263" s="10" t="s">
        <v>0</v>
      </c>
      <c r="AQ263" s="10" t="s">
        <v>0</v>
      </c>
      <c r="AR263" s="10" t="s">
        <v>0</v>
      </c>
      <c r="AS263" s="10" t="s">
        <v>0</v>
      </c>
      <c r="AT263" s="10" t="s">
        <v>0</v>
      </c>
      <c r="AU263" s="37" t="e">
        <f t="shared" si="9"/>
        <v>#DIV/0!</v>
      </c>
      <c r="AV263" s="37"/>
      <c r="AW263" s="37"/>
    </row>
    <row r="264" spans="1:49" x14ac:dyDescent="0.2">
      <c r="A264" s="1" t="s">
        <v>1899</v>
      </c>
      <c r="B264" s="4" t="s">
        <v>1166</v>
      </c>
      <c r="C264" s="4" t="s">
        <v>1167</v>
      </c>
      <c r="D264" s="8" t="s">
        <v>0</v>
      </c>
      <c r="E264" s="8" t="s">
        <v>0</v>
      </c>
      <c r="F264" s="8" t="s">
        <v>0</v>
      </c>
      <c r="G264" s="8" t="s">
        <v>0</v>
      </c>
      <c r="H264" s="8" t="s">
        <v>0</v>
      </c>
      <c r="I264" s="8" t="s">
        <v>0</v>
      </c>
      <c r="J264" s="8" t="s">
        <v>0</v>
      </c>
      <c r="K264" s="8" t="s">
        <v>0</v>
      </c>
      <c r="L264" s="8" t="s">
        <v>0</v>
      </c>
      <c r="M264" s="8" t="s">
        <v>0</v>
      </c>
      <c r="N264" s="8" t="s">
        <v>0</v>
      </c>
      <c r="O264" s="8" t="s">
        <v>0</v>
      </c>
      <c r="P264" s="8" t="s">
        <v>0</v>
      </c>
      <c r="Q264" s="8" t="s">
        <v>0</v>
      </c>
      <c r="R264" s="8" t="s">
        <v>0</v>
      </c>
      <c r="S264" s="8" t="s">
        <v>0</v>
      </c>
      <c r="T264" s="8" t="s">
        <v>0</v>
      </c>
      <c r="U264" s="8" t="s">
        <v>0</v>
      </c>
      <c r="V264" s="8" t="s">
        <v>0</v>
      </c>
      <c r="W264" s="8" t="s">
        <v>0</v>
      </c>
      <c r="X264" s="7" t="e">
        <f t="shared" si="8"/>
        <v>#DIV/0!</v>
      </c>
      <c r="Y264" s="7"/>
      <c r="Z264" s="7"/>
      <c r="AA264" s="10" t="s">
        <v>0</v>
      </c>
      <c r="AB264" s="10" t="s">
        <v>0</v>
      </c>
      <c r="AC264" s="10" t="s">
        <v>0</v>
      </c>
      <c r="AD264" s="10" t="s">
        <v>0</v>
      </c>
      <c r="AE264" s="10" t="s">
        <v>0</v>
      </c>
      <c r="AF264" s="10" t="s">
        <v>0</v>
      </c>
      <c r="AG264" s="10" t="s">
        <v>0</v>
      </c>
      <c r="AH264" s="10" t="s">
        <v>0</v>
      </c>
      <c r="AI264" s="10" t="s">
        <v>0</v>
      </c>
      <c r="AJ264" s="10" t="s">
        <v>0</v>
      </c>
      <c r="AK264" s="10" t="s">
        <v>0</v>
      </c>
      <c r="AL264" s="10" t="s">
        <v>0</v>
      </c>
      <c r="AM264" s="10" t="s">
        <v>0</v>
      </c>
      <c r="AN264" s="10" t="s">
        <v>0</v>
      </c>
      <c r="AO264" s="10" t="s">
        <v>0</v>
      </c>
      <c r="AP264" s="10" t="s">
        <v>0</v>
      </c>
      <c r="AQ264" s="10" t="s">
        <v>0</v>
      </c>
      <c r="AR264" s="10" t="s">
        <v>0</v>
      </c>
      <c r="AS264" s="10" t="s">
        <v>0</v>
      </c>
      <c r="AT264" s="10" t="s">
        <v>0</v>
      </c>
      <c r="AU264" s="37" t="e">
        <f t="shared" si="9"/>
        <v>#DIV/0!</v>
      </c>
      <c r="AV264" s="37"/>
      <c r="AW264" s="37"/>
    </row>
    <row r="265" spans="1:49" x14ac:dyDescent="0.2">
      <c r="A265" s="1" t="s">
        <v>1900</v>
      </c>
      <c r="B265" s="4" t="s">
        <v>1171</v>
      </c>
      <c r="C265" s="4" t="s">
        <v>1172</v>
      </c>
      <c r="D265" s="8" t="s">
        <v>0</v>
      </c>
      <c r="E265" s="8" t="s">
        <v>0</v>
      </c>
      <c r="F265" s="8" t="s">
        <v>0</v>
      </c>
      <c r="G265" s="8" t="s">
        <v>0</v>
      </c>
      <c r="H265" s="8" t="s">
        <v>0</v>
      </c>
      <c r="I265" s="8" t="s">
        <v>0</v>
      </c>
      <c r="J265" s="8" t="s">
        <v>0</v>
      </c>
      <c r="K265" s="8" t="s">
        <v>0</v>
      </c>
      <c r="L265" s="8" t="s">
        <v>0</v>
      </c>
      <c r="M265" s="8" t="s">
        <v>0</v>
      </c>
      <c r="N265" s="8" t="s">
        <v>0</v>
      </c>
      <c r="O265" s="8" t="s">
        <v>0</v>
      </c>
      <c r="P265" s="8" t="s">
        <v>0</v>
      </c>
      <c r="Q265" s="8" t="s">
        <v>0</v>
      </c>
      <c r="R265" s="8" t="s">
        <v>0</v>
      </c>
      <c r="S265" s="8" t="s">
        <v>0</v>
      </c>
      <c r="T265" s="8" t="s">
        <v>0</v>
      </c>
      <c r="U265" s="8" t="s">
        <v>0</v>
      </c>
      <c r="V265" s="8" t="s">
        <v>0</v>
      </c>
      <c r="W265" s="8" t="s">
        <v>0</v>
      </c>
      <c r="X265" s="7" t="e">
        <f t="shared" si="8"/>
        <v>#DIV/0!</v>
      </c>
      <c r="Y265" s="7"/>
      <c r="Z265" s="7"/>
      <c r="AA265" s="10" t="s">
        <v>0</v>
      </c>
      <c r="AB265" s="10" t="s">
        <v>0</v>
      </c>
      <c r="AC265" s="10" t="s">
        <v>0</v>
      </c>
      <c r="AD265" s="10" t="s">
        <v>0</v>
      </c>
      <c r="AE265" s="10" t="s">
        <v>0</v>
      </c>
      <c r="AF265" s="10" t="s">
        <v>0</v>
      </c>
      <c r="AG265" s="10" t="s">
        <v>0</v>
      </c>
      <c r="AH265" s="10" t="s">
        <v>0</v>
      </c>
      <c r="AI265" s="10" t="s">
        <v>0</v>
      </c>
      <c r="AJ265" s="10" t="s">
        <v>0</v>
      </c>
      <c r="AK265" s="10" t="s">
        <v>0</v>
      </c>
      <c r="AL265" s="10" t="s">
        <v>0</v>
      </c>
      <c r="AM265" s="10" t="s">
        <v>0</v>
      </c>
      <c r="AN265" s="10" t="s">
        <v>0</v>
      </c>
      <c r="AO265" s="10" t="s">
        <v>0</v>
      </c>
      <c r="AP265" s="10" t="s">
        <v>0</v>
      </c>
      <c r="AQ265" s="10" t="s">
        <v>0</v>
      </c>
      <c r="AR265" s="10" t="s">
        <v>0</v>
      </c>
      <c r="AS265" s="10" t="s">
        <v>0</v>
      </c>
      <c r="AT265" s="10" t="s">
        <v>0</v>
      </c>
      <c r="AU265" s="37" t="e">
        <f t="shared" si="9"/>
        <v>#DIV/0!</v>
      </c>
      <c r="AV265" s="37"/>
      <c r="AW265" s="37"/>
    </row>
    <row r="266" spans="1:49" x14ac:dyDescent="0.2">
      <c r="A266" s="1" t="s">
        <v>1901</v>
      </c>
      <c r="B266" s="4" t="s">
        <v>1176</v>
      </c>
      <c r="C266" s="4" t="s">
        <v>1177</v>
      </c>
      <c r="D266" s="8" t="s">
        <v>0</v>
      </c>
      <c r="E266" s="8" t="s">
        <v>0</v>
      </c>
      <c r="F266" s="8" t="s">
        <v>0</v>
      </c>
      <c r="G266" s="8" t="s">
        <v>0</v>
      </c>
      <c r="H266" s="8" t="s">
        <v>0</v>
      </c>
      <c r="I266" s="8" t="s">
        <v>0</v>
      </c>
      <c r="J266" s="8" t="s">
        <v>0</v>
      </c>
      <c r="K266" s="8" t="s">
        <v>0</v>
      </c>
      <c r="L266" s="8" t="s">
        <v>0</v>
      </c>
      <c r="M266" s="8" t="s">
        <v>0</v>
      </c>
      <c r="N266" s="8" t="s">
        <v>0</v>
      </c>
      <c r="O266" s="8" t="s">
        <v>0</v>
      </c>
      <c r="P266" s="8" t="s">
        <v>0</v>
      </c>
      <c r="Q266" s="8" t="s">
        <v>0</v>
      </c>
      <c r="R266" s="8" t="s">
        <v>0</v>
      </c>
      <c r="S266" s="8" t="s">
        <v>0</v>
      </c>
      <c r="T266" s="8" t="s">
        <v>0</v>
      </c>
      <c r="U266" s="8" t="s">
        <v>0</v>
      </c>
      <c r="V266" s="8" t="s">
        <v>0</v>
      </c>
      <c r="W266" s="8" t="s">
        <v>0</v>
      </c>
      <c r="X266" s="7" t="e">
        <f t="shared" si="8"/>
        <v>#DIV/0!</v>
      </c>
      <c r="Y266" s="7"/>
      <c r="Z266" s="7"/>
      <c r="AA266" s="10" t="s">
        <v>0</v>
      </c>
      <c r="AB266" s="10" t="s">
        <v>0</v>
      </c>
      <c r="AC266" s="10" t="s">
        <v>0</v>
      </c>
      <c r="AD266" s="10" t="s">
        <v>0</v>
      </c>
      <c r="AE266" s="10" t="s">
        <v>0</v>
      </c>
      <c r="AF266" s="10" t="s">
        <v>0</v>
      </c>
      <c r="AG266" s="10" t="s">
        <v>0</v>
      </c>
      <c r="AH266" s="10" t="s">
        <v>0</v>
      </c>
      <c r="AI266" s="10" t="s">
        <v>0</v>
      </c>
      <c r="AJ266" s="10" t="s">
        <v>0</v>
      </c>
      <c r="AK266" s="10" t="s">
        <v>0</v>
      </c>
      <c r="AL266" s="10" t="s">
        <v>0</v>
      </c>
      <c r="AM266" s="10" t="s">
        <v>0</v>
      </c>
      <c r="AN266" s="10" t="s">
        <v>0</v>
      </c>
      <c r="AO266" s="10" t="s">
        <v>0</v>
      </c>
      <c r="AP266" s="10" t="s">
        <v>0</v>
      </c>
      <c r="AQ266" s="10" t="s">
        <v>0</v>
      </c>
      <c r="AR266" s="10" t="s">
        <v>0</v>
      </c>
      <c r="AS266" s="10" t="s">
        <v>0</v>
      </c>
      <c r="AT266" s="10" t="s">
        <v>0</v>
      </c>
      <c r="AU266" s="37" t="e">
        <f t="shared" si="9"/>
        <v>#DIV/0!</v>
      </c>
      <c r="AV266" s="37"/>
      <c r="AW266" s="37"/>
    </row>
    <row r="267" spans="1:49" x14ac:dyDescent="0.2">
      <c r="A267" s="1" t="s">
        <v>1902</v>
      </c>
      <c r="B267" s="4" t="s">
        <v>1180</v>
      </c>
      <c r="C267" s="4" t="s">
        <v>1181</v>
      </c>
      <c r="D267" s="8">
        <v>224628.41703994101</v>
      </c>
      <c r="E267" s="8">
        <v>212571.27793918599</v>
      </c>
      <c r="F267" s="8">
        <v>210897.466667639</v>
      </c>
      <c r="G267" s="8">
        <v>202113.10518229101</v>
      </c>
      <c r="H267" s="8">
        <v>196793.61503713101</v>
      </c>
      <c r="I267" s="8">
        <v>201901.043163675</v>
      </c>
      <c r="J267" s="8">
        <v>226333.026701372</v>
      </c>
      <c r="K267" s="8">
        <v>214658.724941425</v>
      </c>
      <c r="L267" s="8">
        <v>207186.128778557</v>
      </c>
      <c r="M267" s="8">
        <v>204783.11433803901</v>
      </c>
      <c r="N267" s="8">
        <v>218541.907973672</v>
      </c>
      <c r="O267" s="8">
        <v>216155.65653416299</v>
      </c>
      <c r="P267" s="8">
        <v>214381.06420810099</v>
      </c>
      <c r="Q267" s="8">
        <v>218143.133780326</v>
      </c>
      <c r="R267" s="8">
        <v>183564.10916304099</v>
      </c>
      <c r="S267" s="8">
        <v>200867.483774658</v>
      </c>
      <c r="T267" s="8">
        <v>219506.24226326501</v>
      </c>
      <c r="U267" s="8">
        <v>203647.463905279</v>
      </c>
      <c r="V267" s="8">
        <v>203333.51821912601</v>
      </c>
      <c r="W267" s="8">
        <v>204696.10569301699</v>
      </c>
      <c r="X267" s="7">
        <f t="shared" si="8"/>
        <v>4.9247956068582829E-2</v>
      </c>
      <c r="Y267" s="7"/>
      <c r="Z267" s="7"/>
      <c r="AA267" s="10" t="s">
        <v>0</v>
      </c>
      <c r="AB267" s="10" t="s">
        <v>0</v>
      </c>
      <c r="AC267" s="10" t="s">
        <v>0</v>
      </c>
      <c r="AD267" s="10" t="s">
        <v>0</v>
      </c>
      <c r="AE267" s="10" t="s">
        <v>0</v>
      </c>
      <c r="AF267" s="10" t="s">
        <v>0</v>
      </c>
      <c r="AG267" s="10" t="s">
        <v>0</v>
      </c>
      <c r="AH267" s="10" t="s">
        <v>0</v>
      </c>
      <c r="AI267" s="10" t="s">
        <v>0</v>
      </c>
      <c r="AJ267" s="10" t="s">
        <v>0</v>
      </c>
      <c r="AK267" s="10" t="s">
        <v>0</v>
      </c>
      <c r="AL267" s="10" t="s">
        <v>0</v>
      </c>
      <c r="AM267" s="10" t="s">
        <v>0</v>
      </c>
      <c r="AN267" s="10" t="s">
        <v>0</v>
      </c>
      <c r="AO267" s="10" t="s">
        <v>0</v>
      </c>
      <c r="AP267" s="10" t="s">
        <v>0</v>
      </c>
      <c r="AQ267" s="10" t="s">
        <v>0</v>
      </c>
      <c r="AR267" s="10" t="s">
        <v>0</v>
      </c>
      <c r="AS267" s="10" t="s">
        <v>0</v>
      </c>
      <c r="AT267" s="10" t="s">
        <v>0</v>
      </c>
      <c r="AU267" s="37" t="e">
        <f t="shared" si="9"/>
        <v>#DIV/0!</v>
      </c>
      <c r="AV267" s="37"/>
      <c r="AW267" s="37"/>
    </row>
    <row r="268" spans="1:49" x14ac:dyDescent="0.2">
      <c r="A268" s="1" t="s">
        <v>1903</v>
      </c>
      <c r="B268" s="4" t="s">
        <v>1185</v>
      </c>
      <c r="C268" s="4" t="s">
        <v>1186</v>
      </c>
      <c r="D268" s="8" t="s">
        <v>0</v>
      </c>
      <c r="E268" s="8" t="s">
        <v>0</v>
      </c>
      <c r="F268" s="8" t="s">
        <v>0</v>
      </c>
      <c r="G268" s="8" t="s">
        <v>0</v>
      </c>
      <c r="H268" s="8" t="s">
        <v>0</v>
      </c>
      <c r="I268" s="8" t="s">
        <v>0</v>
      </c>
      <c r="J268" s="8" t="s">
        <v>0</v>
      </c>
      <c r="K268" s="8" t="s">
        <v>0</v>
      </c>
      <c r="L268" s="8" t="s">
        <v>0</v>
      </c>
      <c r="M268" s="8" t="s">
        <v>0</v>
      </c>
      <c r="N268" s="8" t="s">
        <v>0</v>
      </c>
      <c r="O268" s="8" t="s">
        <v>0</v>
      </c>
      <c r="P268" s="8" t="s">
        <v>0</v>
      </c>
      <c r="Q268" s="8" t="s">
        <v>0</v>
      </c>
      <c r="R268" s="8" t="s">
        <v>0</v>
      </c>
      <c r="S268" s="8" t="s">
        <v>0</v>
      </c>
      <c r="T268" s="8" t="s">
        <v>0</v>
      </c>
      <c r="U268" s="8" t="s">
        <v>0</v>
      </c>
      <c r="V268" s="8" t="s">
        <v>0</v>
      </c>
      <c r="W268" s="8" t="s">
        <v>0</v>
      </c>
      <c r="X268" s="7" t="e">
        <f t="shared" si="8"/>
        <v>#DIV/0!</v>
      </c>
      <c r="Y268" s="7"/>
      <c r="Z268" s="7"/>
      <c r="AA268" s="10" t="s">
        <v>0</v>
      </c>
      <c r="AB268" s="10" t="s">
        <v>0</v>
      </c>
      <c r="AC268" s="10" t="s">
        <v>0</v>
      </c>
      <c r="AD268" s="10" t="s">
        <v>0</v>
      </c>
      <c r="AE268" s="10" t="s">
        <v>0</v>
      </c>
      <c r="AF268" s="10" t="s">
        <v>0</v>
      </c>
      <c r="AG268" s="10" t="s">
        <v>0</v>
      </c>
      <c r="AH268" s="10" t="s">
        <v>0</v>
      </c>
      <c r="AI268" s="10" t="s">
        <v>0</v>
      </c>
      <c r="AJ268" s="10" t="s">
        <v>0</v>
      </c>
      <c r="AK268" s="10" t="s">
        <v>0</v>
      </c>
      <c r="AL268" s="10" t="s">
        <v>0</v>
      </c>
      <c r="AM268" s="10" t="s">
        <v>0</v>
      </c>
      <c r="AN268" s="10" t="s">
        <v>0</v>
      </c>
      <c r="AO268" s="10" t="s">
        <v>0</v>
      </c>
      <c r="AP268" s="10" t="s">
        <v>0</v>
      </c>
      <c r="AQ268" s="10" t="s">
        <v>0</v>
      </c>
      <c r="AR268" s="10" t="s">
        <v>0</v>
      </c>
      <c r="AS268" s="10" t="s">
        <v>0</v>
      </c>
      <c r="AT268" s="10" t="s">
        <v>0</v>
      </c>
      <c r="AU268" s="37" t="e">
        <f t="shared" si="9"/>
        <v>#DIV/0!</v>
      </c>
      <c r="AV268" s="37"/>
      <c r="AW268" s="37"/>
    </row>
    <row r="269" spans="1:49" x14ac:dyDescent="0.2">
      <c r="A269" s="1" t="s">
        <v>1905</v>
      </c>
      <c r="B269" s="4" t="s">
        <v>1190</v>
      </c>
      <c r="C269" s="4" t="s">
        <v>1191</v>
      </c>
      <c r="D269" s="8" t="s">
        <v>0</v>
      </c>
      <c r="E269" s="8" t="s">
        <v>0</v>
      </c>
      <c r="F269" s="8" t="s">
        <v>0</v>
      </c>
      <c r="G269" s="8" t="s">
        <v>0</v>
      </c>
      <c r="H269" s="8" t="s">
        <v>0</v>
      </c>
      <c r="I269" s="8" t="s">
        <v>0</v>
      </c>
      <c r="J269" s="8" t="s">
        <v>0</v>
      </c>
      <c r="K269" s="8" t="s">
        <v>0</v>
      </c>
      <c r="L269" s="8" t="s">
        <v>0</v>
      </c>
      <c r="M269" s="8" t="s">
        <v>0</v>
      </c>
      <c r="N269" s="8" t="s">
        <v>0</v>
      </c>
      <c r="O269" s="8" t="s">
        <v>0</v>
      </c>
      <c r="P269" s="8" t="s">
        <v>0</v>
      </c>
      <c r="Q269" s="8" t="s">
        <v>0</v>
      </c>
      <c r="R269" s="8" t="s">
        <v>0</v>
      </c>
      <c r="S269" s="8" t="s">
        <v>0</v>
      </c>
      <c r="T269" s="8" t="s">
        <v>0</v>
      </c>
      <c r="U269" s="8" t="s">
        <v>0</v>
      </c>
      <c r="V269" s="8" t="s">
        <v>0</v>
      </c>
      <c r="W269" s="8" t="s">
        <v>0</v>
      </c>
      <c r="X269" s="7" t="e">
        <f t="shared" si="8"/>
        <v>#DIV/0!</v>
      </c>
      <c r="Y269" s="7"/>
      <c r="Z269" s="7"/>
      <c r="AA269" s="10" t="s">
        <v>0</v>
      </c>
      <c r="AB269" s="10" t="s">
        <v>0</v>
      </c>
      <c r="AC269" s="10" t="s">
        <v>0</v>
      </c>
      <c r="AD269" s="10" t="s">
        <v>0</v>
      </c>
      <c r="AE269" s="10" t="s">
        <v>0</v>
      </c>
      <c r="AF269" s="10" t="s">
        <v>0</v>
      </c>
      <c r="AG269" s="10" t="s">
        <v>0</v>
      </c>
      <c r="AH269" s="10" t="s">
        <v>0</v>
      </c>
      <c r="AI269" s="10" t="s">
        <v>0</v>
      </c>
      <c r="AJ269" s="10" t="s">
        <v>0</v>
      </c>
      <c r="AK269" s="10" t="s">
        <v>0</v>
      </c>
      <c r="AL269" s="10" t="s">
        <v>0</v>
      </c>
      <c r="AM269" s="10" t="s">
        <v>0</v>
      </c>
      <c r="AN269" s="10" t="s">
        <v>0</v>
      </c>
      <c r="AO269" s="10" t="s">
        <v>0</v>
      </c>
      <c r="AP269" s="10" t="s">
        <v>0</v>
      </c>
      <c r="AQ269" s="10" t="s">
        <v>0</v>
      </c>
      <c r="AR269" s="10" t="s">
        <v>0</v>
      </c>
      <c r="AS269" s="10" t="s">
        <v>0</v>
      </c>
      <c r="AT269" s="10" t="s">
        <v>0</v>
      </c>
      <c r="AU269" s="37" t="e">
        <f t="shared" si="9"/>
        <v>#DIV/0!</v>
      </c>
      <c r="AV269" s="37"/>
      <c r="AW269" s="37"/>
    </row>
    <row r="270" spans="1:49" x14ac:dyDescent="0.2">
      <c r="A270" s="1" t="s">
        <v>1906</v>
      </c>
      <c r="B270" s="4" t="s">
        <v>1195</v>
      </c>
      <c r="C270" s="4" t="s">
        <v>1196</v>
      </c>
      <c r="D270" s="8">
        <v>501484.35491747002</v>
      </c>
      <c r="E270" s="8">
        <v>491001.11297038302</v>
      </c>
      <c r="F270" s="8">
        <v>513918.44088766602</v>
      </c>
      <c r="G270" s="8">
        <v>519230.13556773402</v>
      </c>
      <c r="H270" s="8">
        <v>484564.77132110199</v>
      </c>
      <c r="I270" s="8">
        <v>505094.060721163</v>
      </c>
      <c r="J270" s="8">
        <v>497139.72655489499</v>
      </c>
      <c r="K270" s="8">
        <v>484225.69778507599</v>
      </c>
      <c r="L270" s="8">
        <v>446419.084067585</v>
      </c>
      <c r="M270" s="8">
        <v>466430.08987838897</v>
      </c>
      <c r="N270" s="8">
        <v>451639.99348462501</v>
      </c>
      <c r="O270" s="8">
        <v>458512.10180292599</v>
      </c>
      <c r="P270" s="8">
        <v>447486.881655804</v>
      </c>
      <c r="Q270" s="8">
        <v>460771.35090332601</v>
      </c>
      <c r="R270" s="8">
        <v>451069.00650116801</v>
      </c>
      <c r="S270" s="8">
        <v>450871.21731489099</v>
      </c>
      <c r="T270" s="8">
        <v>442104.27053041302</v>
      </c>
      <c r="U270" s="8">
        <v>437826.11625142198</v>
      </c>
      <c r="V270" s="8">
        <v>446044.53183149302</v>
      </c>
      <c r="W270" s="8">
        <v>422824.812693335</v>
      </c>
      <c r="X270" s="7">
        <f t="shared" si="8"/>
        <v>6.0140384558588326E-2</v>
      </c>
      <c r="Y270" s="7"/>
      <c r="Z270" s="7"/>
      <c r="AA270" s="10">
        <v>481073.74632514699</v>
      </c>
      <c r="AB270" s="10">
        <v>482826.87085661199</v>
      </c>
      <c r="AC270" s="10">
        <v>486904.865180275</v>
      </c>
      <c r="AD270" s="10">
        <v>483343.26181359502</v>
      </c>
      <c r="AE270" s="10">
        <v>474338.51957849099</v>
      </c>
      <c r="AF270" s="10">
        <v>450684.68681813602</v>
      </c>
      <c r="AG270" s="10">
        <v>480638.023280764</v>
      </c>
      <c r="AH270" s="10">
        <v>440814.21988658299</v>
      </c>
      <c r="AI270" s="10">
        <v>443067.70929989498</v>
      </c>
      <c r="AJ270" s="10">
        <v>440297.07189798198</v>
      </c>
      <c r="AK270" s="10">
        <v>450748.86532992701</v>
      </c>
      <c r="AL270" s="10">
        <v>462715.60256690899</v>
      </c>
      <c r="AM270" s="10">
        <v>450547.662818312</v>
      </c>
      <c r="AN270" s="10">
        <v>485723.64979817503</v>
      </c>
      <c r="AO270" s="10">
        <v>461628.81219236797</v>
      </c>
      <c r="AP270" s="10">
        <v>462242.17499462899</v>
      </c>
      <c r="AQ270" s="10">
        <v>465308.86962603702</v>
      </c>
      <c r="AR270" s="10">
        <v>478776.96531586902</v>
      </c>
      <c r="AS270" s="10">
        <v>471541.003729544</v>
      </c>
      <c r="AT270" s="10">
        <v>467736.43590901402</v>
      </c>
      <c r="AU270" s="37">
        <f t="shared" si="9"/>
        <v>3.3708659694823048E-2</v>
      </c>
      <c r="AV270" s="37"/>
      <c r="AW270" s="37"/>
    </row>
    <row r="271" spans="1:49" x14ac:dyDescent="0.2">
      <c r="A271" s="1" t="s">
        <v>1907</v>
      </c>
      <c r="B271" s="4" t="s">
        <v>1198</v>
      </c>
      <c r="C271" s="4" t="s">
        <v>0</v>
      </c>
      <c r="D271" s="8" t="s">
        <v>0</v>
      </c>
      <c r="E271" s="8" t="s">
        <v>0</v>
      </c>
      <c r="F271" s="8" t="s">
        <v>0</v>
      </c>
      <c r="G271" s="8" t="s">
        <v>0</v>
      </c>
      <c r="H271" s="8" t="s">
        <v>0</v>
      </c>
      <c r="I271" s="8" t="s">
        <v>0</v>
      </c>
      <c r="J271" s="8" t="s">
        <v>0</v>
      </c>
      <c r="K271" s="8" t="s">
        <v>0</v>
      </c>
      <c r="L271" s="8" t="s">
        <v>0</v>
      </c>
      <c r="M271" s="8" t="s">
        <v>0</v>
      </c>
      <c r="N271" s="8" t="s">
        <v>0</v>
      </c>
      <c r="O271" s="8" t="s">
        <v>0</v>
      </c>
      <c r="P271" s="8" t="s">
        <v>0</v>
      </c>
      <c r="Q271" s="8" t="s">
        <v>0</v>
      </c>
      <c r="R271" s="8" t="s">
        <v>0</v>
      </c>
      <c r="S271" s="8" t="s">
        <v>0</v>
      </c>
      <c r="T271" s="8" t="s">
        <v>0</v>
      </c>
      <c r="U271" s="8" t="s">
        <v>0</v>
      </c>
      <c r="V271" s="8" t="s">
        <v>0</v>
      </c>
      <c r="W271" s="8" t="s">
        <v>0</v>
      </c>
      <c r="X271" s="7" t="e">
        <f t="shared" si="8"/>
        <v>#DIV/0!</v>
      </c>
      <c r="Y271" s="7"/>
      <c r="Z271" s="7"/>
      <c r="AA271" s="10">
        <v>192684.99236684499</v>
      </c>
      <c r="AB271" s="10">
        <v>173946.15311108399</v>
      </c>
      <c r="AC271" s="10">
        <v>168105.88631759901</v>
      </c>
      <c r="AD271" s="10">
        <v>160758.973977894</v>
      </c>
      <c r="AE271" s="10">
        <v>120104.55428358</v>
      </c>
      <c r="AF271" s="10">
        <v>156194.190506741</v>
      </c>
      <c r="AG271" s="10">
        <v>128684.132997929</v>
      </c>
      <c r="AH271" s="10">
        <v>124953.28513675</v>
      </c>
      <c r="AI271" s="10">
        <v>123158.328370466</v>
      </c>
      <c r="AJ271" s="10">
        <v>124161.34986076</v>
      </c>
      <c r="AK271" s="10">
        <v>124777.982571156</v>
      </c>
      <c r="AL271" s="10">
        <v>130441.303145734</v>
      </c>
      <c r="AM271" s="10">
        <v>120121.48930294299</v>
      </c>
      <c r="AN271" s="10">
        <v>120822.54514012999</v>
      </c>
      <c r="AO271" s="10">
        <v>102894.305409544</v>
      </c>
      <c r="AP271" s="10">
        <v>89707.443972622903</v>
      </c>
      <c r="AQ271" s="10">
        <v>113551.174274053</v>
      </c>
      <c r="AR271" s="10">
        <v>95147.324856418694</v>
      </c>
      <c r="AS271" s="10">
        <v>80442.322920763196</v>
      </c>
      <c r="AT271" s="10">
        <v>73183.510151283001</v>
      </c>
      <c r="AU271" s="37">
        <f t="shared" si="9"/>
        <v>0.24792610043116459</v>
      </c>
      <c r="AV271" s="37"/>
      <c r="AW271" s="37"/>
    </row>
    <row r="272" spans="1:49" x14ac:dyDescent="0.2">
      <c r="A272" s="1" t="s">
        <v>1908</v>
      </c>
      <c r="B272" s="4" t="s">
        <v>1201</v>
      </c>
      <c r="C272" s="4" t="s">
        <v>1202</v>
      </c>
      <c r="D272" s="8">
        <v>838684.82437160495</v>
      </c>
      <c r="E272" s="8">
        <v>851093.88379933301</v>
      </c>
      <c r="F272" s="8">
        <v>908042.28313109698</v>
      </c>
      <c r="G272" s="8">
        <v>916993.822408685</v>
      </c>
      <c r="H272" s="8">
        <v>929804.32013024099</v>
      </c>
      <c r="I272" s="8">
        <v>1013931.06951161</v>
      </c>
      <c r="J272" s="8">
        <v>986979.46874186397</v>
      </c>
      <c r="K272" s="8">
        <v>1007635.1775982101</v>
      </c>
      <c r="L272" s="8">
        <v>1076609.5081307101</v>
      </c>
      <c r="M272" s="8">
        <v>1017245.0260398</v>
      </c>
      <c r="N272" s="8">
        <v>1024200.58127834</v>
      </c>
      <c r="O272" s="8">
        <v>967530.04490426497</v>
      </c>
      <c r="P272" s="8">
        <v>1048383.9638774</v>
      </c>
      <c r="Q272" s="8">
        <v>960364.83149516501</v>
      </c>
      <c r="R272" s="8">
        <v>967449.33389037696</v>
      </c>
      <c r="S272" s="8">
        <v>1019173.39983594</v>
      </c>
      <c r="T272" s="8">
        <v>1020393.94437135</v>
      </c>
      <c r="U272" s="8">
        <v>1005408.13447977</v>
      </c>
      <c r="V272" s="8">
        <v>1081440.93989556</v>
      </c>
      <c r="W272" s="8">
        <v>1044771.9046665</v>
      </c>
      <c r="X272" s="7">
        <f t="shared" si="8"/>
        <v>6.8427384487112858E-2</v>
      </c>
      <c r="Y272" s="7"/>
      <c r="Z272" s="7"/>
      <c r="AA272" s="10">
        <v>5792648.8542814003</v>
      </c>
      <c r="AB272" s="10">
        <v>5671001.5120209204</v>
      </c>
      <c r="AC272" s="10">
        <v>5638677.64561613</v>
      </c>
      <c r="AD272" s="10">
        <v>5717088.4084026301</v>
      </c>
      <c r="AE272" s="10">
        <v>5742220.4605809199</v>
      </c>
      <c r="AF272" s="10">
        <v>5835634.35381479</v>
      </c>
      <c r="AG272" s="10">
        <v>5823537.19329846</v>
      </c>
      <c r="AH272" s="10">
        <v>5723349.9580004998</v>
      </c>
      <c r="AI272" s="10">
        <v>5615035.4859552896</v>
      </c>
      <c r="AJ272" s="10">
        <v>5637725.5570080401</v>
      </c>
      <c r="AK272" s="10">
        <v>5716304.8884049105</v>
      </c>
      <c r="AL272" s="10">
        <v>5296540.1956179403</v>
      </c>
      <c r="AM272" s="10">
        <v>5653312.6418238403</v>
      </c>
      <c r="AN272" s="10">
        <v>5790204.1733104801</v>
      </c>
      <c r="AO272" s="10">
        <v>5613808.2350739101</v>
      </c>
      <c r="AP272" s="10">
        <v>5712294.3438243698</v>
      </c>
      <c r="AQ272" s="10">
        <v>5388925.4831788102</v>
      </c>
      <c r="AR272" s="10">
        <v>5630548.4610850997</v>
      </c>
      <c r="AS272" s="10">
        <v>5662512.9785245396</v>
      </c>
      <c r="AT272" s="10">
        <v>5600378.5850987397</v>
      </c>
      <c r="AU272" s="37">
        <f t="shared" si="9"/>
        <v>2.3171717960642591E-2</v>
      </c>
      <c r="AV272" s="37"/>
      <c r="AW272" s="37"/>
    </row>
    <row r="273" spans="1:49" x14ac:dyDescent="0.2">
      <c r="A273" s="1" t="s">
        <v>1909</v>
      </c>
      <c r="B273" s="4" t="s">
        <v>1205</v>
      </c>
      <c r="C273" s="4" t="s">
        <v>1206</v>
      </c>
      <c r="D273" s="8" t="s">
        <v>0</v>
      </c>
      <c r="E273" s="8" t="s">
        <v>0</v>
      </c>
      <c r="F273" s="8" t="s">
        <v>0</v>
      </c>
      <c r="G273" s="8" t="s">
        <v>0</v>
      </c>
      <c r="H273" s="8" t="s">
        <v>0</v>
      </c>
      <c r="I273" s="8" t="s">
        <v>0</v>
      </c>
      <c r="J273" s="8" t="s">
        <v>0</v>
      </c>
      <c r="K273" s="8" t="s">
        <v>0</v>
      </c>
      <c r="L273" s="8" t="s">
        <v>0</v>
      </c>
      <c r="M273" s="8" t="s">
        <v>0</v>
      </c>
      <c r="N273" s="8" t="s">
        <v>0</v>
      </c>
      <c r="O273" s="8" t="s">
        <v>0</v>
      </c>
      <c r="P273" s="8" t="s">
        <v>0</v>
      </c>
      <c r="Q273" s="8" t="s">
        <v>0</v>
      </c>
      <c r="R273" s="8" t="s">
        <v>0</v>
      </c>
      <c r="S273" s="8" t="s">
        <v>0</v>
      </c>
      <c r="T273" s="8" t="s">
        <v>0</v>
      </c>
      <c r="U273" s="8" t="s">
        <v>0</v>
      </c>
      <c r="V273" s="8" t="s">
        <v>0</v>
      </c>
      <c r="W273" s="8" t="s">
        <v>0</v>
      </c>
      <c r="X273" s="7" t="e">
        <f t="shared" si="8"/>
        <v>#DIV/0!</v>
      </c>
      <c r="Y273" s="7"/>
      <c r="Z273" s="7"/>
      <c r="AA273" s="10">
        <v>242263.56602354601</v>
      </c>
      <c r="AB273" s="10">
        <v>217773.85693823401</v>
      </c>
      <c r="AC273" s="10">
        <v>203181.887526026</v>
      </c>
      <c r="AD273" s="10">
        <v>180586.62297940801</v>
      </c>
      <c r="AE273" s="10">
        <v>160780.32577955499</v>
      </c>
      <c r="AF273" s="10">
        <v>150990.15317203201</v>
      </c>
      <c r="AG273" s="10">
        <v>159798.31448250401</v>
      </c>
      <c r="AH273" s="10">
        <v>121285.23713661</v>
      </c>
      <c r="AI273" s="10">
        <v>148441.502625889</v>
      </c>
      <c r="AJ273" s="10">
        <v>148742.25615330701</v>
      </c>
      <c r="AK273" s="10">
        <v>135554.48555340199</v>
      </c>
      <c r="AL273" s="10">
        <v>137308.50023802399</v>
      </c>
      <c r="AM273" s="10">
        <v>132045.03856021399</v>
      </c>
      <c r="AN273" s="10">
        <v>141632.12546019501</v>
      </c>
      <c r="AO273" s="10">
        <v>92982.079138931396</v>
      </c>
      <c r="AP273" s="10">
        <v>97883.5832251221</v>
      </c>
      <c r="AQ273" s="10">
        <v>72246.537844910694</v>
      </c>
      <c r="AR273" s="10">
        <v>137570.90285204101</v>
      </c>
      <c r="AS273" s="10">
        <v>92574.406551286898</v>
      </c>
      <c r="AT273" s="10">
        <v>104409.69429629399</v>
      </c>
      <c r="AU273" s="37">
        <f t="shared" si="9"/>
        <v>0.30026622410052667</v>
      </c>
      <c r="AV273" s="37"/>
      <c r="AW273" s="37"/>
    </row>
    <row r="274" spans="1:49" x14ac:dyDescent="0.2">
      <c r="A274" s="1" t="s">
        <v>1910</v>
      </c>
      <c r="B274" s="4" t="s">
        <v>1210</v>
      </c>
      <c r="C274" s="4" t="s">
        <v>0</v>
      </c>
      <c r="D274" s="8">
        <v>324313.539073664</v>
      </c>
      <c r="E274" s="8">
        <v>324362.30029456603</v>
      </c>
      <c r="F274" s="8">
        <v>312354.70916122902</v>
      </c>
      <c r="G274" s="8">
        <v>308321.294517281</v>
      </c>
      <c r="H274" s="8">
        <v>321651.98325240798</v>
      </c>
      <c r="I274" s="8">
        <v>320511.37475699501</v>
      </c>
      <c r="J274" s="8">
        <v>324347.252507912</v>
      </c>
      <c r="K274" s="8">
        <v>318370.57562518399</v>
      </c>
      <c r="L274" s="8">
        <v>308991.681475805</v>
      </c>
      <c r="M274" s="8">
        <v>301975.61349312298</v>
      </c>
      <c r="N274" s="8">
        <v>326338.91209010402</v>
      </c>
      <c r="O274" s="8">
        <v>297643.186491061</v>
      </c>
      <c r="P274" s="8">
        <v>316632.71160507301</v>
      </c>
      <c r="Q274" s="8">
        <v>308173.57757758599</v>
      </c>
      <c r="R274" s="8">
        <v>290089.11881156103</v>
      </c>
      <c r="S274" s="8">
        <v>290119.799377441</v>
      </c>
      <c r="T274" s="8">
        <v>295623.87603494799</v>
      </c>
      <c r="U274" s="8">
        <v>289366.64400050399</v>
      </c>
      <c r="V274" s="8">
        <v>293548.20274386002</v>
      </c>
      <c r="W274" s="8">
        <v>291867.273900114</v>
      </c>
      <c r="X274" s="7">
        <f t="shared" si="8"/>
        <v>4.3622312105768064E-2</v>
      </c>
      <c r="Y274" s="7"/>
      <c r="Z274" s="7"/>
      <c r="AA274" s="10">
        <v>383801.27815395599</v>
      </c>
      <c r="AB274" s="10">
        <v>386920.42727607902</v>
      </c>
      <c r="AC274" s="10">
        <v>364827.60903433303</v>
      </c>
      <c r="AD274" s="10">
        <v>397079.71455648402</v>
      </c>
      <c r="AE274" s="10">
        <v>405347.72791182302</v>
      </c>
      <c r="AF274" s="10">
        <v>386766.03377803997</v>
      </c>
      <c r="AG274" s="10">
        <v>404402.48717643099</v>
      </c>
      <c r="AH274" s="10">
        <v>407660.547510334</v>
      </c>
      <c r="AI274" s="10">
        <v>393524.06531627901</v>
      </c>
      <c r="AJ274" s="10">
        <v>373629.71259376401</v>
      </c>
      <c r="AK274" s="10">
        <v>391390.94529166602</v>
      </c>
      <c r="AL274" s="10">
        <v>366252.73330392799</v>
      </c>
      <c r="AM274" s="10">
        <v>363828.55895942799</v>
      </c>
      <c r="AN274" s="10">
        <v>381311.08303542499</v>
      </c>
      <c r="AO274" s="10">
        <v>373854.30373678397</v>
      </c>
      <c r="AP274" s="10">
        <v>367544.19911943999</v>
      </c>
      <c r="AQ274" s="10">
        <v>370649.17015560099</v>
      </c>
      <c r="AR274" s="10">
        <v>384578.62138889101</v>
      </c>
      <c r="AS274" s="10">
        <v>369853.403013192</v>
      </c>
      <c r="AT274" s="10">
        <v>373165.75032564398</v>
      </c>
      <c r="AU274" s="37">
        <f t="shared" si="9"/>
        <v>3.6902532040199484E-2</v>
      </c>
      <c r="AV274" s="37"/>
      <c r="AW274" s="37"/>
    </row>
    <row r="275" spans="1:49" x14ac:dyDescent="0.2">
      <c r="A275" s="1" t="s">
        <v>1911</v>
      </c>
      <c r="B275" s="4" t="s">
        <v>1213</v>
      </c>
      <c r="C275" s="4" t="s">
        <v>1214</v>
      </c>
      <c r="D275" s="8" t="s">
        <v>0</v>
      </c>
      <c r="E275" s="8" t="s">
        <v>0</v>
      </c>
      <c r="F275" s="8" t="s">
        <v>0</v>
      </c>
      <c r="G275" s="8" t="s">
        <v>0</v>
      </c>
      <c r="H275" s="8" t="s">
        <v>0</v>
      </c>
      <c r="I275" s="8" t="s">
        <v>0</v>
      </c>
      <c r="J275" s="8" t="s">
        <v>0</v>
      </c>
      <c r="K275" s="8" t="s">
        <v>0</v>
      </c>
      <c r="L275" s="8" t="s">
        <v>0</v>
      </c>
      <c r="M275" s="8" t="s">
        <v>0</v>
      </c>
      <c r="N275" s="8" t="s">
        <v>0</v>
      </c>
      <c r="O275" s="8" t="s">
        <v>0</v>
      </c>
      <c r="P275" s="8" t="s">
        <v>0</v>
      </c>
      <c r="Q275" s="8" t="s">
        <v>0</v>
      </c>
      <c r="R275" s="8" t="s">
        <v>0</v>
      </c>
      <c r="S275" s="8" t="s">
        <v>0</v>
      </c>
      <c r="T275" s="8" t="s">
        <v>0</v>
      </c>
      <c r="U275" s="8" t="s">
        <v>0</v>
      </c>
      <c r="V275" s="8" t="s">
        <v>0</v>
      </c>
      <c r="W275" s="8" t="s">
        <v>0</v>
      </c>
      <c r="X275" s="7" t="e">
        <f t="shared" si="8"/>
        <v>#DIV/0!</v>
      </c>
      <c r="Y275" s="7"/>
      <c r="Z275" s="7"/>
      <c r="AA275" s="10" t="s">
        <v>0</v>
      </c>
      <c r="AB275" s="10" t="s">
        <v>0</v>
      </c>
      <c r="AC275" s="10" t="s">
        <v>0</v>
      </c>
      <c r="AD275" s="10" t="s">
        <v>0</v>
      </c>
      <c r="AE275" s="10" t="s">
        <v>0</v>
      </c>
      <c r="AF275" s="10" t="s">
        <v>0</v>
      </c>
      <c r="AG275" s="10" t="s">
        <v>0</v>
      </c>
      <c r="AH275" s="10" t="s">
        <v>0</v>
      </c>
      <c r="AI275" s="10" t="s">
        <v>0</v>
      </c>
      <c r="AJ275" s="10" t="s">
        <v>0</v>
      </c>
      <c r="AK275" s="10" t="s">
        <v>0</v>
      </c>
      <c r="AL275" s="10" t="s">
        <v>0</v>
      </c>
      <c r="AM275" s="10" t="s">
        <v>0</v>
      </c>
      <c r="AN275" s="10" t="s">
        <v>0</v>
      </c>
      <c r="AO275" s="10" t="s">
        <v>0</v>
      </c>
      <c r="AP275" s="10" t="s">
        <v>0</v>
      </c>
      <c r="AQ275" s="10" t="s">
        <v>0</v>
      </c>
      <c r="AR275" s="10" t="s">
        <v>0</v>
      </c>
      <c r="AS275" s="10" t="s">
        <v>0</v>
      </c>
      <c r="AT275" s="10" t="s">
        <v>0</v>
      </c>
      <c r="AU275" s="37" t="e">
        <f t="shared" si="9"/>
        <v>#DIV/0!</v>
      </c>
      <c r="AV275" s="37"/>
      <c r="AW275" s="37"/>
    </row>
    <row r="276" spans="1:49" x14ac:dyDescent="0.2">
      <c r="A276" s="1" t="s">
        <v>1912</v>
      </c>
      <c r="B276" s="4" t="s">
        <v>1218</v>
      </c>
      <c r="C276" s="4" t="s">
        <v>1219</v>
      </c>
      <c r="D276" s="8" t="s">
        <v>0</v>
      </c>
      <c r="E276" s="8" t="s">
        <v>0</v>
      </c>
      <c r="F276" s="8" t="s">
        <v>0</v>
      </c>
      <c r="G276" s="8" t="s">
        <v>0</v>
      </c>
      <c r="H276" s="8" t="s">
        <v>0</v>
      </c>
      <c r="I276" s="8" t="s">
        <v>0</v>
      </c>
      <c r="J276" s="8" t="s">
        <v>0</v>
      </c>
      <c r="K276" s="8" t="s">
        <v>0</v>
      </c>
      <c r="L276" s="8" t="s">
        <v>0</v>
      </c>
      <c r="M276" s="8" t="s">
        <v>0</v>
      </c>
      <c r="N276" s="8" t="s">
        <v>0</v>
      </c>
      <c r="O276" s="8" t="s">
        <v>0</v>
      </c>
      <c r="P276" s="8" t="s">
        <v>0</v>
      </c>
      <c r="Q276" s="8" t="s">
        <v>0</v>
      </c>
      <c r="R276" s="8" t="s">
        <v>0</v>
      </c>
      <c r="S276" s="8" t="s">
        <v>0</v>
      </c>
      <c r="T276" s="8" t="s">
        <v>0</v>
      </c>
      <c r="U276" s="8" t="s">
        <v>0</v>
      </c>
      <c r="V276" s="8" t="s">
        <v>0</v>
      </c>
      <c r="W276" s="8" t="s">
        <v>0</v>
      </c>
      <c r="X276" s="7" t="e">
        <f t="shared" si="8"/>
        <v>#DIV/0!</v>
      </c>
      <c r="Y276" s="7"/>
      <c r="Z276" s="7"/>
      <c r="AA276" s="10" t="s">
        <v>0</v>
      </c>
      <c r="AB276" s="10" t="s">
        <v>0</v>
      </c>
      <c r="AC276" s="10" t="s">
        <v>0</v>
      </c>
      <c r="AD276" s="10" t="s">
        <v>0</v>
      </c>
      <c r="AE276" s="10" t="s">
        <v>0</v>
      </c>
      <c r="AF276" s="10" t="s">
        <v>0</v>
      </c>
      <c r="AG276" s="10" t="s">
        <v>0</v>
      </c>
      <c r="AH276" s="10" t="s">
        <v>0</v>
      </c>
      <c r="AI276" s="10" t="s">
        <v>0</v>
      </c>
      <c r="AJ276" s="10" t="s">
        <v>0</v>
      </c>
      <c r="AK276" s="10" t="s">
        <v>0</v>
      </c>
      <c r="AL276" s="10" t="s">
        <v>0</v>
      </c>
      <c r="AM276" s="10" t="s">
        <v>0</v>
      </c>
      <c r="AN276" s="10" t="s">
        <v>0</v>
      </c>
      <c r="AO276" s="10" t="s">
        <v>0</v>
      </c>
      <c r="AP276" s="10" t="s">
        <v>0</v>
      </c>
      <c r="AQ276" s="10" t="s">
        <v>0</v>
      </c>
      <c r="AR276" s="10" t="s">
        <v>0</v>
      </c>
      <c r="AS276" s="10" t="s">
        <v>0</v>
      </c>
      <c r="AT276" s="10" t="s">
        <v>0</v>
      </c>
      <c r="AU276" s="37" t="e">
        <f t="shared" si="9"/>
        <v>#DIV/0!</v>
      </c>
      <c r="AV276" s="37"/>
      <c r="AW276" s="37"/>
    </row>
    <row r="277" spans="1:49" x14ac:dyDescent="0.2">
      <c r="A277" s="1" t="s">
        <v>1913</v>
      </c>
      <c r="B277" s="4" t="s">
        <v>1222</v>
      </c>
      <c r="C277" s="4" t="s">
        <v>1223</v>
      </c>
      <c r="D277" s="8" t="s">
        <v>0</v>
      </c>
      <c r="E277" s="8" t="s">
        <v>0</v>
      </c>
      <c r="F277" s="8" t="s">
        <v>0</v>
      </c>
      <c r="G277" s="8" t="s">
        <v>0</v>
      </c>
      <c r="H277" s="8" t="s">
        <v>0</v>
      </c>
      <c r="I277" s="8" t="s">
        <v>0</v>
      </c>
      <c r="J277" s="8" t="s">
        <v>0</v>
      </c>
      <c r="K277" s="8" t="s">
        <v>0</v>
      </c>
      <c r="L277" s="8" t="s">
        <v>0</v>
      </c>
      <c r="M277" s="8" t="s">
        <v>0</v>
      </c>
      <c r="N277" s="8" t="s">
        <v>0</v>
      </c>
      <c r="O277" s="8" t="s">
        <v>0</v>
      </c>
      <c r="P277" s="8" t="s">
        <v>0</v>
      </c>
      <c r="Q277" s="8" t="s">
        <v>0</v>
      </c>
      <c r="R277" s="8" t="s">
        <v>0</v>
      </c>
      <c r="S277" s="8" t="s">
        <v>0</v>
      </c>
      <c r="T277" s="8" t="s">
        <v>0</v>
      </c>
      <c r="U277" s="8" t="s">
        <v>0</v>
      </c>
      <c r="V277" s="8" t="s">
        <v>0</v>
      </c>
      <c r="W277" s="8" t="s">
        <v>0</v>
      </c>
      <c r="X277" s="7" t="e">
        <f t="shared" si="8"/>
        <v>#DIV/0!</v>
      </c>
      <c r="Y277" s="7"/>
      <c r="Z277" s="7"/>
      <c r="AA277" s="10" t="s">
        <v>0</v>
      </c>
      <c r="AB277" s="10" t="s">
        <v>0</v>
      </c>
      <c r="AC277" s="10" t="s">
        <v>0</v>
      </c>
      <c r="AD277" s="10" t="s">
        <v>0</v>
      </c>
      <c r="AE277" s="10" t="s">
        <v>0</v>
      </c>
      <c r="AF277" s="10" t="s">
        <v>0</v>
      </c>
      <c r="AG277" s="10" t="s">
        <v>0</v>
      </c>
      <c r="AH277" s="10" t="s">
        <v>0</v>
      </c>
      <c r="AI277" s="10" t="s">
        <v>0</v>
      </c>
      <c r="AJ277" s="10" t="s">
        <v>0</v>
      </c>
      <c r="AK277" s="10" t="s">
        <v>0</v>
      </c>
      <c r="AL277" s="10" t="s">
        <v>0</v>
      </c>
      <c r="AM277" s="10" t="s">
        <v>0</v>
      </c>
      <c r="AN277" s="10" t="s">
        <v>0</v>
      </c>
      <c r="AO277" s="10" t="s">
        <v>0</v>
      </c>
      <c r="AP277" s="10" t="s">
        <v>0</v>
      </c>
      <c r="AQ277" s="10" t="s">
        <v>0</v>
      </c>
      <c r="AR277" s="10" t="s">
        <v>0</v>
      </c>
      <c r="AS277" s="10" t="s">
        <v>0</v>
      </c>
      <c r="AT277" s="10" t="s">
        <v>0</v>
      </c>
      <c r="AU277" s="37" t="e">
        <f t="shared" si="9"/>
        <v>#DIV/0!</v>
      </c>
      <c r="AV277" s="37"/>
      <c r="AW277" s="37"/>
    </row>
    <row r="278" spans="1:49" x14ac:dyDescent="0.2">
      <c r="A278" s="1" t="s">
        <v>1914</v>
      </c>
      <c r="B278" s="4" t="s">
        <v>1227</v>
      </c>
      <c r="C278" s="4" t="s">
        <v>1228</v>
      </c>
      <c r="D278" s="8">
        <v>424261.91007785802</v>
      </c>
      <c r="E278" s="8">
        <v>411257.91130614298</v>
      </c>
      <c r="F278" s="8">
        <v>426634.75334184401</v>
      </c>
      <c r="G278" s="8">
        <v>407735.61506570602</v>
      </c>
      <c r="H278" s="8">
        <v>371099.31963397999</v>
      </c>
      <c r="I278" s="8">
        <v>392319.36182278697</v>
      </c>
      <c r="J278" s="8">
        <v>366823.06076083001</v>
      </c>
      <c r="K278" s="8">
        <v>373297.950849363</v>
      </c>
      <c r="L278" s="8">
        <v>355955.63844987698</v>
      </c>
      <c r="M278" s="8">
        <v>357779.08547228901</v>
      </c>
      <c r="N278" s="8">
        <v>354399.45204893599</v>
      </c>
      <c r="O278" s="8">
        <v>333388.57887868199</v>
      </c>
      <c r="P278" s="8">
        <v>338870.89791204</v>
      </c>
      <c r="Q278" s="8">
        <v>329863.36087861098</v>
      </c>
      <c r="R278" s="8">
        <v>324590.90388664103</v>
      </c>
      <c r="S278" s="8">
        <v>336072.49455547502</v>
      </c>
      <c r="T278" s="8">
        <v>326899.30337597203</v>
      </c>
      <c r="U278" s="8">
        <v>332524.56125395303</v>
      </c>
      <c r="V278" s="8">
        <v>325886.58736454899</v>
      </c>
      <c r="W278" s="8">
        <v>340125.81205507199</v>
      </c>
      <c r="X278" s="7">
        <f t="shared" si="8"/>
        <v>9.450322542999065E-2</v>
      </c>
      <c r="Y278" s="7"/>
      <c r="Z278" s="7"/>
      <c r="AA278" s="10">
        <v>604178.68559113098</v>
      </c>
      <c r="AB278" s="10">
        <v>585422.40395903902</v>
      </c>
      <c r="AC278" s="10">
        <v>552869.565764367</v>
      </c>
      <c r="AD278" s="10">
        <v>537381.86930034903</v>
      </c>
      <c r="AE278" s="10">
        <v>513070.133075486</v>
      </c>
      <c r="AF278" s="10">
        <v>540500.06983872398</v>
      </c>
      <c r="AG278" s="10">
        <v>504867.96726259397</v>
      </c>
      <c r="AH278" s="10">
        <v>500372.01568432403</v>
      </c>
      <c r="AI278" s="10">
        <v>503339.183117621</v>
      </c>
      <c r="AJ278" s="10">
        <v>490502.51002215</v>
      </c>
      <c r="AK278" s="10">
        <v>494062.80243113101</v>
      </c>
      <c r="AL278" s="10">
        <v>457378.08751052601</v>
      </c>
      <c r="AM278" s="10">
        <v>461263.73310634698</v>
      </c>
      <c r="AN278" s="10">
        <v>486702.29720743297</v>
      </c>
      <c r="AO278" s="10">
        <v>482447.180642094</v>
      </c>
      <c r="AP278" s="10">
        <v>470995.64876741898</v>
      </c>
      <c r="AQ278" s="10">
        <v>471683.062458676</v>
      </c>
      <c r="AR278" s="10">
        <v>470169.24181267701</v>
      </c>
      <c r="AS278" s="10">
        <v>450826.68410840997</v>
      </c>
      <c r="AT278" s="10">
        <v>459914.77493223699</v>
      </c>
      <c r="AU278" s="37">
        <f t="shared" si="9"/>
        <v>8.5027604214073113E-2</v>
      </c>
      <c r="AV278" s="37"/>
      <c r="AW278" s="37"/>
    </row>
    <row r="279" spans="1:49" x14ac:dyDescent="0.2">
      <c r="A279" s="1" t="s">
        <v>1915</v>
      </c>
      <c r="B279" s="4" t="s">
        <v>1232</v>
      </c>
      <c r="C279" s="4" t="s">
        <v>0</v>
      </c>
      <c r="D279" s="8" t="s">
        <v>0</v>
      </c>
      <c r="E279" s="8" t="s">
        <v>0</v>
      </c>
      <c r="F279" s="8" t="s">
        <v>0</v>
      </c>
      <c r="G279" s="8" t="s">
        <v>0</v>
      </c>
      <c r="H279" s="8" t="s">
        <v>0</v>
      </c>
      <c r="I279" s="8" t="s">
        <v>0</v>
      </c>
      <c r="J279" s="8" t="s">
        <v>0</v>
      </c>
      <c r="K279" s="8" t="s">
        <v>0</v>
      </c>
      <c r="L279" s="8" t="s">
        <v>0</v>
      </c>
      <c r="M279" s="8" t="s">
        <v>0</v>
      </c>
      <c r="N279" s="8" t="s">
        <v>0</v>
      </c>
      <c r="O279" s="8" t="s">
        <v>0</v>
      </c>
      <c r="P279" s="8" t="s">
        <v>0</v>
      </c>
      <c r="Q279" s="8" t="s">
        <v>0</v>
      </c>
      <c r="R279" s="8" t="s">
        <v>0</v>
      </c>
      <c r="S279" s="8" t="s">
        <v>0</v>
      </c>
      <c r="T279" s="8" t="s">
        <v>0</v>
      </c>
      <c r="U279" s="8" t="s">
        <v>0</v>
      </c>
      <c r="V279" s="8" t="s">
        <v>0</v>
      </c>
      <c r="W279" s="8" t="s">
        <v>0</v>
      </c>
      <c r="X279" s="7" t="e">
        <f t="shared" si="8"/>
        <v>#DIV/0!</v>
      </c>
      <c r="Y279" s="7"/>
      <c r="Z279" s="7"/>
      <c r="AA279" s="10" t="s">
        <v>0</v>
      </c>
      <c r="AB279" s="10" t="s">
        <v>0</v>
      </c>
      <c r="AC279" s="10" t="s">
        <v>0</v>
      </c>
      <c r="AD279" s="10" t="s">
        <v>0</v>
      </c>
      <c r="AE279" s="10" t="s">
        <v>0</v>
      </c>
      <c r="AF279" s="10" t="s">
        <v>0</v>
      </c>
      <c r="AG279" s="10" t="s">
        <v>0</v>
      </c>
      <c r="AH279" s="10" t="s">
        <v>0</v>
      </c>
      <c r="AI279" s="10" t="s">
        <v>0</v>
      </c>
      <c r="AJ279" s="10" t="s">
        <v>0</v>
      </c>
      <c r="AK279" s="10" t="s">
        <v>0</v>
      </c>
      <c r="AL279" s="10" t="s">
        <v>0</v>
      </c>
      <c r="AM279" s="10" t="s">
        <v>0</v>
      </c>
      <c r="AN279" s="10" t="s">
        <v>0</v>
      </c>
      <c r="AO279" s="10" t="s">
        <v>0</v>
      </c>
      <c r="AP279" s="10" t="s">
        <v>0</v>
      </c>
      <c r="AQ279" s="10" t="s">
        <v>0</v>
      </c>
      <c r="AR279" s="10" t="s">
        <v>0</v>
      </c>
      <c r="AS279" s="10" t="s">
        <v>0</v>
      </c>
      <c r="AT279" s="10" t="s">
        <v>0</v>
      </c>
      <c r="AU279" s="37" t="e">
        <f t="shared" si="9"/>
        <v>#DIV/0!</v>
      </c>
      <c r="AV279" s="37"/>
      <c r="AW279" s="37"/>
    </row>
    <row r="280" spans="1:49" x14ac:dyDescent="0.2">
      <c r="A280" s="1" t="s">
        <v>1916</v>
      </c>
      <c r="B280" s="4" t="s">
        <v>1234</v>
      </c>
      <c r="C280" s="4" t="s">
        <v>1235</v>
      </c>
      <c r="D280" s="8" t="s">
        <v>0</v>
      </c>
      <c r="E280" s="8" t="s">
        <v>0</v>
      </c>
      <c r="F280" s="8" t="s">
        <v>0</v>
      </c>
      <c r="G280" s="8" t="s">
        <v>0</v>
      </c>
      <c r="H280" s="8" t="s">
        <v>0</v>
      </c>
      <c r="I280" s="8" t="s">
        <v>0</v>
      </c>
      <c r="J280" s="8" t="s">
        <v>0</v>
      </c>
      <c r="K280" s="8" t="s">
        <v>0</v>
      </c>
      <c r="L280" s="8" t="s">
        <v>0</v>
      </c>
      <c r="M280" s="8" t="s">
        <v>0</v>
      </c>
      <c r="N280" s="8" t="s">
        <v>0</v>
      </c>
      <c r="O280" s="8" t="s">
        <v>0</v>
      </c>
      <c r="P280" s="8" t="s">
        <v>0</v>
      </c>
      <c r="Q280" s="8" t="s">
        <v>0</v>
      </c>
      <c r="R280" s="8" t="s">
        <v>0</v>
      </c>
      <c r="S280" s="8" t="s">
        <v>0</v>
      </c>
      <c r="T280" s="8" t="s">
        <v>0</v>
      </c>
      <c r="U280" s="8" t="s">
        <v>0</v>
      </c>
      <c r="V280" s="8" t="s">
        <v>0</v>
      </c>
      <c r="W280" s="8" t="s">
        <v>0</v>
      </c>
      <c r="X280" s="7" t="e">
        <f t="shared" si="8"/>
        <v>#DIV/0!</v>
      </c>
      <c r="Y280" s="7"/>
      <c r="Z280" s="7"/>
      <c r="AA280" s="10" t="s">
        <v>0</v>
      </c>
      <c r="AB280" s="10" t="s">
        <v>0</v>
      </c>
      <c r="AC280" s="10" t="s">
        <v>0</v>
      </c>
      <c r="AD280" s="10" t="s">
        <v>0</v>
      </c>
      <c r="AE280" s="10" t="s">
        <v>0</v>
      </c>
      <c r="AF280" s="10" t="s">
        <v>0</v>
      </c>
      <c r="AG280" s="10" t="s">
        <v>0</v>
      </c>
      <c r="AH280" s="10" t="s">
        <v>0</v>
      </c>
      <c r="AI280" s="10" t="s">
        <v>0</v>
      </c>
      <c r="AJ280" s="10" t="s">
        <v>0</v>
      </c>
      <c r="AK280" s="10" t="s">
        <v>0</v>
      </c>
      <c r="AL280" s="10" t="s">
        <v>0</v>
      </c>
      <c r="AM280" s="10" t="s">
        <v>0</v>
      </c>
      <c r="AN280" s="10" t="s">
        <v>0</v>
      </c>
      <c r="AO280" s="10" t="s">
        <v>0</v>
      </c>
      <c r="AP280" s="10" t="s">
        <v>0</v>
      </c>
      <c r="AQ280" s="10" t="s">
        <v>0</v>
      </c>
      <c r="AR280" s="10" t="s">
        <v>0</v>
      </c>
      <c r="AS280" s="10" t="s">
        <v>0</v>
      </c>
      <c r="AT280" s="10" t="s">
        <v>0</v>
      </c>
      <c r="AU280" s="37" t="e">
        <f t="shared" si="9"/>
        <v>#DIV/0!</v>
      </c>
      <c r="AV280" s="37"/>
      <c r="AW280" s="37"/>
    </row>
    <row r="281" spans="1:49" x14ac:dyDescent="0.2">
      <c r="A281" s="1" t="s">
        <v>1917</v>
      </c>
      <c r="B281" s="4" t="s">
        <v>1238</v>
      </c>
      <c r="C281" s="4" t="s">
        <v>1239</v>
      </c>
      <c r="D281" s="8" t="s">
        <v>0</v>
      </c>
      <c r="E281" s="8" t="s">
        <v>0</v>
      </c>
      <c r="F281" s="8" t="s">
        <v>0</v>
      </c>
      <c r="G281" s="8" t="s">
        <v>0</v>
      </c>
      <c r="H281" s="8" t="s">
        <v>0</v>
      </c>
      <c r="I281" s="8" t="s">
        <v>0</v>
      </c>
      <c r="J281" s="8" t="s">
        <v>0</v>
      </c>
      <c r="K281" s="8" t="s">
        <v>0</v>
      </c>
      <c r="L281" s="8" t="s">
        <v>0</v>
      </c>
      <c r="M281" s="8" t="s">
        <v>0</v>
      </c>
      <c r="N281" s="8" t="s">
        <v>0</v>
      </c>
      <c r="O281" s="8" t="s">
        <v>0</v>
      </c>
      <c r="P281" s="8" t="s">
        <v>0</v>
      </c>
      <c r="Q281" s="8" t="s">
        <v>0</v>
      </c>
      <c r="R281" s="8" t="s">
        <v>0</v>
      </c>
      <c r="S281" s="8" t="s">
        <v>0</v>
      </c>
      <c r="T281" s="8" t="s">
        <v>0</v>
      </c>
      <c r="U281" s="8" t="s">
        <v>0</v>
      </c>
      <c r="V281" s="8" t="s">
        <v>0</v>
      </c>
      <c r="W281" s="8" t="s">
        <v>0</v>
      </c>
      <c r="X281" s="7" t="e">
        <f t="shared" si="8"/>
        <v>#DIV/0!</v>
      </c>
      <c r="Y281" s="7"/>
      <c r="Z281" s="7"/>
      <c r="AA281" s="10" t="s">
        <v>0</v>
      </c>
      <c r="AB281" s="10" t="s">
        <v>0</v>
      </c>
      <c r="AC281" s="10" t="s">
        <v>0</v>
      </c>
      <c r="AD281" s="10" t="s">
        <v>0</v>
      </c>
      <c r="AE281" s="10" t="s">
        <v>0</v>
      </c>
      <c r="AF281" s="10" t="s">
        <v>0</v>
      </c>
      <c r="AG281" s="10" t="s">
        <v>0</v>
      </c>
      <c r="AH281" s="10" t="s">
        <v>0</v>
      </c>
      <c r="AI281" s="10" t="s">
        <v>0</v>
      </c>
      <c r="AJ281" s="10" t="s">
        <v>0</v>
      </c>
      <c r="AK281" s="10" t="s">
        <v>0</v>
      </c>
      <c r="AL281" s="10" t="s">
        <v>0</v>
      </c>
      <c r="AM281" s="10" t="s">
        <v>0</v>
      </c>
      <c r="AN281" s="10" t="s">
        <v>0</v>
      </c>
      <c r="AO281" s="10" t="s">
        <v>0</v>
      </c>
      <c r="AP281" s="10" t="s">
        <v>0</v>
      </c>
      <c r="AQ281" s="10" t="s">
        <v>0</v>
      </c>
      <c r="AR281" s="10" t="s">
        <v>0</v>
      </c>
      <c r="AS281" s="10" t="s">
        <v>0</v>
      </c>
      <c r="AT281" s="10" t="s">
        <v>0</v>
      </c>
      <c r="AU281" s="37" t="e">
        <f t="shared" si="9"/>
        <v>#DIV/0!</v>
      </c>
      <c r="AV281" s="37"/>
      <c r="AW281" s="37"/>
    </row>
    <row r="282" spans="1:49" x14ac:dyDescent="0.2">
      <c r="A282" s="1" t="s">
        <v>1918</v>
      </c>
      <c r="B282" s="4" t="s">
        <v>1243</v>
      </c>
      <c r="C282" s="4" t="s">
        <v>1244</v>
      </c>
      <c r="D282" s="8" t="s">
        <v>0</v>
      </c>
      <c r="E282" s="8" t="s">
        <v>0</v>
      </c>
      <c r="F282" s="8" t="s">
        <v>0</v>
      </c>
      <c r="G282" s="8" t="s">
        <v>0</v>
      </c>
      <c r="H282" s="8" t="s">
        <v>0</v>
      </c>
      <c r="I282" s="8" t="s">
        <v>0</v>
      </c>
      <c r="J282" s="8" t="s">
        <v>0</v>
      </c>
      <c r="K282" s="8" t="s">
        <v>0</v>
      </c>
      <c r="L282" s="8" t="s">
        <v>0</v>
      </c>
      <c r="M282" s="8" t="s">
        <v>0</v>
      </c>
      <c r="N282" s="8" t="s">
        <v>0</v>
      </c>
      <c r="O282" s="8" t="s">
        <v>0</v>
      </c>
      <c r="P282" s="8" t="s">
        <v>0</v>
      </c>
      <c r="Q282" s="8" t="s">
        <v>0</v>
      </c>
      <c r="R282" s="8" t="s">
        <v>0</v>
      </c>
      <c r="S282" s="8" t="s">
        <v>0</v>
      </c>
      <c r="T282" s="8" t="s">
        <v>0</v>
      </c>
      <c r="U282" s="8" t="s">
        <v>0</v>
      </c>
      <c r="V282" s="8" t="s">
        <v>0</v>
      </c>
      <c r="W282" s="8" t="s">
        <v>0</v>
      </c>
      <c r="X282" s="7" t="e">
        <f t="shared" si="8"/>
        <v>#DIV/0!</v>
      </c>
      <c r="Y282" s="7"/>
      <c r="Z282" s="7"/>
      <c r="AA282" s="10" t="s">
        <v>0</v>
      </c>
      <c r="AB282" s="10" t="s">
        <v>0</v>
      </c>
      <c r="AC282" s="10" t="s">
        <v>0</v>
      </c>
      <c r="AD282" s="10" t="s">
        <v>0</v>
      </c>
      <c r="AE282" s="10" t="s">
        <v>0</v>
      </c>
      <c r="AF282" s="10" t="s">
        <v>0</v>
      </c>
      <c r="AG282" s="10" t="s">
        <v>0</v>
      </c>
      <c r="AH282" s="10" t="s">
        <v>0</v>
      </c>
      <c r="AI282" s="10" t="s">
        <v>0</v>
      </c>
      <c r="AJ282" s="10" t="s">
        <v>0</v>
      </c>
      <c r="AK282" s="10" t="s">
        <v>0</v>
      </c>
      <c r="AL282" s="10" t="s">
        <v>0</v>
      </c>
      <c r="AM282" s="10" t="s">
        <v>0</v>
      </c>
      <c r="AN282" s="10" t="s">
        <v>0</v>
      </c>
      <c r="AO282" s="10" t="s">
        <v>0</v>
      </c>
      <c r="AP282" s="10" t="s">
        <v>0</v>
      </c>
      <c r="AQ282" s="10" t="s">
        <v>0</v>
      </c>
      <c r="AR282" s="10" t="s">
        <v>0</v>
      </c>
      <c r="AS282" s="10" t="s">
        <v>0</v>
      </c>
      <c r="AT282" s="10" t="s">
        <v>0</v>
      </c>
      <c r="AU282" s="37" t="e">
        <f t="shared" si="9"/>
        <v>#DIV/0!</v>
      </c>
      <c r="AV282" s="37"/>
      <c r="AW282" s="37"/>
    </row>
    <row r="283" spans="1:49" x14ac:dyDescent="0.2">
      <c r="A283" s="1" t="s">
        <v>1919</v>
      </c>
      <c r="B283" s="4" t="s">
        <v>1247</v>
      </c>
      <c r="C283" s="4" t="s">
        <v>1248</v>
      </c>
      <c r="D283" s="8" t="s">
        <v>0</v>
      </c>
      <c r="E283" s="8" t="s">
        <v>0</v>
      </c>
      <c r="F283" s="8" t="s">
        <v>0</v>
      </c>
      <c r="G283" s="8" t="s">
        <v>0</v>
      </c>
      <c r="H283" s="8" t="s">
        <v>0</v>
      </c>
      <c r="I283" s="8" t="s">
        <v>0</v>
      </c>
      <c r="J283" s="8" t="s">
        <v>0</v>
      </c>
      <c r="K283" s="8" t="s">
        <v>0</v>
      </c>
      <c r="L283" s="8" t="s">
        <v>0</v>
      </c>
      <c r="M283" s="8" t="s">
        <v>0</v>
      </c>
      <c r="N283" s="8" t="s">
        <v>0</v>
      </c>
      <c r="O283" s="8" t="s">
        <v>0</v>
      </c>
      <c r="P283" s="8" t="s">
        <v>0</v>
      </c>
      <c r="Q283" s="8" t="s">
        <v>0</v>
      </c>
      <c r="R283" s="8" t="s">
        <v>0</v>
      </c>
      <c r="S283" s="8" t="s">
        <v>0</v>
      </c>
      <c r="T283" s="8" t="s">
        <v>0</v>
      </c>
      <c r="U283" s="8" t="s">
        <v>0</v>
      </c>
      <c r="V283" s="8" t="s">
        <v>0</v>
      </c>
      <c r="W283" s="8" t="s">
        <v>0</v>
      </c>
      <c r="X283" s="7" t="e">
        <f t="shared" si="8"/>
        <v>#DIV/0!</v>
      </c>
      <c r="Y283" s="7"/>
      <c r="Z283" s="7"/>
      <c r="AA283" s="10" t="s">
        <v>0</v>
      </c>
      <c r="AB283" s="10" t="s">
        <v>0</v>
      </c>
      <c r="AC283" s="10" t="s">
        <v>0</v>
      </c>
      <c r="AD283" s="10" t="s">
        <v>0</v>
      </c>
      <c r="AE283" s="10" t="s">
        <v>0</v>
      </c>
      <c r="AF283" s="10" t="s">
        <v>0</v>
      </c>
      <c r="AG283" s="10" t="s">
        <v>0</v>
      </c>
      <c r="AH283" s="10" t="s">
        <v>0</v>
      </c>
      <c r="AI283" s="10" t="s">
        <v>0</v>
      </c>
      <c r="AJ283" s="10" t="s">
        <v>0</v>
      </c>
      <c r="AK283" s="10" t="s">
        <v>0</v>
      </c>
      <c r="AL283" s="10" t="s">
        <v>0</v>
      </c>
      <c r="AM283" s="10" t="s">
        <v>0</v>
      </c>
      <c r="AN283" s="10" t="s">
        <v>0</v>
      </c>
      <c r="AO283" s="10" t="s">
        <v>0</v>
      </c>
      <c r="AP283" s="10" t="s">
        <v>0</v>
      </c>
      <c r="AQ283" s="10" t="s">
        <v>0</v>
      </c>
      <c r="AR283" s="10" t="s">
        <v>0</v>
      </c>
      <c r="AS283" s="10" t="s">
        <v>0</v>
      </c>
      <c r="AT283" s="10" t="s">
        <v>0</v>
      </c>
      <c r="AU283" s="37" t="e">
        <f t="shared" si="9"/>
        <v>#DIV/0!</v>
      </c>
      <c r="AV283" s="37"/>
      <c r="AW283" s="37"/>
    </row>
    <row r="284" spans="1:49" x14ac:dyDescent="0.2">
      <c r="A284" s="1" t="s">
        <v>1920</v>
      </c>
      <c r="B284" s="4" t="s">
        <v>1251</v>
      </c>
      <c r="C284" s="4" t="s">
        <v>1252</v>
      </c>
      <c r="D284" s="8" t="s">
        <v>0</v>
      </c>
      <c r="E284" s="8" t="s">
        <v>0</v>
      </c>
      <c r="F284" s="8" t="s">
        <v>0</v>
      </c>
      <c r="G284" s="8" t="s">
        <v>0</v>
      </c>
      <c r="H284" s="8" t="s">
        <v>0</v>
      </c>
      <c r="I284" s="8" t="s">
        <v>0</v>
      </c>
      <c r="J284" s="8" t="s">
        <v>0</v>
      </c>
      <c r="K284" s="8" t="s">
        <v>0</v>
      </c>
      <c r="L284" s="8" t="s">
        <v>0</v>
      </c>
      <c r="M284" s="8" t="s">
        <v>0</v>
      </c>
      <c r="N284" s="8" t="s">
        <v>0</v>
      </c>
      <c r="O284" s="8" t="s">
        <v>0</v>
      </c>
      <c r="P284" s="8" t="s">
        <v>0</v>
      </c>
      <c r="Q284" s="8" t="s">
        <v>0</v>
      </c>
      <c r="R284" s="8" t="s">
        <v>0</v>
      </c>
      <c r="S284" s="8" t="s">
        <v>0</v>
      </c>
      <c r="T284" s="8" t="s">
        <v>0</v>
      </c>
      <c r="U284" s="8" t="s">
        <v>0</v>
      </c>
      <c r="V284" s="8" t="s">
        <v>0</v>
      </c>
      <c r="W284" s="8" t="s">
        <v>0</v>
      </c>
      <c r="X284" s="7" t="e">
        <f t="shared" si="8"/>
        <v>#DIV/0!</v>
      </c>
      <c r="Y284" s="7"/>
      <c r="Z284" s="7"/>
      <c r="AA284" s="10" t="s">
        <v>0</v>
      </c>
      <c r="AB284" s="10" t="s">
        <v>0</v>
      </c>
      <c r="AC284" s="10" t="s">
        <v>0</v>
      </c>
      <c r="AD284" s="10" t="s">
        <v>0</v>
      </c>
      <c r="AE284" s="10" t="s">
        <v>0</v>
      </c>
      <c r="AF284" s="10" t="s">
        <v>0</v>
      </c>
      <c r="AG284" s="10" t="s">
        <v>0</v>
      </c>
      <c r="AH284" s="10" t="s">
        <v>0</v>
      </c>
      <c r="AI284" s="10" t="s">
        <v>0</v>
      </c>
      <c r="AJ284" s="10" t="s">
        <v>0</v>
      </c>
      <c r="AK284" s="10" t="s">
        <v>0</v>
      </c>
      <c r="AL284" s="10" t="s">
        <v>0</v>
      </c>
      <c r="AM284" s="10" t="s">
        <v>0</v>
      </c>
      <c r="AN284" s="10" t="s">
        <v>0</v>
      </c>
      <c r="AO284" s="10" t="s">
        <v>0</v>
      </c>
      <c r="AP284" s="10" t="s">
        <v>0</v>
      </c>
      <c r="AQ284" s="10" t="s">
        <v>0</v>
      </c>
      <c r="AR284" s="10" t="s">
        <v>0</v>
      </c>
      <c r="AS284" s="10" t="s">
        <v>0</v>
      </c>
      <c r="AT284" s="10" t="s">
        <v>0</v>
      </c>
      <c r="AU284" s="37" t="e">
        <f t="shared" si="9"/>
        <v>#DIV/0!</v>
      </c>
      <c r="AV284" s="37"/>
      <c r="AW284" s="37"/>
    </row>
    <row r="285" spans="1:49" x14ac:dyDescent="0.2">
      <c r="A285" s="1" t="s">
        <v>1921</v>
      </c>
      <c r="B285" s="4" t="s">
        <v>1255</v>
      </c>
      <c r="C285" s="4" t="s">
        <v>1256</v>
      </c>
      <c r="D285" s="8">
        <v>511747.420123872</v>
      </c>
      <c r="E285" s="8">
        <v>527632.46548435697</v>
      </c>
      <c r="F285" s="8">
        <v>498503.30648513202</v>
      </c>
      <c r="G285" s="8">
        <v>505677.04765984602</v>
      </c>
      <c r="H285" s="8">
        <v>497238.96655350598</v>
      </c>
      <c r="I285" s="8">
        <v>482023.06226356502</v>
      </c>
      <c r="J285" s="8">
        <v>526841.52220827399</v>
      </c>
      <c r="K285" s="8">
        <v>486702.744902034</v>
      </c>
      <c r="L285" s="8">
        <v>521248.60410986497</v>
      </c>
      <c r="M285" s="8">
        <v>469510.66970503499</v>
      </c>
      <c r="N285" s="8">
        <v>491040.98112283897</v>
      </c>
      <c r="O285" s="8">
        <v>448784.66726037301</v>
      </c>
      <c r="P285" s="8">
        <v>452140.32883821899</v>
      </c>
      <c r="Q285" s="8">
        <v>457654.46340193303</v>
      </c>
      <c r="R285" s="8">
        <v>474103.46479664999</v>
      </c>
      <c r="S285" s="8">
        <v>481209.53290099697</v>
      </c>
      <c r="T285" s="8">
        <v>425198.66341848398</v>
      </c>
      <c r="U285" s="8">
        <v>445296.72165916802</v>
      </c>
      <c r="V285" s="8">
        <v>446965.39896607498</v>
      </c>
      <c r="W285" s="8">
        <v>454387.52707560197</v>
      </c>
      <c r="X285" s="7">
        <f t="shared" si="8"/>
        <v>6.2277478533122696E-2</v>
      </c>
      <c r="Y285" s="7"/>
      <c r="Z285" s="7"/>
      <c r="AA285" s="10">
        <v>595445.19941722299</v>
      </c>
      <c r="AB285" s="10">
        <v>548290.09673321503</v>
      </c>
      <c r="AC285" s="10">
        <v>541049.318164055</v>
      </c>
      <c r="AD285" s="10">
        <v>541770.46979733801</v>
      </c>
      <c r="AE285" s="10">
        <v>557419.44480938802</v>
      </c>
      <c r="AF285" s="10">
        <v>558186.61414931505</v>
      </c>
      <c r="AG285" s="10">
        <v>511816.12899777998</v>
      </c>
      <c r="AH285" s="10">
        <v>531721.16548232001</v>
      </c>
      <c r="AI285" s="10">
        <v>501933.95586914802</v>
      </c>
      <c r="AJ285" s="10">
        <v>517927.02958820702</v>
      </c>
      <c r="AK285" s="10">
        <v>480994.12678434397</v>
      </c>
      <c r="AL285" s="10">
        <v>472618.54660348</v>
      </c>
      <c r="AM285" s="10">
        <v>491680.55003380898</v>
      </c>
      <c r="AN285" s="10">
        <v>497272.31460715202</v>
      </c>
      <c r="AO285" s="10">
        <v>484434.98689667397</v>
      </c>
      <c r="AP285" s="10">
        <v>513627.53171339602</v>
      </c>
      <c r="AQ285" s="10">
        <v>460634.92818386003</v>
      </c>
      <c r="AR285" s="10">
        <v>470369.923545381</v>
      </c>
      <c r="AS285" s="10">
        <v>495236.14455710899</v>
      </c>
      <c r="AT285" s="10">
        <v>460359.27705684101</v>
      </c>
      <c r="AU285" s="37">
        <f t="shared" si="9"/>
        <v>7.2235761258475459E-2</v>
      </c>
      <c r="AV285" s="37"/>
      <c r="AW285" s="37"/>
    </row>
    <row r="286" spans="1:49" x14ac:dyDescent="0.2">
      <c r="A286" s="1" t="s">
        <v>1922</v>
      </c>
      <c r="B286" s="4" t="s">
        <v>1259</v>
      </c>
      <c r="C286" s="4" t="s">
        <v>1260</v>
      </c>
      <c r="D286" s="8" t="s">
        <v>0</v>
      </c>
      <c r="E286" s="8" t="s">
        <v>0</v>
      </c>
      <c r="F286" s="8" t="s">
        <v>0</v>
      </c>
      <c r="G286" s="8" t="s">
        <v>0</v>
      </c>
      <c r="H286" s="8" t="s">
        <v>0</v>
      </c>
      <c r="I286" s="8" t="s">
        <v>0</v>
      </c>
      <c r="J286" s="8" t="s">
        <v>0</v>
      </c>
      <c r="K286" s="8" t="s">
        <v>0</v>
      </c>
      <c r="L286" s="8" t="s">
        <v>0</v>
      </c>
      <c r="M286" s="8" t="s">
        <v>0</v>
      </c>
      <c r="N286" s="8" t="s">
        <v>0</v>
      </c>
      <c r="O286" s="8" t="s">
        <v>0</v>
      </c>
      <c r="P286" s="8" t="s">
        <v>0</v>
      </c>
      <c r="Q286" s="8" t="s">
        <v>0</v>
      </c>
      <c r="R286" s="8" t="s">
        <v>0</v>
      </c>
      <c r="S286" s="8" t="s">
        <v>0</v>
      </c>
      <c r="T286" s="8" t="s">
        <v>0</v>
      </c>
      <c r="U286" s="8" t="s">
        <v>0</v>
      </c>
      <c r="V286" s="8" t="s">
        <v>0</v>
      </c>
      <c r="W286" s="8" t="s">
        <v>0</v>
      </c>
      <c r="X286" s="7" t="e">
        <f t="shared" si="8"/>
        <v>#DIV/0!</v>
      </c>
      <c r="Y286" s="7"/>
      <c r="Z286" s="7"/>
      <c r="AA286" s="10">
        <v>213586.07577272199</v>
      </c>
      <c r="AB286" s="10">
        <v>195136.34752794501</v>
      </c>
      <c r="AC286" s="10">
        <v>212845.43913802199</v>
      </c>
      <c r="AD286" s="10">
        <v>191493.48881455799</v>
      </c>
      <c r="AE286" s="10">
        <v>215313.85836738499</v>
      </c>
      <c r="AF286" s="10">
        <v>204851.402133286</v>
      </c>
      <c r="AG286" s="10">
        <v>200703.66305608299</v>
      </c>
      <c r="AH286" s="10">
        <v>207957.20427540701</v>
      </c>
      <c r="AI286" s="10">
        <v>190934.846955235</v>
      </c>
      <c r="AJ286" s="10">
        <v>171229.47260404599</v>
      </c>
      <c r="AK286" s="10">
        <v>177910.44629886901</v>
      </c>
      <c r="AL286" s="10">
        <v>172407.80253071801</v>
      </c>
      <c r="AM286" s="10">
        <v>191615.601854732</v>
      </c>
      <c r="AN286" s="10">
        <v>182124.59120864901</v>
      </c>
      <c r="AO286" s="10">
        <v>177785.62149755299</v>
      </c>
      <c r="AP286" s="10">
        <v>197001.049924249</v>
      </c>
      <c r="AQ286" s="10">
        <v>191897.95599251799</v>
      </c>
      <c r="AR286" s="10">
        <v>190842.196092144</v>
      </c>
      <c r="AS286" s="10">
        <v>192130.93034511601</v>
      </c>
      <c r="AT286" s="10">
        <v>170289.793578165</v>
      </c>
      <c r="AU286" s="37">
        <f t="shared" si="9"/>
        <v>7.3102872110807668E-2</v>
      </c>
      <c r="AV286" s="37"/>
      <c r="AW286" s="37"/>
    </row>
    <row r="287" spans="1:49" x14ac:dyDescent="0.2">
      <c r="A287" s="1" t="s">
        <v>1923</v>
      </c>
      <c r="B287" s="4" t="s">
        <v>1263</v>
      </c>
      <c r="C287" s="4" t="s">
        <v>0</v>
      </c>
      <c r="D287" s="8">
        <v>7156668.3234989597</v>
      </c>
      <c r="E287" s="8">
        <v>6923586.3958131401</v>
      </c>
      <c r="F287" s="8">
        <v>7036903.0376189398</v>
      </c>
      <c r="G287" s="8">
        <v>6731110.2802425604</v>
      </c>
      <c r="H287" s="8">
        <v>6470575.8224714296</v>
      </c>
      <c r="I287" s="8">
        <v>6352539.2328772796</v>
      </c>
      <c r="J287" s="8">
        <v>6309062.4361296603</v>
      </c>
      <c r="K287" s="8">
        <v>6075981.64410361</v>
      </c>
      <c r="L287" s="8">
        <v>5898361.2429123595</v>
      </c>
      <c r="M287" s="8">
        <v>5975257.6346035898</v>
      </c>
      <c r="N287" s="8">
        <v>6009393.8450948102</v>
      </c>
      <c r="O287" s="8">
        <v>5920522.4001729004</v>
      </c>
      <c r="P287" s="8">
        <v>5823425.2821548199</v>
      </c>
      <c r="Q287" s="8">
        <v>5658869.4343643403</v>
      </c>
      <c r="R287" s="8">
        <v>5668558.0543586602</v>
      </c>
      <c r="S287" s="8">
        <v>5689084.1258367701</v>
      </c>
      <c r="T287" s="8">
        <v>5345791.0534912301</v>
      </c>
      <c r="U287" s="8">
        <v>5339415.7490801904</v>
      </c>
      <c r="V287" s="8">
        <v>5336777.35277538</v>
      </c>
      <c r="W287" s="8">
        <v>5218470.8227314698</v>
      </c>
      <c r="X287" s="7">
        <f t="shared" si="8"/>
        <v>9.6649207227500505E-2</v>
      </c>
      <c r="Y287" s="7"/>
      <c r="Z287" s="7"/>
      <c r="AA287" s="10">
        <v>16005627.687570799</v>
      </c>
      <c r="AB287" s="10">
        <v>15587770.178485001</v>
      </c>
      <c r="AC287" s="10">
        <v>15506918.5313909</v>
      </c>
      <c r="AD287" s="10">
        <v>15165782.419495501</v>
      </c>
      <c r="AE287" s="10">
        <v>14559921.6796396</v>
      </c>
      <c r="AF287" s="10">
        <v>14771801.843253899</v>
      </c>
      <c r="AG287" s="10">
        <v>14455437.235930501</v>
      </c>
      <c r="AH287" s="10">
        <v>13770454.033973699</v>
      </c>
      <c r="AI287" s="10">
        <v>13760816.0115497</v>
      </c>
      <c r="AJ287" s="10">
        <v>13066144.239608901</v>
      </c>
      <c r="AK287" s="10">
        <v>13258616.881635699</v>
      </c>
      <c r="AL287" s="10">
        <v>12943993.476820501</v>
      </c>
      <c r="AM287" s="10">
        <v>12864437.951195801</v>
      </c>
      <c r="AN287" s="10">
        <v>13076295.734626601</v>
      </c>
      <c r="AO287" s="10">
        <v>12628196.6262498</v>
      </c>
      <c r="AP287" s="10">
        <v>12952678.292436801</v>
      </c>
      <c r="AQ287" s="10">
        <v>12760029.0072462</v>
      </c>
      <c r="AR287" s="10">
        <v>12932405.675523501</v>
      </c>
      <c r="AS287" s="10">
        <v>12555387.6597615</v>
      </c>
      <c r="AT287" s="10">
        <v>12481357.5771995</v>
      </c>
      <c r="AU287" s="37">
        <f t="shared" si="9"/>
        <v>8.3275889821889673E-2</v>
      </c>
      <c r="AV287" s="37"/>
      <c r="AW287" s="37"/>
    </row>
    <row r="288" spans="1:49" x14ac:dyDescent="0.2">
      <c r="A288" s="1" t="s">
        <v>2124</v>
      </c>
      <c r="B288" s="4" t="s">
        <v>1266</v>
      </c>
      <c r="C288" s="4" t="s">
        <v>1267</v>
      </c>
      <c r="D288" s="8">
        <v>396278.11774013698</v>
      </c>
      <c r="E288" s="8">
        <v>381313.53742218</v>
      </c>
      <c r="F288" s="8">
        <v>377463.31736422802</v>
      </c>
      <c r="G288" s="8">
        <v>319121.77094139601</v>
      </c>
      <c r="H288" s="8">
        <v>383482.11528213701</v>
      </c>
      <c r="I288" s="8">
        <v>347259.47337413102</v>
      </c>
      <c r="J288" s="8">
        <v>373636.00694195699</v>
      </c>
      <c r="K288" s="8">
        <v>367910.420848582</v>
      </c>
      <c r="L288" s="8">
        <v>368766.40082938701</v>
      </c>
      <c r="M288" s="8">
        <v>395624.06604701403</v>
      </c>
      <c r="N288" s="8">
        <v>366036.045931598</v>
      </c>
      <c r="O288" s="8">
        <v>410085.71771238901</v>
      </c>
      <c r="P288" s="8">
        <v>357038.64035470498</v>
      </c>
      <c r="Q288" s="8">
        <v>345298.70019012899</v>
      </c>
      <c r="R288" s="8">
        <v>343131.79965729202</v>
      </c>
      <c r="S288" s="8">
        <v>375883.39200074598</v>
      </c>
      <c r="T288" s="8">
        <v>424784.732326383</v>
      </c>
      <c r="U288" s="8">
        <v>397858.93367983197</v>
      </c>
      <c r="V288" s="8">
        <v>379890.79968782398</v>
      </c>
      <c r="W288" s="8">
        <v>389536.09830049198</v>
      </c>
      <c r="X288" s="7">
        <f t="shared" si="8"/>
        <v>6.6304663627468924E-2</v>
      </c>
      <c r="Y288" s="7"/>
      <c r="Z288" s="7"/>
      <c r="AA288" s="10">
        <v>563125.906590214</v>
      </c>
      <c r="AB288" s="10">
        <v>595467.66222461802</v>
      </c>
      <c r="AC288" s="10">
        <v>519378.83946653298</v>
      </c>
      <c r="AD288" s="10">
        <v>517096.082542099</v>
      </c>
      <c r="AE288" s="10">
        <v>522545.85094126401</v>
      </c>
      <c r="AF288" s="10">
        <v>475556.472496979</v>
      </c>
      <c r="AG288" s="10">
        <v>526004.04731303896</v>
      </c>
      <c r="AH288" s="10">
        <v>520619.562821245</v>
      </c>
      <c r="AI288" s="10">
        <v>482841.812401712</v>
      </c>
      <c r="AJ288" s="10">
        <v>532126.16009538295</v>
      </c>
      <c r="AK288" s="10">
        <v>495799.621086934</v>
      </c>
      <c r="AL288" s="10">
        <v>568567.02732179803</v>
      </c>
      <c r="AM288" s="10">
        <v>563476.48120099399</v>
      </c>
      <c r="AN288" s="10">
        <v>558512.44837311597</v>
      </c>
      <c r="AO288" s="10">
        <v>517774.38342825102</v>
      </c>
      <c r="AP288" s="10">
        <v>563184.22546849505</v>
      </c>
      <c r="AQ288" s="10">
        <v>553806.835355032</v>
      </c>
      <c r="AR288" s="10">
        <v>559686.010107312</v>
      </c>
      <c r="AS288" s="10">
        <v>560486.58535710105</v>
      </c>
      <c r="AT288" s="10">
        <v>584784.49143808999</v>
      </c>
      <c r="AU288" s="37">
        <f t="shared" si="9"/>
        <v>6.1084507520130414E-2</v>
      </c>
      <c r="AV288" s="37"/>
      <c r="AW288" s="37"/>
    </row>
    <row r="289" spans="1:49" x14ac:dyDescent="0.2">
      <c r="A289" s="1" t="s">
        <v>1924</v>
      </c>
      <c r="B289" s="4" t="s">
        <v>1271</v>
      </c>
      <c r="C289" s="4" t="s">
        <v>1272</v>
      </c>
      <c r="D289" s="8" t="s">
        <v>0</v>
      </c>
      <c r="E289" s="8" t="s">
        <v>0</v>
      </c>
      <c r="F289" s="8" t="s">
        <v>0</v>
      </c>
      <c r="G289" s="8" t="s">
        <v>0</v>
      </c>
      <c r="H289" s="8" t="s">
        <v>0</v>
      </c>
      <c r="I289" s="8" t="s">
        <v>0</v>
      </c>
      <c r="J289" s="8" t="s">
        <v>0</v>
      </c>
      <c r="K289" s="8" t="s">
        <v>0</v>
      </c>
      <c r="L289" s="8" t="s">
        <v>0</v>
      </c>
      <c r="M289" s="8" t="s">
        <v>0</v>
      </c>
      <c r="N289" s="8" t="s">
        <v>0</v>
      </c>
      <c r="O289" s="8" t="s">
        <v>0</v>
      </c>
      <c r="P289" s="8" t="s">
        <v>0</v>
      </c>
      <c r="Q289" s="8" t="s">
        <v>0</v>
      </c>
      <c r="R289" s="8" t="s">
        <v>0</v>
      </c>
      <c r="S289" s="8" t="s">
        <v>0</v>
      </c>
      <c r="T289" s="8" t="s">
        <v>0</v>
      </c>
      <c r="U289" s="8" t="s">
        <v>0</v>
      </c>
      <c r="V289" s="8" t="s">
        <v>0</v>
      </c>
      <c r="W289" s="8" t="s">
        <v>0</v>
      </c>
      <c r="X289" s="7" t="e">
        <f t="shared" si="8"/>
        <v>#DIV/0!</v>
      </c>
      <c r="Y289" s="7"/>
      <c r="Z289" s="7"/>
      <c r="AA289" s="10">
        <v>750988.84143445198</v>
      </c>
      <c r="AB289" s="10">
        <v>746648.99631374003</v>
      </c>
      <c r="AC289" s="10">
        <v>754132.29146550305</v>
      </c>
      <c r="AD289" s="10">
        <v>735533.52433415002</v>
      </c>
      <c r="AE289" s="10">
        <v>707726.68702499301</v>
      </c>
      <c r="AF289" s="10">
        <v>705074.95525542402</v>
      </c>
      <c r="AG289" s="10">
        <v>722100.86490160297</v>
      </c>
      <c r="AH289" s="10">
        <v>664462.83029426902</v>
      </c>
      <c r="AI289" s="10">
        <v>726032.88336482598</v>
      </c>
      <c r="AJ289" s="10">
        <v>712440.38383210602</v>
      </c>
      <c r="AK289" s="10">
        <v>696430.95419099403</v>
      </c>
      <c r="AL289" s="10">
        <v>688406.572313115</v>
      </c>
      <c r="AM289" s="10">
        <v>686899.98208413704</v>
      </c>
      <c r="AN289" s="10">
        <v>693955.46057772299</v>
      </c>
      <c r="AO289" s="10">
        <v>627910.67282382003</v>
      </c>
      <c r="AP289" s="10">
        <v>694725.03924631805</v>
      </c>
      <c r="AQ289" s="10">
        <v>698071.77963414195</v>
      </c>
      <c r="AR289" s="10">
        <v>693051.12805621303</v>
      </c>
      <c r="AS289" s="10">
        <v>692887.17956579104</v>
      </c>
      <c r="AT289" s="10">
        <v>670522.23662950203</v>
      </c>
      <c r="AU289" s="37">
        <f t="shared" si="9"/>
        <v>4.3707478610088543E-2</v>
      </c>
      <c r="AV289" s="37"/>
      <c r="AW289" s="37"/>
    </row>
    <row r="290" spans="1:49" x14ac:dyDescent="0.2">
      <c r="A290" s="1" t="s">
        <v>1925</v>
      </c>
      <c r="B290" s="4" t="s">
        <v>1276</v>
      </c>
      <c r="C290" s="4" t="s">
        <v>1277</v>
      </c>
      <c r="D290" s="8" t="s">
        <v>0</v>
      </c>
      <c r="E290" s="8" t="s">
        <v>0</v>
      </c>
      <c r="F290" s="8" t="s">
        <v>0</v>
      </c>
      <c r="G290" s="8" t="s">
        <v>0</v>
      </c>
      <c r="H290" s="8" t="s">
        <v>0</v>
      </c>
      <c r="I290" s="8" t="s">
        <v>0</v>
      </c>
      <c r="J290" s="8" t="s">
        <v>0</v>
      </c>
      <c r="K290" s="8" t="s">
        <v>0</v>
      </c>
      <c r="L290" s="8" t="s">
        <v>0</v>
      </c>
      <c r="M290" s="8" t="s">
        <v>0</v>
      </c>
      <c r="N290" s="8" t="s">
        <v>0</v>
      </c>
      <c r="O290" s="8" t="s">
        <v>0</v>
      </c>
      <c r="P290" s="8" t="s">
        <v>0</v>
      </c>
      <c r="Q290" s="8" t="s">
        <v>0</v>
      </c>
      <c r="R290" s="8" t="s">
        <v>0</v>
      </c>
      <c r="S290" s="8" t="s">
        <v>0</v>
      </c>
      <c r="T290" s="8" t="s">
        <v>0</v>
      </c>
      <c r="U290" s="8" t="s">
        <v>0</v>
      </c>
      <c r="V290" s="8" t="s">
        <v>0</v>
      </c>
      <c r="W290" s="8" t="s">
        <v>0</v>
      </c>
      <c r="X290" s="7" t="e">
        <f t="shared" si="8"/>
        <v>#DIV/0!</v>
      </c>
      <c r="Y290" s="7"/>
      <c r="Z290" s="7"/>
      <c r="AA290" s="10">
        <v>92998.201378268393</v>
      </c>
      <c r="AB290" s="10">
        <v>108963.43991550599</v>
      </c>
      <c r="AC290" s="10">
        <v>89717.204209579897</v>
      </c>
      <c r="AD290" s="10">
        <v>95756.371916895398</v>
      </c>
      <c r="AE290" s="10">
        <v>87198.161302329405</v>
      </c>
      <c r="AF290" s="10">
        <v>88658.122354134306</v>
      </c>
      <c r="AG290" s="10">
        <v>86853.373113848895</v>
      </c>
      <c r="AH290" s="10">
        <v>85789.301173505504</v>
      </c>
      <c r="AI290" s="10">
        <v>86902.428376392694</v>
      </c>
      <c r="AJ290" s="10">
        <v>93430.560926734906</v>
      </c>
      <c r="AK290" s="10">
        <v>96016.326360146995</v>
      </c>
      <c r="AL290" s="10">
        <v>97940.2801901481</v>
      </c>
      <c r="AM290" s="10">
        <v>92136.678858354702</v>
      </c>
      <c r="AN290" s="10">
        <v>99480.908576508795</v>
      </c>
      <c r="AO290" s="10">
        <v>96022.179410364901</v>
      </c>
      <c r="AP290" s="10">
        <v>98773.038455280199</v>
      </c>
      <c r="AQ290" s="10">
        <v>108591.187428208</v>
      </c>
      <c r="AR290" s="10">
        <v>106930.621279129</v>
      </c>
      <c r="AS290" s="10">
        <v>102068.880659348</v>
      </c>
      <c r="AT290" s="10">
        <v>107811.312327786</v>
      </c>
      <c r="AU290" s="37">
        <f t="shared" si="9"/>
        <v>7.9816524112558532E-2</v>
      </c>
      <c r="AV290" s="37"/>
      <c r="AW290" s="37"/>
    </row>
    <row r="291" spans="1:49" x14ac:dyDescent="0.2">
      <c r="A291" s="1" t="s">
        <v>1927</v>
      </c>
      <c r="B291" s="4" t="s">
        <v>1280</v>
      </c>
      <c r="C291" s="4" t="s">
        <v>1281</v>
      </c>
      <c r="D291" s="8">
        <v>22419.599493562298</v>
      </c>
      <c r="E291" s="8">
        <v>22819.8965257194</v>
      </c>
      <c r="F291" s="8">
        <v>21250.983862113098</v>
      </c>
      <c r="G291" s="8">
        <v>26271.135219366101</v>
      </c>
      <c r="H291" s="8">
        <v>28213.9225031198</v>
      </c>
      <c r="I291" s="8">
        <v>33499.284148412102</v>
      </c>
      <c r="J291" s="8">
        <v>25191.256898885</v>
      </c>
      <c r="K291" s="8">
        <v>29340.381145915799</v>
      </c>
      <c r="L291" s="8">
        <v>26751.239472240501</v>
      </c>
      <c r="M291" s="8">
        <v>24674.623721488901</v>
      </c>
      <c r="N291" s="8">
        <v>23724.925046689899</v>
      </c>
      <c r="O291" s="8">
        <v>24621.308403817799</v>
      </c>
      <c r="P291" s="8">
        <v>26062.322985745599</v>
      </c>
      <c r="Q291" s="8">
        <v>27538.459201043501</v>
      </c>
      <c r="R291" s="8">
        <v>29425.555455480298</v>
      </c>
      <c r="S291" s="8">
        <v>29635.1825146335</v>
      </c>
      <c r="T291" s="8">
        <v>25003.1883809387</v>
      </c>
      <c r="U291" s="8">
        <v>32405.187543643398</v>
      </c>
      <c r="V291" s="8">
        <v>31177.411950774302</v>
      </c>
      <c r="W291" s="8">
        <v>29319.2282563361</v>
      </c>
      <c r="X291" s="7">
        <f t="shared" si="8"/>
        <v>0.12513408940376888</v>
      </c>
      <c r="Y291" s="7"/>
      <c r="Z291" s="7"/>
      <c r="AA291" s="10">
        <v>21096.357031882198</v>
      </c>
      <c r="AB291" s="10">
        <v>20354.544946314101</v>
      </c>
      <c r="AC291" s="10">
        <v>19528.710519779699</v>
      </c>
      <c r="AD291" s="10">
        <v>22041.8891817279</v>
      </c>
      <c r="AE291" s="10">
        <v>18891.6541535137</v>
      </c>
      <c r="AF291" s="10">
        <v>20704.2266771861</v>
      </c>
      <c r="AG291" s="10">
        <v>21822.691472816699</v>
      </c>
      <c r="AH291" s="10">
        <v>21673.659695436399</v>
      </c>
      <c r="AI291" s="10">
        <v>22668.943551303299</v>
      </c>
      <c r="AJ291" s="10">
        <v>25044.7320401166</v>
      </c>
      <c r="AK291" s="10">
        <v>23989.827088389899</v>
      </c>
      <c r="AL291" s="10">
        <v>23893.438816044702</v>
      </c>
      <c r="AM291" s="10">
        <v>24068.384409701601</v>
      </c>
      <c r="AN291" s="10">
        <v>22982.8682867834</v>
      </c>
      <c r="AO291" s="10">
        <v>20145.797552444499</v>
      </c>
      <c r="AP291" s="10">
        <v>23350.1810369206</v>
      </c>
      <c r="AQ291" s="10">
        <v>23270.254576209401</v>
      </c>
      <c r="AR291" s="10">
        <v>24234.975388906601</v>
      </c>
      <c r="AS291" s="10">
        <v>22540.9869880689</v>
      </c>
      <c r="AT291" s="10">
        <v>27331.291116996501</v>
      </c>
      <c r="AU291" s="37">
        <f t="shared" si="9"/>
        <v>9.1021555455365097E-2</v>
      </c>
      <c r="AV291" s="37"/>
      <c r="AW291" s="37"/>
    </row>
    <row r="292" spans="1:49" x14ac:dyDescent="0.2">
      <c r="A292" s="1" t="s">
        <v>1928</v>
      </c>
      <c r="B292" s="4" t="s">
        <v>1285</v>
      </c>
      <c r="C292" s="4" t="s">
        <v>1286</v>
      </c>
      <c r="D292" s="8" t="s">
        <v>0</v>
      </c>
      <c r="E292" s="8" t="s">
        <v>0</v>
      </c>
      <c r="F292" s="8" t="s">
        <v>0</v>
      </c>
      <c r="G292" s="8" t="s">
        <v>0</v>
      </c>
      <c r="H292" s="8" t="s">
        <v>0</v>
      </c>
      <c r="I292" s="8" t="s">
        <v>0</v>
      </c>
      <c r="J292" s="8" t="s">
        <v>0</v>
      </c>
      <c r="K292" s="8" t="s">
        <v>0</v>
      </c>
      <c r="L292" s="8" t="s">
        <v>0</v>
      </c>
      <c r="M292" s="8" t="s">
        <v>0</v>
      </c>
      <c r="N292" s="8" t="s">
        <v>0</v>
      </c>
      <c r="O292" s="8" t="s">
        <v>0</v>
      </c>
      <c r="P292" s="8" t="s">
        <v>0</v>
      </c>
      <c r="Q292" s="8" t="s">
        <v>0</v>
      </c>
      <c r="R292" s="8" t="s">
        <v>0</v>
      </c>
      <c r="S292" s="8" t="s">
        <v>0</v>
      </c>
      <c r="T292" s="8" t="s">
        <v>0</v>
      </c>
      <c r="U292" s="8" t="s">
        <v>0</v>
      </c>
      <c r="V292" s="8" t="s">
        <v>0</v>
      </c>
      <c r="W292" s="8" t="s">
        <v>0</v>
      </c>
      <c r="X292" s="7" t="e">
        <f t="shared" si="8"/>
        <v>#DIV/0!</v>
      </c>
      <c r="Y292" s="7"/>
      <c r="Z292" s="7"/>
      <c r="AA292" s="10">
        <v>34285.984189548697</v>
      </c>
      <c r="AB292" s="10">
        <v>34199.434503229902</v>
      </c>
      <c r="AC292" s="10">
        <v>35146.938720145597</v>
      </c>
      <c r="AD292" s="10">
        <v>32600.447176196099</v>
      </c>
      <c r="AE292" s="10">
        <v>27835.0643569936</v>
      </c>
      <c r="AF292" s="10">
        <v>32813.557093013602</v>
      </c>
      <c r="AG292" s="10">
        <v>30480.616362180899</v>
      </c>
      <c r="AH292" s="10">
        <v>29411.566274485402</v>
      </c>
      <c r="AI292" s="10">
        <v>31847.9257779482</v>
      </c>
      <c r="AJ292" s="10">
        <v>29351.768546128998</v>
      </c>
      <c r="AK292" s="10">
        <v>30968.7496254281</v>
      </c>
      <c r="AL292" s="10">
        <v>31027.500509255799</v>
      </c>
      <c r="AM292" s="10">
        <v>28110.084451179198</v>
      </c>
      <c r="AN292" s="10">
        <v>33821.116628021402</v>
      </c>
      <c r="AO292" s="10">
        <v>27105.849270414899</v>
      </c>
      <c r="AP292" s="10">
        <v>30302.845111902301</v>
      </c>
      <c r="AQ292" s="10">
        <v>28498.170918877</v>
      </c>
      <c r="AR292" s="10">
        <v>29621.592023749399</v>
      </c>
      <c r="AS292" s="10">
        <v>27338.8018404307</v>
      </c>
      <c r="AT292" s="10">
        <v>25245.523132707</v>
      </c>
      <c r="AU292" s="37">
        <f t="shared" si="9"/>
        <v>8.962476687176231E-2</v>
      </c>
      <c r="AV292" s="37"/>
      <c r="AW292" s="37"/>
    </row>
    <row r="293" spans="1:49" x14ac:dyDescent="0.2">
      <c r="A293" s="1" t="s">
        <v>1929</v>
      </c>
      <c r="B293" s="4" t="s">
        <v>1290</v>
      </c>
      <c r="C293" s="4" t="s">
        <v>1291</v>
      </c>
      <c r="D293" s="8" t="s">
        <v>0</v>
      </c>
      <c r="E293" s="8" t="s">
        <v>0</v>
      </c>
      <c r="F293" s="8" t="s">
        <v>0</v>
      </c>
      <c r="G293" s="8" t="s">
        <v>0</v>
      </c>
      <c r="H293" s="8" t="s">
        <v>0</v>
      </c>
      <c r="I293" s="8" t="s">
        <v>0</v>
      </c>
      <c r="J293" s="8" t="s">
        <v>0</v>
      </c>
      <c r="K293" s="8" t="s">
        <v>0</v>
      </c>
      <c r="L293" s="8" t="s">
        <v>0</v>
      </c>
      <c r="M293" s="8" t="s">
        <v>0</v>
      </c>
      <c r="N293" s="8" t="s">
        <v>0</v>
      </c>
      <c r="O293" s="8" t="s">
        <v>0</v>
      </c>
      <c r="P293" s="8" t="s">
        <v>0</v>
      </c>
      <c r="Q293" s="8" t="s">
        <v>0</v>
      </c>
      <c r="R293" s="8" t="s">
        <v>0</v>
      </c>
      <c r="S293" s="8" t="s">
        <v>0</v>
      </c>
      <c r="T293" s="8" t="s">
        <v>0</v>
      </c>
      <c r="U293" s="8" t="s">
        <v>0</v>
      </c>
      <c r="V293" s="8" t="s">
        <v>0</v>
      </c>
      <c r="W293" s="8" t="s">
        <v>0</v>
      </c>
      <c r="X293" s="7" t="e">
        <f t="shared" si="8"/>
        <v>#DIV/0!</v>
      </c>
      <c r="Y293" s="7"/>
      <c r="Z293" s="7"/>
      <c r="AA293" s="10" t="s">
        <v>0</v>
      </c>
      <c r="AB293" s="10" t="s">
        <v>0</v>
      </c>
      <c r="AC293" s="10" t="s">
        <v>0</v>
      </c>
      <c r="AD293" s="10" t="s">
        <v>0</v>
      </c>
      <c r="AE293" s="10" t="s">
        <v>0</v>
      </c>
      <c r="AF293" s="10" t="s">
        <v>0</v>
      </c>
      <c r="AG293" s="10" t="s">
        <v>0</v>
      </c>
      <c r="AH293" s="10" t="s">
        <v>0</v>
      </c>
      <c r="AI293" s="10" t="s">
        <v>0</v>
      </c>
      <c r="AJ293" s="10" t="s">
        <v>0</v>
      </c>
      <c r="AK293" s="10" t="s">
        <v>0</v>
      </c>
      <c r="AL293" s="10" t="s">
        <v>0</v>
      </c>
      <c r="AM293" s="10" t="s">
        <v>0</v>
      </c>
      <c r="AN293" s="10" t="s">
        <v>0</v>
      </c>
      <c r="AO293" s="10" t="s">
        <v>0</v>
      </c>
      <c r="AP293" s="10" t="s">
        <v>0</v>
      </c>
      <c r="AQ293" s="10" t="s">
        <v>0</v>
      </c>
      <c r="AR293" s="10" t="s">
        <v>0</v>
      </c>
      <c r="AS293" s="10" t="s">
        <v>0</v>
      </c>
      <c r="AT293" s="10" t="s">
        <v>0</v>
      </c>
      <c r="AU293" s="37" t="e">
        <f t="shared" si="9"/>
        <v>#DIV/0!</v>
      </c>
      <c r="AV293" s="37"/>
      <c r="AW293" s="37"/>
    </row>
    <row r="294" spans="1:49" x14ac:dyDescent="0.2">
      <c r="A294" s="1" t="s">
        <v>1930</v>
      </c>
      <c r="B294" s="4" t="s">
        <v>1294</v>
      </c>
      <c r="C294" s="4" t="s">
        <v>1295</v>
      </c>
      <c r="D294" s="8">
        <v>38583.019574661899</v>
      </c>
      <c r="E294" s="8">
        <v>36914.4819961904</v>
      </c>
      <c r="F294" s="8">
        <v>37115.783753315904</v>
      </c>
      <c r="G294" s="8">
        <v>36274.3737042254</v>
      </c>
      <c r="H294" s="8">
        <v>31077.4858751504</v>
      </c>
      <c r="I294" s="8">
        <v>31169.822990409401</v>
      </c>
      <c r="J294" s="8">
        <v>33241.290249152204</v>
      </c>
      <c r="K294" s="8">
        <v>31128.006679635801</v>
      </c>
      <c r="L294" s="8">
        <v>30806.4611811785</v>
      </c>
      <c r="M294" s="8">
        <v>32490.8068389828</v>
      </c>
      <c r="N294" s="8">
        <v>35408.223712771003</v>
      </c>
      <c r="O294" s="8">
        <v>30721.860628998798</v>
      </c>
      <c r="P294" s="8">
        <v>31815.6785215288</v>
      </c>
      <c r="Q294" s="8">
        <v>36248.105054554399</v>
      </c>
      <c r="R294" s="8">
        <v>32266.283319885701</v>
      </c>
      <c r="S294" s="8">
        <v>31069.100895131</v>
      </c>
      <c r="T294" s="8">
        <v>30574.486847408501</v>
      </c>
      <c r="U294" s="8">
        <v>28700.738039433199</v>
      </c>
      <c r="V294" s="8">
        <v>30841.3824303027</v>
      </c>
      <c r="W294" s="8">
        <v>28982.6258338601</v>
      </c>
      <c r="X294" s="7">
        <f t="shared" si="8"/>
        <v>8.8871163818402807E-2</v>
      </c>
      <c r="Y294" s="7"/>
      <c r="Z294" s="7"/>
      <c r="AA294" s="10">
        <v>12448.5548009624</v>
      </c>
      <c r="AB294" s="10">
        <v>13329.593963051801</v>
      </c>
      <c r="AC294" s="10">
        <v>12902.080522132501</v>
      </c>
      <c r="AD294" s="10">
        <v>10861.312169205699</v>
      </c>
      <c r="AE294" s="10">
        <v>11584.050646703299</v>
      </c>
      <c r="AF294" s="10">
        <v>12046.5784071744</v>
      </c>
      <c r="AG294" s="10">
        <v>14366.5522828869</v>
      </c>
      <c r="AH294" s="10">
        <v>10448.6520457024</v>
      </c>
      <c r="AI294" s="10">
        <v>10224.609184446999</v>
      </c>
      <c r="AJ294" s="10">
        <v>11545.032136632801</v>
      </c>
      <c r="AK294" s="10">
        <v>10202.5538912675</v>
      </c>
      <c r="AL294" s="10">
        <v>10857.8747789107</v>
      </c>
      <c r="AM294" s="10">
        <v>11130.335126129499</v>
      </c>
      <c r="AN294" s="10">
        <v>11090.123062249801</v>
      </c>
      <c r="AO294" s="10">
        <v>8814.0861892560606</v>
      </c>
      <c r="AP294" s="10">
        <v>9471.7153066170395</v>
      </c>
      <c r="AQ294" s="10">
        <v>10923.536496254699</v>
      </c>
      <c r="AR294" s="10">
        <v>9488.3499253527698</v>
      </c>
      <c r="AS294" s="10">
        <v>10118.9884829242</v>
      </c>
      <c r="AT294" s="10">
        <v>10301.4012226453</v>
      </c>
      <c r="AU294" s="37">
        <f t="shared" si="9"/>
        <v>0.12435560335700376</v>
      </c>
      <c r="AV294" s="37"/>
      <c r="AW294" s="37"/>
    </row>
    <row r="295" spans="1:49" x14ac:dyDescent="0.2">
      <c r="A295" s="1" t="s">
        <v>1931</v>
      </c>
      <c r="B295" s="4" t="s">
        <v>1299</v>
      </c>
      <c r="C295" s="4" t="s">
        <v>1300</v>
      </c>
      <c r="D295" s="8" t="s">
        <v>0</v>
      </c>
      <c r="E295" s="8" t="s">
        <v>0</v>
      </c>
      <c r="F295" s="8" t="s">
        <v>0</v>
      </c>
      <c r="G295" s="8" t="s">
        <v>0</v>
      </c>
      <c r="H295" s="8" t="s">
        <v>0</v>
      </c>
      <c r="I295" s="8" t="s">
        <v>0</v>
      </c>
      <c r="J295" s="8" t="s">
        <v>0</v>
      </c>
      <c r="K295" s="8" t="s">
        <v>0</v>
      </c>
      <c r="L295" s="8" t="s">
        <v>0</v>
      </c>
      <c r="M295" s="8" t="s">
        <v>0</v>
      </c>
      <c r="N295" s="8" t="s">
        <v>0</v>
      </c>
      <c r="O295" s="8" t="s">
        <v>0</v>
      </c>
      <c r="P295" s="8" t="s">
        <v>0</v>
      </c>
      <c r="Q295" s="8" t="s">
        <v>0</v>
      </c>
      <c r="R295" s="8" t="s">
        <v>0</v>
      </c>
      <c r="S295" s="8" t="s">
        <v>0</v>
      </c>
      <c r="T295" s="8" t="s">
        <v>0</v>
      </c>
      <c r="U295" s="8" t="s">
        <v>0</v>
      </c>
      <c r="V295" s="8" t="s">
        <v>0</v>
      </c>
      <c r="W295" s="8" t="s">
        <v>0</v>
      </c>
      <c r="X295" s="7" t="e">
        <f t="shared" si="8"/>
        <v>#DIV/0!</v>
      </c>
      <c r="Y295" s="7"/>
      <c r="Z295" s="7"/>
      <c r="AA295" s="10" t="s">
        <v>0</v>
      </c>
      <c r="AB295" s="10" t="s">
        <v>0</v>
      </c>
      <c r="AC295" s="10" t="s">
        <v>0</v>
      </c>
      <c r="AD295" s="10" t="s">
        <v>0</v>
      </c>
      <c r="AE295" s="10" t="s">
        <v>0</v>
      </c>
      <c r="AF295" s="10" t="s">
        <v>0</v>
      </c>
      <c r="AG295" s="10" t="s">
        <v>0</v>
      </c>
      <c r="AH295" s="10" t="s">
        <v>0</v>
      </c>
      <c r="AI295" s="10" t="s">
        <v>0</v>
      </c>
      <c r="AJ295" s="10" t="s">
        <v>0</v>
      </c>
      <c r="AK295" s="10" t="s">
        <v>0</v>
      </c>
      <c r="AL295" s="10" t="s">
        <v>0</v>
      </c>
      <c r="AM295" s="10" t="s">
        <v>0</v>
      </c>
      <c r="AN295" s="10" t="s">
        <v>0</v>
      </c>
      <c r="AO295" s="10" t="s">
        <v>0</v>
      </c>
      <c r="AP295" s="10" t="s">
        <v>0</v>
      </c>
      <c r="AQ295" s="10" t="s">
        <v>0</v>
      </c>
      <c r="AR295" s="10" t="s">
        <v>0</v>
      </c>
      <c r="AS295" s="10" t="s">
        <v>0</v>
      </c>
      <c r="AT295" s="10" t="s">
        <v>0</v>
      </c>
      <c r="AU295" s="37" t="e">
        <f t="shared" si="9"/>
        <v>#DIV/0!</v>
      </c>
      <c r="AV295" s="37"/>
      <c r="AW295" s="37"/>
    </row>
    <row r="296" spans="1:49" x14ac:dyDescent="0.2">
      <c r="A296" s="1" t="s">
        <v>1932</v>
      </c>
      <c r="B296" s="4" t="s">
        <v>1304</v>
      </c>
      <c r="C296" s="4" t="s">
        <v>1305</v>
      </c>
      <c r="D296" s="8" t="s">
        <v>0</v>
      </c>
      <c r="E296" s="8" t="s">
        <v>0</v>
      </c>
      <c r="F296" s="8" t="s">
        <v>0</v>
      </c>
      <c r="G296" s="8" t="s">
        <v>0</v>
      </c>
      <c r="H296" s="8" t="s">
        <v>0</v>
      </c>
      <c r="I296" s="8" t="s">
        <v>0</v>
      </c>
      <c r="J296" s="8" t="s">
        <v>0</v>
      </c>
      <c r="K296" s="8" t="s">
        <v>0</v>
      </c>
      <c r="L296" s="8" t="s">
        <v>0</v>
      </c>
      <c r="M296" s="8" t="s">
        <v>0</v>
      </c>
      <c r="N296" s="8" t="s">
        <v>0</v>
      </c>
      <c r="O296" s="8" t="s">
        <v>0</v>
      </c>
      <c r="P296" s="8" t="s">
        <v>0</v>
      </c>
      <c r="Q296" s="8" t="s">
        <v>0</v>
      </c>
      <c r="R296" s="8" t="s">
        <v>0</v>
      </c>
      <c r="S296" s="8" t="s">
        <v>0</v>
      </c>
      <c r="T296" s="8" t="s">
        <v>0</v>
      </c>
      <c r="U296" s="8" t="s">
        <v>0</v>
      </c>
      <c r="V296" s="8" t="s">
        <v>0</v>
      </c>
      <c r="W296" s="8" t="s">
        <v>0</v>
      </c>
      <c r="X296" s="7" t="e">
        <f t="shared" si="8"/>
        <v>#DIV/0!</v>
      </c>
      <c r="Y296" s="7"/>
      <c r="Z296" s="7"/>
      <c r="AA296" s="10" t="s">
        <v>0</v>
      </c>
      <c r="AB296" s="10" t="s">
        <v>0</v>
      </c>
      <c r="AC296" s="10" t="s">
        <v>0</v>
      </c>
      <c r="AD296" s="10" t="s">
        <v>0</v>
      </c>
      <c r="AE296" s="10" t="s">
        <v>0</v>
      </c>
      <c r="AF296" s="10" t="s">
        <v>0</v>
      </c>
      <c r="AG296" s="10" t="s">
        <v>0</v>
      </c>
      <c r="AH296" s="10" t="s">
        <v>0</v>
      </c>
      <c r="AI296" s="10" t="s">
        <v>0</v>
      </c>
      <c r="AJ296" s="10" t="s">
        <v>0</v>
      </c>
      <c r="AK296" s="10" t="s">
        <v>0</v>
      </c>
      <c r="AL296" s="10" t="s">
        <v>0</v>
      </c>
      <c r="AM296" s="10" t="s">
        <v>0</v>
      </c>
      <c r="AN296" s="10" t="s">
        <v>0</v>
      </c>
      <c r="AO296" s="10" t="s">
        <v>0</v>
      </c>
      <c r="AP296" s="10" t="s">
        <v>0</v>
      </c>
      <c r="AQ296" s="10" t="s">
        <v>0</v>
      </c>
      <c r="AR296" s="10" t="s">
        <v>0</v>
      </c>
      <c r="AS296" s="10" t="s">
        <v>0</v>
      </c>
      <c r="AT296" s="10" t="s">
        <v>0</v>
      </c>
      <c r="AU296" s="37" t="e">
        <f t="shared" si="9"/>
        <v>#DIV/0!</v>
      </c>
      <c r="AV296" s="37"/>
      <c r="AW296" s="37"/>
    </row>
    <row r="297" spans="1:49" x14ac:dyDescent="0.2">
      <c r="A297" s="1" t="s">
        <v>1933</v>
      </c>
      <c r="B297" s="4" t="s">
        <v>1308</v>
      </c>
      <c r="C297" s="4" t="s">
        <v>1309</v>
      </c>
      <c r="D297" s="8">
        <v>2394522.5340204998</v>
      </c>
      <c r="E297" s="8">
        <v>2181331.6514704898</v>
      </c>
      <c r="F297" s="8">
        <v>2139079.9726865198</v>
      </c>
      <c r="G297" s="8">
        <v>2119701.46004115</v>
      </c>
      <c r="H297" s="8">
        <v>2149077.7862461102</v>
      </c>
      <c r="I297" s="8">
        <v>2102202.4585246202</v>
      </c>
      <c r="J297" s="8">
        <v>2049841.69235262</v>
      </c>
      <c r="K297" s="8">
        <v>2137227.7163248202</v>
      </c>
      <c r="L297" s="8">
        <v>1918659.92942478</v>
      </c>
      <c r="M297" s="8">
        <v>1929006.0823971999</v>
      </c>
      <c r="N297" s="8">
        <v>1899621.22841481</v>
      </c>
      <c r="O297" s="8">
        <v>1878629.9159804699</v>
      </c>
      <c r="P297" s="8">
        <v>2100192.2925700699</v>
      </c>
      <c r="Q297" s="8">
        <v>2006232.6865530901</v>
      </c>
      <c r="R297" s="8">
        <v>2053648.21702406</v>
      </c>
      <c r="S297" s="8">
        <v>2049468.7187932199</v>
      </c>
      <c r="T297" s="8">
        <v>2094835.9319227301</v>
      </c>
      <c r="U297" s="8">
        <v>2074917.45540172</v>
      </c>
      <c r="V297" s="8">
        <v>2073861.1486827999</v>
      </c>
      <c r="W297" s="8">
        <v>2069448.5140031299</v>
      </c>
      <c r="X297" s="7">
        <f t="shared" si="8"/>
        <v>5.5595997628556368E-2</v>
      </c>
      <c r="Y297" s="7"/>
      <c r="Z297" s="7"/>
      <c r="AA297" s="10">
        <v>2838034.4681346598</v>
      </c>
      <c r="AB297" s="10">
        <v>2597705.9622856998</v>
      </c>
      <c r="AC297" s="10">
        <v>2371604.45448591</v>
      </c>
      <c r="AD297" s="10">
        <v>2513478.3970596101</v>
      </c>
      <c r="AE297" s="10">
        <v>2410848.6372064799</v>
      </c>
      <c r="AF297" s="10">
        <v>2588278.0850416399</v>
      </c>
      <c r="AG297" s="10">
        <v>2406114.59492752</v>
      </c>
      <c r="AH297" s="10">
        <v>2448743.3818947398</v>
      </c>
      <c r="AI297" s="10">
        <v>2181855.85272808</v>
      </c>
      <c r="AJ297" s="10">
        <v>2266903.36974754</v>
      </c>
      <c r="AK297" s="10">
        <v>2214735.4359507202</v>
      </c>
      <c r="AL297" s="10">
        <v>2222526.5030432302</v>
      </c>
      <c r="AM297" s="10">
        <v>2534054.3738652002</v>
      </c>
      <c r="AN297" s="10">
        <v>2483823.2382323798</v>
      </c>
      <c r="AO297" s="10">
        <v>2466630.2780418899</v>
      </c>
      <c r="AP297" s="10">
        <v>2502829.1023158198</v>
      </c>
      <c r="AQ297" s="10">
        <v>2492781.6508770501</v>
      </c>
      <c r="AR297" s="10">
        <v>2408304.2163748802</v>
      </c>
      <c r="AS297" s="10">
        <v>2379627.0141298198</v>
      </c>
      <c r="AT297" s="10">
        <v>2416224.6111187399</v>
      </c>
      <c r="AU297" s="37">
        <f t="shared" si="9"/>
        <v>6.2107385780535221E-2</v>
      </c>
      <c r="AV297" s="37"/>
      <c r="AW297" s="37"/>
    </row>
    <row r="298" spans="1:49" x14ac:dyDescent="0.2">
      <c r="A298" s="1" t="s">
        <v>1934</v>
      </c>
      <c r="B298" s="4" t="s">
        <v>1311</v>
      </c>
      <c r="C298" s="4" t="s">
        <v>1312</v>
      </c>
      <c r="D298" s="8" t="s">
        <v>0</v>
      </c>
      <c r="E298" s="8" t="s">
        <v>0</v>
      </c>
      <c r="F298" s="8" t="s">
        <v>0</v>
      </c>
      <c r="G298" s="8" t="s">
        <v>0</v>
      </c>
      <c r="H298" s="8" t="s">
        <v>0</v>
      </c>
      <c r="I298" s="8" t="s">
        <v>0</v>
      </c>
      <c r="J298" s="8" t="s">
        <v>0</v>
      </c>
      <c r="K298" s="8" t="s">
        <v>0</v>
      </c>
      <c r="L298" s="8" t="s">
        <v>0</v>
      </c>
      <c r="M298" s="8" t="s">
        <v>0</v>
      </c>
      <c r="N298" s="8" t="s">
        <v>0</v>
      </c>
      <c r="O298" s="8" t="s">
        <v>0</v>
      </c>
      <c r="P298" s="8" t="s">
        <v>0</v>
      </c>
      <c r="Q298" s="8" t="s">
        <v>0</v>
      </c>
      <c r="R298" s="8" t="s">
        <v>0</v>
      </c>
      <c r="S298" s="8" t="s">
        <v>0</v>
      </c>
      <c r="T298" s="8" t="s">
        <v>0</v>
      </c>
      <c r="U298" s="8" t="s">
        <v>0</v>
      </c>
      <c r="V298" s="8" t="s">
        <v>0</v>
      </c>
      <c r="W298" s="8" t="s">
        <v>0</v>
      </c>
      <c r="X298" s="7" t="e">
        <f t="shared" si="8"/>
        <v>#DIV/0!</v>
      </c>
      <c r="Y298" s="7"/>
      <c r="Z298" s="7"/>
      <c r="AA298" s="10" t="s">
        <v>0</v>
      </c>
      <c r="AB298" s="10" t="s">
        <v>0</v>
      </c>
      <c r="AC298" s="10" t="s">
        <v>0</v>
      </c>
      <c r="AD298" s="10" t="s">
        <v>0</v>
      </c>
      <c r="AE298" s="10" t="s">
        <v>0</v>
      </c>
      <c r="AF298" s="10" t="s">
        <v>0</v>
      </c>
      <c r="AG298" s="10" t="s">
        <v>0</v>
      </c>
      <c r="AH298" s="10" t="s">
        <v>0</v>
      </c>
      <c r="AI298" s="10" t="s">
        <v>0</v>
      </c>
      <c r="AJ298" s="10" t="s">
        <v>0</v>
      </c>
      <c r="AK298" s="10" t="s">
        <v>0</v>
      </c>
      <c r="AL298" s="10" t="s">
        <v>0</v>
      </c>
      <c r="AM298" s="10" t="s">
        <v>0</v>
      </c>
      <c r="AN298" s="10" t="s">
        <v>0</v>
      </c>
      <c r="AO298" s="10" t="s">
        <v>0</v>
      </c>
      <c r="AP298" s="10" t="s">
        <v>0</v>
      </c>
      <c r="AQ298" s="10" t="s">
        <v>0</v>
      </c>
      <c r="AR298" s="10" t="s">
        <v>0</v>
      </c>
      <c r="AS298" s="10" t="s">
        <v>0</v>
      </c>
      <c r="AT298" s="10" t="s">
        <v>0</v>
      </c>
      <c r="AU298" s="37" t="e">
        <f t="shared" si="9"/>
        <v>#DIV/0!</v>
      </c>
      <c r="AV298" s="37"/>
      <c r="AW298" s="37"/>
    </row>
    <row r="299" spans="1:49" x14ac:dyDescent="0.2">
      <c r="A299" s="1" t="s">
        <v>1935</v>
      </c>
      <c r="B299" s="4" t="s">
        <v>1316</v>
      </c>
      <c r="C299" s="4" t="s">
        <v>0</v>
      </c>
      <c r="D299" s="8" t="s">
        <v>0</v>
      </c>
      <c r="E299" s="8" t="s">
        <v>0</v>
      </c>
      <c r="F299" s="8" t="s">
        <v>0</v>
      </c>
      <c r="G299" s="8" t="s">
        <v>0</v>
      </c>
      <c r="H299" s="8" t="s">
        <v>0</v>
      </c>
      <c r="I299" s="8" t="s">
        <v>0</v>
      </c>
      <c r="J299" s="8" t="s">
        <v>0</v>
      </c>
      <c r="K299" s="8" t="s">
        <v>0</v>
      </c>
      <c r="L299" s="8" t="s">
        <v>0</v>
      </c>
      <c r="M299" s="8" t="s">
        <v>0</v>
      </c>
      <c r="N299" s="8" t="s">
        <v>0</v>
      </c>
      <c r="O299" s="8" t="s">
        <v>0</v>
      </c>
      <c r="P299" s="8" t="s">
        <v>0</v>
      </c>
      <c r="Q299" s="8" t="s">
        <v>0</v>
      </c>
      <c r="R299" s="8" t="s">
        <v>0</v>
      </c>
      <c r="S299" s="8" t="s">
        <v>0</v>
      </c>
      <c r="T299" s="8" t="s">
        <v>0</v>
      </c>
      <c r="U299" s="8" t="s">
        <v>0</v>
      </c>
      <c r="V299" s="8" t="s">
        <v>0</v>
      </c>
      <c r="W299" s="8" t="s">
        <v>0</v>
      </c>
      <c r="X299" s="7" t="e">
        <f t="shared" si="8"/>
        <v>#DIV/0!</v>
      </c>
      <c r="Y299" s="7"/>
      <c r="Z299" s="7"/>
      <c r="AA299" s="10">
        <v>193365.97048629299</v>
      </c>
      <c r="AB299" s="10">
        <v>203937.13608632999</v>
      </c>
      <c r="AC299" s="10">
        <v>196488.42329349101</v>
      </c>
      <c r="AD299" s="10">
        <v>195884.25997493899</v>
      </c>
      <c r="AE299" s="10">
        <v>200948.40862705099</v>
      </c>
      <c r="AF299" s="10">
        <v>193157.59922189399</v>
      </c>
      <c r="AG299" s="10">
        <v>185047.17115346299</v>
      </c>
      <c r="AH299" s="10">
        <v>182952.025043448</v>
      </c>
      <c r="AI299" s="10">
        <v>179238.869111874</v>
      </c>
      <c r="AJ299" s="10">
        <v>195814.06348397801</v>
      </c>
      <c r="AK299" s="10">
        <v>179167.683993835</v>
      </c>
      <c r="AL299" s="10">
        <v>172574.78527022901</v>
      </c>
      <c r="AM299" s="10">
        <v>176695.160095103</v>
      </c>
      <c r="AN299" s="10">
        <v>177189.21894840401</v>
      </c>
      <c r="AO299" s="10">
        <v>171782.79218304201</v>
      </c>
      <c r="AP299" s="10">
        <v>173822.181822663</v>
      </c>
      <c r="AQ299" s="10">
        <v>161074.738779281</v>
      </c>
      <c r="AR299" s="10">
        <v>160863.92590532001</v>
      </c>
      <c r="AS299" s="10">
        <v>175938.214323022</v>
      </c>
      <c r="AT299" s="10">
        <v>174718.34457458599</v>
      </c>
      <c r="AU299" s="37">
        <f t="shared" si="9"/>
        <v>6.876427114194332E-2</v>
      </c>
      <c r="AV299" s="37"/>
      <c r="AW299" s="37"/>
    </row>
    <row r="300" spans="1:49" x14ac:dyDescent="0.2">
      <c r="A300" s="1" t="s">
        <v>1936</v>
      </c>
      <c r="B300" s="4" t="s">
        <v>1319</v>
      </c>
      <c r="C300" s="4" t="s">
        <v>1320</v>
      </c>
      <c r="D300" s="8" t="s">
        <v>0</v>
      </c>
      <c r="E300" s="8" t="s">
        <v>0</v>
      </c>
      <c r="F300" s="8" t="s">
        <v>0</v>
      </c>
      <c r="G300" s="8" t="s">
        <v>0</v>
      </c>
      <c r="H300" s="8" t="s">
        <v>0</v>
      </c>
      <c r="I300" s="8" t="s">
        <v>0</v>
      </c>
      <c r="J300" s="8" t="s">
        <v>0</v>
      </c>
      <c r="K300" s="8" t="s">
        <v>0</v>
      </c>
      <c r="L300" s="8" t="s">
        <v>0</v>
      </c>
      <c r="M300" s="8" t="s">
        <v>0</v>
      </c>
      <c r="N300" s="8" t="s">
        <v>0</v>
      </c>
      <c r="O300" s="8" t="s">
        <v>0</v>
      </c>
      <c r="P300" s="8" t="s">
        <v>0</v>
      </c>
      <c r="Q300" s="8" t="s">
        <v>0</v>
      </c>
      <c r="R300" s="8" t="s">
        <v>0</v>
      </c>
      <c r="S300" s="8" t="s">
        <v>0</v>
      </c>
      <c r="T300" s="8" t="s">
        <v>0</v>
      </c>
      <c r="U300" s="8" t="s">
        <v>0</v>
      </c>
      <c r="V300" s="8" t="s">
        <v>0</v>
      </c>
      <c r="W300" s="8" t="s">
        <v>0</v>
      </c>
      <c r="X300" s="7" t="e">
        <f t="shared" si="8"/>
        <v>#DIV/0!</v>
      </c>
      <c r="Y300" s="7"/>
      <c r="Z300" s="7"/>
      <c r="AA300" s="10" t="s">
        <v>0</v>
      </c>
      <c r="AB300" s="10" t="s">
        <v>0</v>
      </c>
      <c r="AC300" s="10" t="s">
        <v>0</v>
      </c>
      <c r="AD300" s="10" t="s">
        <v>0</v>
      </c>
      <c r="AE300" s="10" t="s">
        <v>0</v>
      </c>
      <c r="AF300" s="10" t="s">
        <v>0</v>
      </c>
      <c r="AG300" s="10" t="s">
        <v>0</v>
      </c>
      <c r="AH300" s="10" t="s">
        <v>0</v>
      </c>
      <c r="AI300" s="10" t="s">
        <v>0</v>
      </c>
      <c r="AJ300" s="10" t="s">
        <v>0</v>
      </c>
      <c r="AK300" s="10" t="s">
        <v>0</v>
      </c>
      <c r="AL300" s="10" t="s">
        <v>0</v>
      </c>
      <c r="AM300" s="10" t="s">
        <v>0</v>
      </c>
      <c r="AN300" s="10" t="s">
        <v>0</v>
      </c>
      <c r="AO300" s="10" t="s">
        <v>0</v>
      </c>
      <c r="AP300" s="10" t="s">
        <v>0</v>
      </c>
      <c r="AQ300" s="10" t="s">
        <v>0</v>
      </c>
      <c r="AR300" s="10" t="s">
        <v>0</v>
      </c>
      <c r="AS300" s="10" t="s">
        <v>0</v>
      </c>
      <c r="AT300" s="10" t="s">
        <v>0</v>
      </c>
      <c r="AU300" s="37" t="e">
        <f t="shared" si="9"/>
        <v>#DIV/0!</v>
      </c>
      <c r="AV300" s="37"/>
      <c r="AW300" s="37"/>
    </row>
    <row r="301" spans="1:49" x14ac:dyDescent="0.2">
      <c r="A301" s="1" t="s">
        <v>1937</v>
      </c>
      <c r="B301" s="4" t="s">
        <v>1324</v>
      </c>
      <c r="C301" s="4" t="s">
        <v>1325</v>
      </c>
      <c r="D301" s="8">
        <v>388343.19067442999</v>
      </c>
      <c r="E301" s="8">
        <v>423811.90264786</v>
      </c>
      <c r="F301" s="8">
        <v>407391.27618887299</v>
      </c>
      <c r="G301" s="8">
        <v>388827.18307024502</v>
      </c>
      <c r="H301" s="8">
        <v>417362.96573177102</v>
      </c>
      <c r="I301" s="8">
        <v>415241.603273327</v>
      </c>
      <c r="J301" s="8">
        <v>396746.18388091098</v>
      </c>
      <c r="K301" s="8">
        <v>412063.38000108203</v>
      </c>
      <c r="L301" s="8">
        <v>410628.02784526401</v>
      </c>
      <c r="M301" s="8">
        <v>388711.42859999603</v>
      </c>
      <c r="N301" s="8">
        <v>405206.60909774899</v>
      </c>
      <c r="O301" s="8">
        <v>403882.73542330199</v>
      </c>
      <c r="P301" s="8">
        <v>366241.06354916102</v>
      </c>
      <c r="Q301" s="8">
        <v>409239.971824779</v>
      </c>
      <c r="R301" s="8">
        <v>381340.88394418999</v>
      </c>
      <c r="S301" s="8">
        <v>384471.622254427</v>
      </c>
      <c r="T301" s="8">
        <v>383037.29737879499</v>
      </c>
      <c r="U301" s="8">
        <v>357081.76905322401</v>
      </c>
      <c r="V301" s="8">
        <v>411175.39645295701</v>
      </c>
      <c r="W301" s="8">
        <v>382022.63998535002</v>
      </c>
      <c r="X301" s="7">
        <f t="shared" si="8"/>
        <v>4.4881891310410565E-2</v>
      </c>
      <c r="Y301" s="7"/>
      <c r="Z301" s="7"/>
      <c r="AA301" s="10">
        <v>226986.776988584</v>
      </c>
      <c r="AB301" s="10">
        <v>241111.51541233301</v>
      </c>
      <c r="AC301" s="10">
        <v>251277.28289296501</v>
      </c>
      <c r="AD301" s="10">
        <v>239727.33802918601</v>
      </c>
      <c r="AE301" s="10">
        <v>257893.38839185401</v>
      </c>
      <c r="AF301" s="10">
        <v>253294.66457402601</v>
      </c>
      <c r="AG301" s="10">
        <v>240632.42031789501</v>
      </c>
      <c r="AH301" s="10">
        <v>214635.636365857</v>
      </c>
      <c r="AI301" s="10">
        <v>225853.624913034</v>
      </c>
      <c r="AJ301" s="10">
        <v>248815.31370801799</v>
      </c>
      <c r="AK301" s="10">
        <v>247775.413103667</v>
      </c>
      <c r="AL301" s="10">
        <v>225974.53000658401</v>
      </c>
      <c r="AM301" s="10">
        <v>216557.40911696301</v>
      </c>
      <c r="AN301" s="10">
        <v>228783.918503808</v>
      </c>
      <c r="AO301" s="10">
        <v>244889.55920093201</v>
      </c>
      <c r="AP301" s="10">
        <v>235670.843506896</v>
      </c>
      <c r="AQ301" s="10">
        <v>237436.34385962001</v>
      </c>
      <c r="AR301" s="10">
        <v>230501.74018836001</v>
      </c>
      <c r="AS301" s="10">
        <v>224533.447937866</v>
      </c>
      <c r="AT301" s="10">
        <v>252139.982219083</v>
      </c>
      <c r="AU301" s="37">
        <f t="shared" si="9"/>
        <v>5.3152865283319181E-2</v>
      </c>
      <c r="AV301" s="37"/>
      <c r="AW301" s="37"/>
    </row>
    <row r="302" spans="1:49" x14ac:dyDescent="0.2">
      <c r="A302" s="1" t="s">
        <v>1938</v>
      </c>
      <c r="B302" s="4" t="s">
        <v>1329</v>
      </c>
      <c r="C302" s="4" t="s">
        <v>0</v>
      </c>
      <c r="D302" s="8">
        <v>138175.41121974599</v>
      </c>
      <c r="E302" s="8">
        <v>137918.95449780999</v>
      </c>
      <c r="F302" s="8">
        <v>129586.021579761</v>
      </c>
      <c r="G302" s="8">
        <v>124467.183144207</v>
      </c>
      <c r="H302" s="8">
        <v>129296.063438503</v>
      </c>
      <c r="I302" s="8">
        <v>132778.054221389</v>
      </c>
      <c r="J302" s="8">
        <v>131656.13446793801</v>
      </c>
      <c r="K302" s="8">
        <v>127303.795304321</v>
      </c>
      <c r="L302" s="8">
        <v>113542.88614821099</v>
      </c>
      <c r="M302" s="8">
        <v>133577.762710824</v>
      </c>
      <c r="N302" s="8">
        <v>127563.862949642</v>
      </c>
      <c r="O302" s="8">
        <v>121748.927301588</v>
      </c>
      <c r="P302" s="8">
        <v>121983.414732067</v>
      </c>
      <c r="Q302" s="8">
        <v>127707.09225395101</v>
      </c>
      <c r="R302" s="8">
        <v>129674.851412055</v>
      </c>
      <c r="S302" s="8">
        <v>122357.080205376</v>
      </c>
      <c r="T302" s="8">
        <v>124933.827329643</v>
      </c>
      <c r="U302" s="8">
        <v>138824.14909530699</v>
      </c>
      <c r="V302" s="8">
        <v>132095.612229113</v>
      </c>
      <c r="W302" s="8">
        <v>131749.56318856601</v>
      </c>
      <c r="X302" s="7">
        <f t="shared" si="8"/>
        <v>4.8717812974603487E-2</v>
      </c>
      <c r="Y302" s="7"/>
      <c r="Z302" s="7"/>
      <c r="AA302" s="10" t="s">
        <v>0</v>
      </c>
      <c r="AB302" s="10" t="s">
        <v>0</v>
      </c>
      <c r="AC302" s="10" t="s">
        <v>0</v>
      </c>
      <c r="AD302" s="10" t="s">
        <v>0</v>
      </c>
      <c r="AE302" s="10" t="s">
        <v>0</v>
      </c>
      <c r="AF302" s="10" t="s">
        <v>0</v>
      </c>
      <c r="AG302" s="10" t="s">
        <v>0</v>
      </c>
      <c r="AH302" s="10" t="s">
        <v>0</v>
      </c>
      <c r="AI302" s="10" t="s">
        <v>0</v>
      </c>
      <c r="AJ302" s="10" t="s">
        <v>0</v>
      </c>
      <c r="AK302" s="10" t="s">
        <v>0</v>
      </c>
      <c r="AL302" s="10" t="s">
        <v>0</v>
      </c>
      <c r="AM302" s="10" t="s">
        <v>0</v>
      </c>
      <c r="AN302" s="10" t="s">
        <v>0</v>
      </c>
      <c r="AO302" s="10" t="s">
        <v>0</v>
      </c>
      <c r="AP302" s="10" t="s">
        <v>0</v>
      </c>
      <c r="AQ302" s="10" t="s">
        <v>0</v>
      </c>
      <c r="AR302" s="10" t="s">
        <v>0</v>
      </c>
      <c r="AS302" s="10" t="s">
        <v>0</v>
      </c>
      <c r="AT302" s="10" t="s">
        <v>0</v>
      </c>
      <c r="AU302" s="37" t="e">
        <f t="shared" si="9"/>
        <v>#DIV/0!</v>
      </c>
      <c r="AV302" s="37"/>
      <c r="AW302" s="37"/>
    </row>
    <row r="303" spans="1:49" x14ac:dyDescent="0.2">
      <c r="A303" s="1" t="s">
        <v>1939</v>
      </c>
      <c r="B303" s="4" t="s">
        <v>0</v>
      </c>
      <c r="C303" s="4" t="s">
        <v>0</v>
      </c>
      <c r="D303" s="8" t="s">
        <v>0</v>
      </c>
      <c r="E303" s="8" t="s">
        <v>0</v>
      </c>
      <c r="F303" s="8" t="s">
        <v>0</v>
      </c>
      <c r="G303" s="8" t="s">
        <v>0</v>
      </c>
      <c r="H303" s="8" t="s">
        <v>0</v>
      </c>
      <c r="I303" s="8" t="s">
        <v>0</v>
      </c>
      <c r="J303" s="8" t="s">
        <v>0</v>
      </c>
      <c r="K303" s="8" t="s">
        <v>0</v>
      </c>
      <c r="L303" s="8" t="s">
        <v>0</v>
      </c>
      <c r="M303" s="8" t="s">
        <v>0</v>
      </c>
      <c r="N303" s="8" t="s">
        <v>0</v>
      </c>
      <c r="O303" s="8" t="s">
        <v>0</v>
      </c>
      <c r="P303" s="8" t="s">
        <v>0</v>
      </c>
      <c r="Q303" s="8" t="s">
        <v>0</v>
      </c>
      <c r="R303" s="8" t="s">
        <v>0</v>
      </c>
      <c r="S303" s="8" t="s">
        <v>0</v>
      </c>
      <c r="T303" s="8" t="s">
        <v>0</v>
      </c>
      <c r="U303" s="8" t="s">
        <v>0</v>
      </c>
      <c r="V303" s="8" t="s">
        <v>0</v>
      </c>
      <c r="W303" s="8" t="s">
        <v>0</v>
      </c>
      <c r="X303" s="7" t="e">
        <f t="shared" si="8"/>
        <v>#DIV/0!</v>
      </c>
      <c r="Y303" s="7"/>
      <c r="Z303" s="7"/>
      <c r="AA303" s="10" t="s">
        <v>0</v>
      </c>
      <c r="AB303" s="10" t="s">
        <v>0</v>
      </c>
      <c r="AC303" s="10" t="s">
        <v>0</v>
      </c>
      <c r="AD303" s="10" t="s">
        <v>0</v>
      </c>
      <c r="AE303" s="10" t="s">
        <v>0</v>
      </c>
      <c r="AF303" s="10" t="s">
        <v>0</v>
      </c>
      <c r="AG303" s="10" t="s">
        <v>0</v>
      </c>
      <c r="AH303" s="10" t="s">
        <v>0</v>
      </c>
      <c r="AI303" s="10" t="s">
        <v>0</v>
      </c>
      <c r="AJ303" s="10" t="s">
        <v>0</v>
      </c>
      <c r="AK303" s="10" t="s">
        <v>0</v>
      </c>
      <c r="AL303" s="10" t="s">
        <v>0</v>
      </c>
      <c r="AM303" s="10" t="s">
        <v>0</v>
      </c>
      <c r="AN303" s="10" t="s">
        <v>0</v>
      </c>
      <c r="AO303" s="10" t="s">
        <v>0</v>
      </c>
      <c r="AP303" s="10" t="s">
        <v>0</v>
      </c>
      <c r="AQ303" s="10" t="s">
        <v>0</v>
      </c>
      <c r="AR303" s="10" t="s">
        <v>0</v>
      </c>
      <c r="AS303" s="10" t="s">
        <v>0</v>
      </c>
      <c r="AT303" s="10" t="s">
        <v>0</v>
      </c>
      <c r="AU303" s="37" t="e">
        <f t="shared" si="9"/>
        <v>#DIV/0!</v>
      </c>
      <c r="AV303" s="37"/>
      <c r="AW303" s="37"/>
    </row>
    <row r="304" spans="1:49" x14ac:dyDescent="0.2">
      <c r="A304" s="1" t="s">
        <v>1940</v>
      </c>
      <c r="B304" s="4" t="s">
        <v>1333</v>
      </c>
      <c r="C304" s="4" t="s">
        <v>1334</v>
      </c>
      <c r="D304" s="8" t="s">
        <v>0</v>
      </c>
      <c r="E304" s="8" t="s">
        <v>0</v>
      </c>
      <c r="F304" s="8" t="s">
        <v>0</v>
      </c>
      <c r="G304" s="8" t="s">
        <v>0</v>
      </c>
      <c r="H304" s="8" t="s">
        <v>0</v>
      </c>
      <c r="I304" s="8" t="s">
        <v>0</v>
      </c>
      <c r="J304" s="8" t="s">
        <v>0</v>
      </c>
      <c r="K304" s="8" t="s">
        <v>0</v>
      </c>
      <c r="L304" s="8" t="s">
        <v>0</v>
      </c>
      <c r="M304" s="8" t="s">
        <v>0</v>
      </c>
      <c r="N304" s="8" t="s">
        <v>0</v>
      </c>
      <c r="O304" s="8" t="s">
        <v>0</v>
      </c>
      <c r="P304" s="8" t="s">
        <v>0</v>
      </c>
      <c r="Q304" s="8" t="s">
        <v>0</v>
      </c>
      <c r="R304" s="8" t="s">
        <v>0</v>
      </c>
      <c r="S304" s="8" t="s">
        <v>0</v>
      </c>
      <c r="T304" s="8" t="s">
        <v>0</v>
      </c>
      <c r="U304" s="8" t="s">
        <v>0</v>
      </c>
      <c r="V304" s="8" t="s">
        <v>0</v>
      </c>
      <c r="W304" s="8" t="s">
        <v>0</v>
      </c>
      <c r="X304" s="7" t="e">
        <f t="shared" si="8"/>
        <v>#DIV/0!</v>
      </c>
      <c r="Y304" s="7"/>
      <c r="Z304" s="7"/>
      <c r="AA304" s="10" t="s">
        <v>0</v>
      </c>
      <c r="AB304" s="10" t="s">
        <v>0</v>
      </c>
      <c r="AC304" s="10" t="s">
        <v>0</v>
      </c>
      <c r="AD304" s="10" t="s">
        <v>0</v>
      </c>
      <c r="AE304" s="10" t="s">
        <v>0</v>
      </c>
      <c r="AF304" s="10" t="s">
        <v>0</v>
      </c>
      <c r="AG304" s="10" t="s">
        <v>0</v>
      </c>
      <c r="AH304" s="10" t="s">
        <v>0</v>
      </c>
      <c r="AI304" s="10" t="s">
        <v>0</v>
      </c>
      <c r="AJ304" s="10" t="s">
        <v>0</v>
      </c>
      <c r="AK304" s="10" t="s">
        <v>0</v>
      </c>
      <c r="AL304" s="10" t="s">
        <v>0</v>
      </c>
      <c r="AM304" s="10" t="s">
        <v>0</v>
      </c>
      <c r="AN304" s="10" t="s">
        <v>0</v>
      </c>
      <c r="AO304" s="10" t="s">
        <v>0</v>
      </c>
      <c r="AP304" s="10" t="s">
        <v>0</v>
      </c>
      <c r="AQ304" s="10" t="s">
        <v>0</v>
      </c>
      <c r="AR304" s="10" t="s">
        <v>0</v>
      </c>
      <c r="AS304" s="10" t="s">
        <v>0</v>
      </c>
      <c r="AT304" s="10" t="s">
        <v>0</v>
      </c>
      <c r="AU304" s="37" t="e">
        <f t="shared" si="9"/>
        <v>#DIV/0!</v>
      </c>
      <c r="AV304" s="37"/>
      <c r="AW304" s="37"/>
    </row>
    <row r="305" spans="1:49" x14ac:dyDescent="0.2">
      <c r="A305" s="1" t="s">
        <v>1941</v>
      </c>
      <c r="B305" s="4" t="s">
        <v>1338</v>
      </c>
      <c r="C305" s="4" t="s">
        <v>1339</v>
      </c>
      <c r="D305" s="8" t="s">
        <v>0</v>
      </c>
      <c r="E305" s="8" t="s">
        <v>0</v>
      </c>
      <c r="F305" s="8" t="s">
        <v>0</v>
      </c>
      <c r="G305" s="8" t="s">
        <v>0</v>
      </c>
      <c r="H305" s="8" t="s">
        <v>0</v>
      </c>
      <c r="I305" s="8" t="s">
        <v>0</v>
      </c>
      <c r="J305" s="8" t="s">
        <v>0</v>
      </c>
      <c r="K305" s="8" t="s">
        <v>0</v>
      </c>
      <c r="L305" s="8" t="s">
        <v>0</v>
      </c>
      <c r="M305" s="8" t="s">
        <v>0</v>
      </c>
      <c r="N305" s="8" t="s">
        <v>0</v>
      </c>
      <c r="O305" s="8" t="s">
        <v>0</v>
      </c>
      <c r="P305" s="8" t="s">
        <v>0</v>
      </c>
      <c r="Q305" s="8" t="s">
        <v>0</v>
      </c>
      <c r="R305" s="8" t="s">
        <v>0</v>
      </c>
      <c r="S305" s="8" t="s">
        <v>0</v>
      </c>
      <c r="T305" s="8" t="s">
        <v>0</v>
      </c>
      <c r="U305" s="8" t="s">
        <v>0</v>
      </c>
      <c r="V305" s="8" t="s">
        <v>0</v>
      </c>
      <c r="W305" s="8" t="s">
        <v>0</v>
      </c>
      <c r="X305" s="7" t="e">
        <f t="shared" si="8"/>
        <v>#DIV/0!</v>
      </c>
      <c r="Y305" s="7"/>
      <c r="Z305" s="7"/>
      <c r="AA305" s="10">
        <v>32657.295242442098</v>
      </c>
      <c r="AB305" s="10">
        <v>29963.708023562602</v>
      </c>
      <c r="AC305" s="10">
        <v>30661.935835163</v>
      </c>
      <c r="AD305" s="10">
        <v>32166.933058758401</v>
      </c>
      <c r="AE305" s="10">
        <v>30107.129631426302</v>
      </c>
      <c r="AF305" s="10">
        <v>29699.798822532601</v>
      </c>
      <c r="AG305" s="10">
        <v>28260.288024657501</v>
      </c>
      <c r="AH305" s="10">
        <v>31681.512241864701</v>
      </c>
      <c r="AI305" s="10">
        <v>28891.7898464838</v>
      </c>
      <c r="AJ305" s="10">
        <v>29967.462528258799</v>
      </c>
      <c r="AK305" s="10">
        <v>28542.504213511598</v>
      </c>
      <c r="AL305" s="10">
        <v>27741.533295740999</v>
      </c>
      <c r="AM305" s="10">
        <v>28067.111762019598</v>
      </c>
      <c r="AN305" s="10">
        <v>31636.243914504499</v>
      </c>
      <c r="AO305" s="10">
        <v>28129.038165252801</v>
      </c>
      <c r="AP305" s="10">
        <v>28041.3204620621</v>
      </c>
      <c r="AQ305" s="10">
        <v>29430.092919492101</v>
      </c>
      <c r="AR305" s="10">
        <v>28176.7545022671</v>
      </c>
      <c r="AS305" s="10">
        <v>27339.8044219816</v>
      </c>
      <c r="AT305" s="10">
        <v>28705.781330997499</v>
      </c>
      <c r="AU305" s="37">
        <f t="shared" si="9"/>
        <v>5.3679975573015147E-2</v>
      </c>
      <c r="AV305" s="37"/>
      <c r="AW305" s="37"/>
    </row>
    <row r="306" spans="1:49" x14ac:dyDescent="0.2">
      <c r="A306" s="1" t="s">
        <v>1942</v>
      </c>
      <c r="B306" s="4" t="s">
        <v>1343</v>
      </c>
      <c r="C306" s="4" t="s">
        <v>1344</v>
      </c>
      <c r="D306" s="8" t="s">
        <v>0</v>
      </c>
      <c r="E306" s="8" t="s">
        <v>0</v>
      </c>
      <c r="F306" s="8" t="s">
        <v>0</v>
      </c>
      <c r="G306" s="8" t="s">
        <v>0</v>
      </c>
      <c r="H306" s="8" t="s">
        <v>0</v>
      </c>
      <c r="I306" s="8" t="s">
        <v>0</v>
      </c>
      <c r="J306" s="8" t="s">
        <v>0</v>
      </c>
      <c r="K306" s="8" t="s">
        <v>0</v>
      </c>
      <c r="L306" s="8" t="s">
        <v>0</v>
      </c>
      <c r="M306" s="8" t="s">
        <v>0</v>
      </c>
      <c r="N306" s="8" t="s">
        <v>0</v>
      </c>
      <c r="O306" s="8" t="s">
        <v>0</v>
      </c>
      <c r="P306" s="8" t="s">
        <v>0</v>
      </c>
      <c r="Q306" s="8" t="s">
        <v>0</v>
      </c>
      <c r="R306" s="8" t="s">
        <v>0</v>
      </c>
      <c r="S306" s="8" t="s">
        <v>0</v>
      </c>
      <c r="T306" s="8" t="s">
        <v>0</v>
      </c>
      <c r="U306" s="8" t="s">
        <v>0</v>
      </c>
      <c r="V306" s="8" t="s">
        <v>0</v>
      </c>
      <c r="W306" s="8" t="s">
        <v>0</v>
      </c>
      <c r="X306" s="7" t="e">
        <f t="shared" si="8"/>
        <v>#DIV/0!</v>
      </c>
      <c r="Y306" s="7"/>
      <c r="Z306" s="7"/>
      <c r="AA306" s="10" t="s">
        <v>0</v>
      </c>
      <c r="AB306" s="10" t="s">
        <v>0</v>
      </c>
      <c r="AC306" s="10" t="s">
        <v>0</v>
      </c>
      <c r="AD306" s="10" t="s">
        <v>0</v>
      </c>
      <c r="AE306" s="10" t="s">
        <v>0</v>
      </c>
      <c r="AF306" s="10" t="s">
        <v>0</v>
      </c>
      <c r="AG306" s="10" t="s">
        <v>0</v>
      </c>
      <c r="AH306" s="10" t="s">
        <v>0</v>
      </c>
      <c r="AI306" s="10" t="s">
        <v>0</v>
      </c>
      <c r="AJ306" s="10" t="s">
        <v>0</v>
      </c>
      <c r="AK306" s="10" t="s">
        <v>0</v>
      </c>
      <c r="AL306" s="10" t="s">
        <v>0</v>
      </c>
      <c r="AM306" s="10" t="s">
        <v>0</v>
      </c>
      <c r="AN306" s="10" t="s">
        <v>0</v>
      </c>
      <c r="AO306" s="10" t="s">
        <v>0</v>
      </c>
      <c r="AP306" s="10" t="s">
        <v>0</v>
      </c>
      <c r="AQ306" s="10" t="s">
        <v>0</v>
      </c>
      <c r="AR306" s="10" t="s">
        <v>0</v>
      </c>
      <c r="AS306" s="10" t="s">
        <v>0</v>
      </c>
      <c r="AT306" s="10" t="s">
        <v>0</v>
      </c>
      <c r="AU306" s="37" t="e">
        <f t="shared" si="9"/>
        <v>#DIV/0!</v>
      </c>
      <c r="AV306" s="37"/>
      <c r="AW306" s="37"/>
    </row>
    <row r="307" spans="1:49" x14ac:dyDescent="0.2">
      <c r="A307" s="1" t="s">
        <v>1943</v>
      </c>
      <c r="B307" s="4" t="s">
        <v>1347</v>
      </c>
      <c r="C307" s="4" t="s">
        <v>1348</v>
      </c>
      <c r="D307" s="8">
        <v>2107594.1822649101</v>
      </c>
      <c r="E307" s="8">
        <v>1862835.87839543</v>
      </c>
      <c r="F307" s="8">
        <v>1888920.0790295801</v>
      </c>
      <c r="G307" s="8">
        <v>1730785.39989915</v>
      </c>
      <c r="H307" s="8">
        <v>1730774.3905404799</v>
      </c>
      <c r="I307" s="8">
        <v>1716331.7339480601</v>
      </c>
      <c r="J307" s="8">
        <v>1729812.1457163501</v>
      </c>
      <c r="K307" s="8">
        <v>1677566.4573434801</v>
      </c>
      <c r="L307" s="8">
        <v>1652055.5113126</v>
      </c>
      <c r="M307" s="8">
        <v>1690976.69934234</v>
      </c>
      <c r="N307" s="8">
        <v>1572022.1442971099</v>
      </c>
      <c r="O307" s="8">
        <v>1556039.5369773901</v>
      </c>
      <c r="P307" s="8">
        <v>1552799.5970272601</v>
      </c>
      <c r="Q307" s="8">
        <v>1495702.50900448</v>
      </c>
      <c r="R307" s="8">
        <v>1495657.08749749</v>
      </c>
      <c r="S307" s="8">
        <v>1518196.28447868</v>
      </c>
      <c r="T307" s="8">
        <v>1573084.3363775101</v>
      </c>
      <c r="U307" s="8">
        <v>1504572.24799072</v>
      </c>
      <c r="V307" s="8">
        <v>1486592.8661203601</v>
      </c>
      <c r="W307" s="8">
        <v>1481833.0465762001</v>
      </c>
      <c r="X307" s="7">
        <f t="shared" si="8"/>
        <v>9.9164767897494274E-2</v>
      </c>
      <c r="Y307" s="7"/>
      <c r="Z307" s="7"/>
      <c r="AA307" s="10">
        <v>189329.197008321</v>
      </c>
      <c r="AB307" s="10">
        <v>178324.184081418</v>
      </c>
      <c r="AC307" s="10">
        <v>178583.987266682</v>
      </c>
      <c r="AD307" s="10">
        <v>177330.207019052</v>
      </c>
      <c r="AE307" s="10">
        <v>159522.80466141301</v>
      </c>
      <c r="AF307" s="10">
        <v>153987.77905377501</v>
      </c>
      <c r="AG307" s="10">
        <v>175731.44214219399</v>
      </c>
      <c r="AH307" s="10">
        <v>149741.976224554</v>
      </c>
      <c r="AI307" s="10">
        <v>149637.50834177501</v>
      </c>
      <c r="AJ307" s="10">
        <v>147282.78018965301</v>
      </c>
      <c r="AK307" s="10">
        <v>159528.17971234099</v>
      </c>
      <c r="AL307" s="10">
        <v>155209.635019601</v>
      </c>
      <c r="AM307" s="10">
        <v>148391.445526186</v>
      </c>
      <c r="AN307" s="10">
        <v>153241.67995910699</v>
      </c>
      <c r="AO307" s="10">
        <v>156591.25731359</v>
      </c>
      <c r="AP307" s="10">
        <v>156260.41205086201</v>
      </c>
      <c r="AQ307" s="10">
        <v>163024.78885941001</v>
      </c>
      <c r="AR307" s="10">
        <v>151034.755392347</v>
      </c>
      <c r="AS307" s="10">
        <v>146618.72938945901</v>
      </c>
      <c r="AT307" s="10">
        <v>138531.59884318401</v>
      </c>
      <c r="AU307" s="37">
        <f t="shared" si="9"/>
        <v>8.4554198680308959E-2</v>
      </c>
      <c r="AV307" s="37"/>
      <c r="AW307" s="37"/>
    </row>
    <row r="308" spans="1:49" x14ac:dyDescent="0.2">
      <c r="A308" s="1" t="s">
        <v>1944</v>
      </c>
      <c r="B308" s="4" t="s">
        <v>1351</v>
      </c>
      <c r="C308" s="4" t="s">
        <v>0</v>
      </c>
      <c r="D308" s="8" t="s">
        <v>0</v>
      </c>
      <c r="E308" s="8" t="s">
        <v>0</v>
      </c>
      <c r="F308" s="8" t="s">
        <v>0</v>
      </c>
      <c r="G308" s="8" t="s">
        <v>0</v>
      </c>
      <c r="H308" s="8" t="s">
        <v>0</v>
      </c>
      <c r="I308" s="8" t="s">
        <v>0</v>
      </c>
      <c r="J308" s="8" t="s">
        <v>0</v>
      </c>
      <c r="K308" s="8" t="s">
        <v>0</v>
      </c>
      <c r="L308" s="8" t="s">
        <v>0</v>
      </c>
      <c r="M308" s="8" t="s">
        <v>0</v>
      </c>
      <c r="N308" s="8" t="s">
        <v>0</v>
      </c>
      <c r="O308" s="8" t="s">
        <v>0</v>
      </c>
      <c r="P308" s="8" t="s">
        <v>0</v>
      </c>
      <c r="Q308" s="8" t="s">
        <v>0</v>
      </c>
      <c r="R308" s="8" t="s">
        <v>0</v>
      </c>
      <c r="S308" s="8" t="s">
        <v>0</v>
      </c>
      <c r="T308" s="8" t="s">
        <v>0</v>
      </c>
      <c r="U308" s="8" t="s">
        <v>0</v>
      </c>
      <c r="V308" s="8" t="s">
        <v>0</v>
      </c>
      <c r="W308" s="8" t="s">
        <v>0</v>
      </c>
      <c r="X308" s="7" t="e">
        <f t="shared" si="8"/>
        <v>#DIV/0!</v>
      </c>
      <c r="Y308" s="7"/>
      <c r="Z308" s="7"/>
      <c r="AA308" s="10" t="s">
        <v>0</v>
      </c>
      <c r="AB308" s="10" t="s">
        <v>0</v>
      </c>
      <c r="AC308" s="10" t="s">
        <v>0</v>
      </c>
      <c r="AD308" s="10" t="s">
        <v>0</v>
      </c>
      <c r="AE308" s="10" t="s">
        <v>0</v>
      </c>
      <c r="AF308" s="10" t="s">
        <v>0</v>
      </c>
      <c r="AG308" s="10" t="s">
        <v>0</v>
      </c>
      <c r="AH308" s="10" t="s">
        <v>0</v>
      </c>
      <c r="AI308" s="10" t="s">
        <v>0</v>
      </c>
      <c r="AJ308" s="10" t="s">
        <v>0</v>
      </c>
      <c r="AK308" s="10" t="s">
        <v>0</v>
      </c>
      <c r="AL308" s="10" t="s">
        <v>0</v>
      </c>
      <c r="AM308" s="10" t="s">
        <v>0</v>
      </c>
      <c r="AN308" s="10" t="s">
        <v>0</v>
      </c>
      <c r="AO308" s="10" t="s">
        <v>0</v>
      </c>
      <c r="AP308" s="10" t="s">
        <v>0</v>
      </c>
      <c r="AQ308" s="10" t="s">
        <v>0</v>
      </c>
      <c r="AR308" s="10" t="s">
        <v>0</v>
      </c>
      <c r="AS308" s="10" t="s">
        <v>0</v>
      </c>
      <c r="AT308" s="10" t="s">
        <v>0</v>
      </c>
      <c r="AU308" s="37" t="e">
        <f t="shared" si="9"/>
        <v>#DIV/0!</v>
      </c>
      <c r="AV308" s="37"/>
      <c r="AW308" s="37"/>
    </row>
    <row r="309" spans="1:49" x14ac:dyDescent="0.2">
      <c r="A309" s="1" t="s">
        <v>1945</v>
      </c>
      <c r="B309" s="4" t="s">
        <v>1354</v>
      </c>
      <c r="C309" s="4" t="s">
        <v>0</v>
      </c>
      <c r="D309" s="8">
        <v>31868.305318812501</v>
      </c>
      <c r="E309" s="8">
        <v>29804.314113934499</v>
      </c>
      <c r="F309" s="8">
        <v>27558.067958866199</v>
      </c>
      <c r="G309" s="8">
        <v>27835.295574021002</v>
      </c>
      <c r="H309" s="8">
        <v>28808.161491092498</v>
      </c>
      <c r="I309" s="8">
        <v>33219.753520732302</v>
      </c>
      <c r="J309" s="8">
        <v>33946.505300998899</v>
      </c>
      <c r="K309" s="8">
        <v>29497.827680233499</v>
      </c>
      <c r="L309" s="8">
        <v>35302.9068083487</v>
      </c>
      <c r="M309" s="8">
        <v>31697.7295171611</v>
      </c>
      <c r="N309" s="8">
        <v>31303.550356726999</v>
      </c>
      <c r="O309" s="8">
        <v>28433.1770714253</v>
      </c>
      <c r="P309" s="8">
        <v>32691.197741008302</v>
      </c>
      <c r="Q309" s="8">
        <v>26267.173294734199</v>
      </c>
      <c r="R309" s="8">
        <v>30522.065186080901</v>
      </c>
      <c r="S309" s="8">
        <v>34452.594064697303</v>
      </c>
      <c r="T309" s="8">
        <v>33217.018718359199</v>
      </c>
      <c r="U309" s="8">
        <v>32686.4320961097</v>
      </c>
      <c r="V309" s="8">
        <v>29537.1716957352</v>
      </c>
      <c r="W309" s="8">
        <v>27449.8492408825</v>
      </c>
      <c r="X309" s="7">
        <f t="shared" si="8"/>
        <v>8.4765517288654973E-2</v>
      </c>
      <c r="Y309" s="7"/>
      <c r="Z309" s="7"/>
      <c r="AA309" s="10">
        <v>30008.078100627299</v>
      </c>
      <c r="AB309" s="10">
        <v>28640.619104203601</v>
      </c>
      <c r="AC309" s="10">
        <v>32436.350791042802</v>
      </c>
      <c r="AD309" s="10">
        <v>33080.821388026197</v>
      </c>
      <c r="AE309" s="10">
        <v>31967.300416191301</v>
      </c>
      <c r="AF309" s="10">
        <v>27743.1760382149</v>
      </c>
      <c r="AG309" s="10">
        <v>28147.2847311156</v>
      </c>
      <c r="AH309" s="10">
        <v>30722.912498312999</v>
      </c>
      <c r="AI309" s="10">
        <v>31950.827290795001</v>
      </c>
      <c r="AJ309" s="10">
        <v>34479.087465615798</v>
      </c>
      <c r="AK309" s="10">
        <v>33644.739969111601</v>
      </c>
      <c r="AL309" s="10">
        <v>35013.677214702897</v>
      </c>
      <c r="AM309" s="10">
        <v>30367.635265884001</v>
      </c>
      <c r="AN309" s="10">
        <v>33469.193275612997</v>
      </c>
      <c r="AO309" s="10">
        <v>31030.810822413699</v>
      </c>
      <c r="AP309" s="10">
        <v>28725.486779106501</v>
      </c>
      <c r="AQ309" s="10">
        <v>31997.534282589499</v>
      </c>
      <c r="AR309" s="10">
        <v>33551.3507173166</v>
      </c>
      <c r="AS309" s="10">
        <v>35151.611483184999</v>
      </c>
      <c r="AT309" s="10">
        <v>32458.137910794299</v>
      </c>
      <c r="AU309" s="37">
        <f t="shared" si="9"/>
        <v>7.1105523113425939E-2</v>
      </c>
      <c r="AV309" s="37"/>
      <c r="AW309" s="37"/>
    </row>
    <row r="310" spans="1:49" x14ac:dyDescent="0.2">
      <c r="A310" s="1" t="s">
        <v>1946</v>
      </c>
      <c r="B310" s="4" t="s">
        <v>1357</v>
      </c>
      <c r="C310" s="4" t="s">
        <v>1358</v>
      </c>
      <c r="D310" s="8" t="s">
        <v>0</v>
      </c>
      <c r="E310" s="8" t="s">
        <v>0</v>
      </c>
      <c r="F310" s="8" t="s">
        <v>0</v>
      </c>
      <c r="G310" s="8" t="s">
        <v>0</v>
      </c>
      <c r="H310" s="8" t="s">
        <v>0</v>
      </c>
      <c r="I310" s="8" t="s">
        <v>0</v>
      </c>
      <c r="J310" s="8" t="s">
        <v>0</v>
      </c>
      <c r="K310" s="8" t="s">
        <v>0</v>
      </c>
      <c r="L310" s="8" t="s">
        <v>0</v>
      </c>
      <c r="M310" s="8" t="s">
        <v>0</v>
      </c>
      <c r="N310" s="8" t="s">
        <v>0</v>
      </c>
      <c r="O310" s="8" t="s">
        <v>0</v>
      </c>
      <c r="P310" s="8" t="s">
        <v>0</v>
      </c>
      <c r="Q310" s="8" t="s">
        <v>0</v>
      </c>
      <c r="R310" s="8" t="s">
        <v>0</v>
      </c>
      <c r="S310" s="8" t="s">
        <v>0</v>
      </c>
      <c r="T310" s="8" t="s">
        <v>0</v>
      </c>
      <c r="U310" s="8" t="s">
        <v>0</v>
      </c>
      <c r="V310" s="8" t="s">
        <v>0</v>
      </c>
      <c r="W310" s="8" t="s">
        <v>0</v>
      </c>
      <c r="X310" s="7" t="e">
        <f t="shared" si="8"/>
        <v>#DIV/0!</v>
      </c>
      <c r="Y310" s="7"/>
      <c r="Z310" s="7"/>
      <c r="AA310" s="10" t="s">
        <v>0</v>
      </c>
      <c r="AB310" s="10" t="s">
        <v>0</v>
      </c>
      <c r="AC310" s="10" t="s">
        <v>0</v>
      </c>
      <c r="AD310" s="10" t="s">
        <v>0</v>
      </c>
      <c r="AE310" s="10" t="s">
        <v>0</v>
      </c>
      <c r="AF310" s="10" t="s">
        <v>0</v>
      </c>
      <c r="AG310" s="10" t="s">
        <v>0</v>
      </c>
      <c r="AH310" s="10" t="s">
        <v>0</v>
      </c>
      <c r="AI310" s="10" t="s">
        <v>0</v>
      </c>
      <c r="AJ310" s="10" t="s">
        <v>0</v>
      </c>
      <c r="AK310" s="10" t="s">
        <v>0</v>
      </c>
      <c r="AL310" s="10" t="s">
        <v>0</v>
      </c>
      <c r="AM310" s="10" t="s">
        <v>0</v>
      </c>
      <c r="AN310" s="10" t="s">
        <v>0</v>
      </c>
      <c r="AO310" s="10" t="s">
        <v>0</v>
      </c>
      <c r="AP310" s="10" t="s">
        <v>0</v>
      </c>
      <c r="AQ310" s="10" t="s">
        <v>0</v>
      </c>
      <c r="AR310" s="10" t="s">
        <v>0</v>
      </c>
      <c r="AS310" s="10" t="s">
        <v>0</v>
      </c>
      <c r="AT310" s="10" t="s">
        <v>0</v>
      </c>
      <c r="AU310" s="37" t="e">
        <f t="shared" si="9"/>
        <v>#DIV/0!</v>
      </c>
      <c r="AV310" s="37"/>
      <c r="AW310" s="37"/>
    </row>
    <row r="311" spans="1:49" x14ac:dyDescent="0.2">
      <c r="A311" s="1" t="s">
        <v>1947</v>
      </c>
      <c r="B311" s="4" t="s">
        <v>1361</v>
      </c>
      <c r="C311" s="4" t="s">
        <v>1362</v>
      </c>
      <c r="D311" s="8">
        <v>108333.70452687499</v>
      </c>
      <c r="E311" s="8">
        <v>101068.203973328</v>
      </c>
      <c r="F311" s="8">
        <v>101611.651452562</v>
      </c>
      <c r="G311" s="8">
        <v>104176.40664496399</v>
      </c>
      <c r="H311" s="8">
        <v>103296.994741448</v>
      </c>
      <c r="I311" s="8">
        <v>101417.517256564</v>
      </c>
      <c r="J311" s="8">
        <v>99009.1153215183</v>
      </c>
      <c r="K311" s="8">
        <v>93067.116133971998</v>
      </c>
      <c r="L311" s="8">
        <v>104406.85563520899</v>
      </c>
      <c r="M311" s="8">
        <v>96317.495599922506</v>
      </c>
      <c r="N311" s="8">
        <v>97395.385336504405</v>
      </c>
      <c r="O311" s="8">
        <v>91750.182265647396</v>
      </c>
      <c r="P311" s="8">
        <v>93826.232265852101</v>
      </c>
      <c r="Q311" s="8">
        <v>90807.251882162207</v>
      </c>
      <c r="R311" s="8">
        <v>91389.488346762097</v>
      </c>
      <c r="S311" s="8">
        <v>88910.807231516796</v>
      </c>
      <c r="T311" s="8">
        <v>87439.347220828495</v>
      </c>
      <c r="U311" s="8">
        <v>88387.128752135701</v>
      </c>
      <c r="V311" s="8">
        <v>90830.814523840396</v>
      </c>
      <c r="W311" s="8">
        <v>92096.120901643095</v>
      </c>
      <c r="X311" s="7">
        <f t="shared" si="8"/>
        <v>6.4911300752069745E-2</v>
      </c>
      <c r="Y311" s="7"/>
      <c r="Z311" s="7"/>
      <c r="AA311" s="10">
        <v>96616.712792424398</v>
      </c>
      <c r="AB311" s="10">
        <v>92353.698907315993</v>
      </c>
      <c r="AC311" s="10">
        <v>87778.870966671893</v>
      </c>
      <c r="AD311" s="10">
        <v>90228.527641377004</v>
      </c>
      <c r="AE311" s="10">
        <v>97327.582004518001</v>
      </c>
      <c r="AF311" s="10">
        <v>94779.055246682896</v>
      </c>
      <c r="AG311" s="10">
        <v>91100.117954997797</v>
      </c>
      <c r="AH311" s="10">
        <v>94571.890679135104</v>
      </c>
      <c r="AI311" s="10">
        <v>91143.291145551004</v>
      </c>
      <c r="AJ311" s="10">
        <v>96975.082244674195</v>
      </c>
      <c r="AK311" s="10">
        <v>99254.398825558397</v>
      </c>
      <c r="AL311" s="10">
        <v>91059.1270069866</v>
      </c>
      <c r="AM311" s="10">
        <v>87243.502445653299</v>
      </c>
      <c r="AN311" s="10">
        <v>92997.404421514395</v>
      </c>
      <c r="AO311" s="10">
        <v>95937.496550422904</v>
      </c>
      <c r="AP311" s="10">
        <v>96556.298150019997</v>
      </c>
      <c r="AQ311" s="10">
        <v>99099.880011861198</v>
      </c>
      <c r="AR311" s="10">
        <v>104834.666060822</v>
      </c>
      <c r="AS311" s="10">
        <v>101350.909481558</v>
      </c>
      <c r="AT311" s="10">
        <v>93515.213584366997</v>
      </c>
      <c r="AU311" s="37">
        <f t="shared" si="9"/>
        <v>4.7202705804983924E-2</v>
      </c>
      <c r="AV311" s="37"/>
      <c r="AW311" s="37"/>
    </row>
    <row r="312" spans="1:49" x14ac:dyDescent="0.2">
      <c r="A312" s="1" t="s">
        <v>1948</v>
      </c>
      <c r="B312" s="4" t="s">
        <v>1366</v>
      </c>
      <c r="C312" s="4" t="s">
        <v>1367</v>
      </c>
      <c r="D312" s="8">
        <v>632270.16092317598</v>
      </c>
      <c r="E312" s="8">
        <v>635271.15164275304</v>
      </c>
      <c r="F312" s="8">
        <v>643802.06236742099</v>
      </c>
      <c r="G312" s="8">
        <v>612074.23685367301</v>
      </c>
      <c r="H312" s="8">
        <v>629060.07442604296</v>
      </c>
      <c r="I312" s="8">
        <v>618607.44405612</v>
      </c>
      <c r="J312" s="8">
        <v>641072.06785240595</v>
      </c>
      <c r="K312" s="8">
        <v>625703.30325865897</v>
      </c>
      <c r="L312" s="8">
        <v>584357.01360876905</v>
      </c>
      <c r="M312" s="8">
        <v>627451.606018716</v>
      </c>
      <c r="N312" s="8">
        <v>619513.924414851</v>
      </c>
      <c r="O312" s="8">
        <v>586073.72951167496</v>
      </c>
      <c r="P312" s="8">
        <v>587505.56525011105</v>
      </c>
      <c r="Q312" s="8">
        <v>596433.50739491696</v>
      </c>
      <c r="R312" s="8">
        <v>565030.03062758595</v>
      </c>
      <c r="S312" s="8">
        <v>579192.22139888804</v>
      </c>
      <c r="T312" s="8">
        <v>568166.63607675605</v>
      </c>
      <c r="U312" s="8">
        <v>575870.425484229</v>
      </c>
      <c r="V312" s="8">
        <v>561883.91638245597</v>
      </c>
      <c r="W312" s="8">
        <v>566926.76765966194</v>
      </c>
      <c r="X312" s="7">
        <f t="shared" si="8"/>
        <v>4.702810137800701E-2</v>
      </c>
      <c r="Y312" s="7"/>
      <c r="Z312" s="7"/>
      <c r="AA312" s="10">
        <v>682128.82619934797</v>
      </c>
      <c r="AB312" s="10">
        <v>688883.42223033798</v>
      </c>
      <c r="AC312" s="10">
        <v>699119.41076225601</v>
      </c>
      <c r="AD312" s="10">
        <v>645821.76847002597</v>
      </c>
      <c r="AE312" s="10">
        <v>697924.13800548203</v>
      </c>
      <c r="AF312" s="10">
        <v>682003.6359622</v>
      </c>
      <c r="AG312" s="10">
        <v>694143.61275966396</v>
      </c>
      <c r="AH312" s="10">
        <v>668945.41470601596</v>
      </c>
      <c r="AI312" s="10">
        <v>678985.13776574703</v>
      </c>
      <c r="AJ312" s="10">
        <v>636782.39447304001</v>
      </c>
      <c r="AK312" s="10">
        <v>633611.86787174502</v>
      </c>
      <c r="AL312" s="10">
        <v>629222.86428820202</v>
      </c>
      <c r="AM312" s="10">
        <v>655598.14665289398</v>
      </c>
      <c r="AN312" s="10">
        <v>617162.60591438296</v>
      </c>
      <c r="AO312" s="10">
        <v>610606.27770432201</v>
      </c>
      <c r="AP312" s="10">
        <v>614802.69435755897</v>
      </c>
      <c r="AQ312" s="10">
        <v>611915.84554834897</v>
      </c>
      <c r="AR312" s="10">
        <v>581540.48015876801</v>
      </c>
      <c r="AS312" s="10">
        <v>605320.03746927099</v>
      </c>
      <c r="AT312" s="10">
        <v>603186.59078435798</v>
      </c>
      <c r="AU312" s="37">
        <f t="shared" si="9"/>
        <v>5.7567828770087412E-2</v>
      </c>
      <c r="AV312" s="37"/>
      <c r="AW312" s="37"/>
    </row>
    <row r="313" spans="1:49" x14ac:dyDescent="0.2">
      <c r="A313" s="1" t="s">
        <v>1949</v>
      </c>
      <c r="B313" s="4" t="s">
        <v>1371</v>
      </c>
      <c r="C313" s="4" t="s">
        <v>1372</v>
      </c>
      <c r="D313" s="8" t="s">
        <v>0</v>
      </c>
      <c r="E313" s="8" t="s">
        <v>0</v>
      </c>
      <c r="F313" s="8" t="s">
        <v>0</v>
      </c>
      <c r="G313" s="8" t="s">
        <v>0</v>
      </c>
      <c r="H313" s="8" t="s">
        <v>0</v>
      </c>
      <c r="I313" s="8" t="s">
        <v>0</v>
      </c>
      <c r="J313" s="8" t="s">
        <v>0</v>
      </c>
      <c r="K313" s="8" t="s">
        <v>0</v>
      </c>
      <c r="L313" s="8" t="s">
        <v>0</v>
      </c>
      <c r="M313" s="8" t="s">
        <v>0</v>
      </c>
      <c r="N313" s="8" t="s">
        <v>0</v>
      </c>
      <c r="O313" s="8" t="s">
        <v>0</v>
      </c>
      <c r="P313" s="8" t="s">
        <v>0</v>
      </c>
      <c r="Q313" s="8" t="s">
        <v>0</v>
      </c>
      <c r="R313" s="8" t="s">
        <v>0</v>
      </c>
      <c r="S313" s="8" t="s">
        <v>0</v>
      </c>
      <c r="T313" s="8" t="s">
        <v>0</v>
      </c>
      <c r="U313" s="8" t="s">
        <v>0</v>
      </c>
      <c r="V313" s="8" t="s">
        <v>0</v>
      </c>
      <c r="W313" s="8" t="s">
        <v>0</v>
      </c>
      <c r="X313" s="7" t="e">
        <f t="shared" si="8"/>
        <v>#DIV/0!</v>
      </c>
      <c r="Y313" s="7"/>
      <c r="Z313" s="7"/>
      <c r="AA313" s="10" t="s">
        <v>0</v>
      </c>
      <c r="AB313" s="10" t="s">
        <v>0</v>
      </c>
      <c r="AC313" s="10" t="s">
        <v>0</v>
      </c>
      <c r="AD313" s="10" t="s">
        <v>0</v>
      </c>
      <c r="AE313" s="10" t="s">
        <v>0</v>
      </c>
      <c r="AF313" s="10" t="s">
        <v>0</v>
      </c>
      <c r="AG313" s="10" t="s">
        <v>0</v>
      </c>
      <c r="AH313" s="10" t="s">
        <v>0</v>
      </c>
      <c r="AI313" s="10" t="s">
        <v>0</v>
      </c>
      <c r="AJ313" s="10" t="s">
        <v>0</v>
      </c>
      <c r="AK313" s="10" t="s">
        <v>0</v>
      </c>
      <c r="AL313" s="10" t="s">
        <v>0</v>
      </c>
      <c r="AM313" s="10" t="s">
        <v>0</v>
      </c>
      <c r="AN313" s="10" t="s">
        <v>0</v>
      </c>
      <c r="AO313" s="10" t="s">
        <v>0</v>
      </c>
      <c r="AP313" s="10" t="s">
        <v>0</v>
      </c>
      <c r="AQ313" s="10" t="s">
        <v>0</v>
      </c>
      <c r="AR313" s="10" t="s">
        <v>0</v>
      </c>
      <c r="AS313" s="10" t="s">
        <v>0</v>
      </c>
      <c r="AT313" s="10" t="s">
        <v>0</v>
      </c>
      <c r="AU313" s="37" t="e">
        <f t="shared" si="9"/>
        <v>#DIV/0!</v>
      </c>
      <c r="AV313" s="37"/>
      <c r="AW313" s="37"/>
    </row>
    <row r="314" spans="1:49" x14ac:dyDescent="0.2">
      <c r="A314" s="1" t="s">
        <v>1950</v>
      </c>
      <c r="B314" s="4" t="s">
        <v>1376</v>
      </c>
      <c r="C314" s="4" t="s">
        <v>1377</v>
      </c>
      <c r="D314" s="8" t="s">
        <v>0</v>
      </c>
      <c r="E314" s="8" t="s">
        <v>0</v>
      </c>
      <c r="F314" s="8" t="s">
        <v>0</v>
      </c>
      <c r="G314" s="8" t="s">
        <v>0</v>
      </c>
      <c r="H314" s="8" t="s">
        <v>0</v>
      </c>
      <c r="I314" s="8" t="s">
        <v>0</v>
      </c>
      <c r="J314" s="8" t="s">
        <v>0</v>
      </c>
      <c r="K314" s="8" t="s">
        <v>0</v>
      </c>
      <c r="L314" s="8" t="s">
        <v>0</v>
      </c>
      <c r="M314" s="8" t="s">
        <v>0</v>
      </c>
      <c r="N314" s="8" t="s">
        <v>0</v>
      </c>
      <c r="O314" s="8" t="s">
        <v>0</v>
      </c>
      <c r="P314" s="8" t="s">
        <v>0</v>
      </c>
      <c r="Q314" s="8" t="s">
        <v>0</v>
      </c>
      <c r="R314" s="8" t="s">
        <v>0</v>
      </c>
      <c r="S314" s="8" t="s">
        <v>0</v>
      </c>
      <c r="T314" s="8" t="s">
        <v>0</v>
      </c>
      <c r="U314" s="8" t="s">
        <v>0</v>
      </c>
      <c r="V314" s="8" t="s">
        <v>0</v>
      </c>
      <c r="W314" s="8" t="s">
        <v>0</v>
      </c>
      <c r="X314" s="7" t="e">
        <f t="shared" si="8"/>
        <v>#DIV/0!</v>
      </c>
      <c r="Y314" s="7"/>
      <c r="Z314" s="7"/>
      <c r="AA314" s="10" t="s">
        <v>0</v>
      </c>
      <c r="AB314" s="10" t="s">
        <v>0</v>
      </c>
      <c r="AC314" s="10" t="s">
        <v>0</v>
      </c>
      <c r="AD314" s="10" t="s">
        <v>0</v>
      </c>
      <c r="AE314" s="10" t="s">
        <v>0</v>
      </c>
      <c r="AF314" s="10" t="s">
        <v>0</v>
      </c>
      <c r="AG314" s="10" t="s">
        <v>0</v>
      </c>
      <c r="AH314" s="10" t="s">
        <v>0</v>
      </c>
      <c r="AI314" s="10" t="s">
        <v>0</v>
      </c>
      <c r="AJ314" s="10" t="s">
        <v>0</v>
      </c>
      <c r="AK314" s="10" t="s">
        <v>0</v>
      </c>
      <c r="AL314" s="10" t="s">
        <v>0</v>
      </c>
      <c r="AM314" s="10" t="s">
        <v>0</v>
      </c>
      <c r="AN314" s="10" t="s">
        <v>0</v>
      </c>
      <c r="AO314" s="10" t="s">
        <v>0</v>
      </c>
      <c r="AP314" s="10" t="s">
        <v>0</v>
      </c>
      <c r="AQ314" s="10" t="s">
        <v>0</v>
      </c>
      <c r="AR314" s="10" t="s">
        <v>0</v>
      </c>
      <c r="AS314" s="10" t="s">
        <v>0</v>
      </c>
      <c r="AT314" s="10" t="s">
        <v>0</v>
      </c>
      <c r="AU314" s="37" t="e">
        <f t="shared" si="9"/>
        <v>#DIV/0!</v>
      </c>
      <c r="AV314" s="37"/>
      <c r="AW314" s="37"/>
    </row>
    <row r="315" spans="1:49" x14ac:dyDescent="0.2">
      <c r="A315" s="1" t="s">
        <v>1951</v>
      </c>
      <c r="B315" s="4" t="s">
        <v>1381</v>
      </c>
      <c r="C315" s="4" t="s">
        <v>1382</v>
      </c>
      <c r="D315" s="8" t="s">
        <v>0</v>
      </c>
      <c r="E315" s="8" t="s">
        <v>0</v>
      </c>
      <c r="F315" s="8" t="s">
        <v>0</v>
      </c>
      <c r="G315" s="8" t="s">
        <v>0</v>
      </c>
      <c r="H315" s="8" t="s">
        <v>0</v>
      </c>
      <c r="I315" s="8" t="s">
        <v>0</v>
      </c>
      <c r="J315" s="8" t="s">
        <v>0</v>
      </c>
      <c r="K315" s="8" t="s">
        <v>0</v>
      </c>
      <c r="L315" s="8" t="s">
        <v>0</v>
      </c>
      <c r="M315" s="8" t="s">
        <v>0</v>
      </c>
      <c r="N315" s="8" t="s">
        <v>0</v>
      </c>
      <c r="O315" s="8" t="s">
        <v>0</v>
      </c>
      <c r="P315" s="8" t="s">
        <v>0</v>
      </c>
      <c r="Q315" s="8" t="s">
        <v>0</v>
      </c>
      <c r="R315" s="8" t="s">
        <v>0</v>
      </c>
      <c r="S315" s="8" t="s">
        <v>0</v>
      </c>
      <c r="T315" s="8" t="s">
        <v>0</v>
      </c>
      <c r="U315" s="8" t="s">
        <v>0</v>
      </c>
      <c r="V315" s="8" t="s">
        <v>0</v>
      </c>
      <c r="W315" s="8" t="s">
        <v>0</v>
      </c>
      <c r="X315" s="7" t="e">
        <f t="shared" si="8"/>
        <v>#DIV/0!</v>
      </c>
      <c r="Y315" s="7"/>
      <c r="Z315" s="7"/>
      <c r="AA315" s="10" t="s">
        <v>0</v>
      </c>
      <c r="AB315" s="10" t="s">
        <v>0</v>
      </c>
      <c r="AC315" s="10" t="s">
        <v>0</v>
      </c>
      <c r="AD315" s="10" t="s">
        <v>0</v>
      </c>
      <c r="AE315" s="10" t="s">
        <v>0</v>
      </c>
      <c r="AF315" s="10" t="s">
        <v>0</v>
      </c>
      <c r="AG315" s="10" t="s">
        <v>0</v>
      </c>
      <c r="AH315" s="10" t="s">
        <v>0</v>
      </c>
      <c r="AI315" s="10" t="s">
        <v>0</v>
      </c>
      <c r="AJ315" s="10" t="s">
        <v>0</v>
      </c>
      <c r="AK315" s="10" t="s">
        <v>0</v>
      </c>
      <c r="AL315" s="10" t="s">
        <v>0</v>
      </c>
      <c r="AM315" s="10" t="s">
        <v>0</v>
      </c>
      <c r="AN315" s="10" t="s">
        <v>0</v>
      </c>
      <c r="AO315" s="10" t="s">
        <v>0</v>
      </c>
      <c r="AP315" s="10" t="s">
        <v>0</v>
      </c>
      <c r="AQ315" s="10" t="s">
        <v>0</v>
      </c>
      <c r="AR315" s="10" t="s">
        <v>0</v>
      </c>
      <c r="AS315" s="10" t="s">
        <v>0</v>
      </c>
      <c r="AT315" s="10" t="s">
        <v>0</v>
      </c>
      <c r="AU315" s="37" t="e">
        <f t="shared" si="9"/>
        <v>#DIV/0!</v>
      </c>
      <c r="AV315" s="37"/>
      <c r="AW315" s="37"/>
    </row>
    <row r="316" spans="1:49" x14ac:dyDescent="0.2">
      <c r="A316" s="1" t="s">
        <v>1952</v>
      </c>
      <c r="B316" s="4" t="s">
        <v>1386</v>
      </c>
      <c r="C316" s="4" t="s">
        <v>1387</v>
      </c>
      <c r="D316" s="8" t="s">
        <v>0</v>
      </c>
      <c r="E316" s="8" t="s">
        <v>0</v>
      </c>
      <c r="F316" s="8" t="s">
        <v>0</v>
      </c>
      <c r="G316" s="8" t="s">
        <v>0</v>
      </c>
      <c r="H316" s="8" t="s">
        <v>0</v>
      </c>
      <c r="I316" s="8" t="s">
        <v>0</v>
      </c>
      <c r="J316" s="8" t="s">
        <v>0</v>
      </c>
      <c r="K316" s="8" t="s">
        <v>0</v>
      </c>
      <c r="L316" s="8" t="s">
        <v>0</v>
      </c>
      <c r="M316" s="8" t="s">
        <v>0</v>
      </c>
      <c r="N316" s="8" t="s">
        <v>0</v>
      </c>
      <c r="O316" s="8" t="s">
        <v>0</v>
      </c>
      <c r="P316" s="8" t="s">
        <v>0</v>
      </c>
      <c r="Q316" s="8" t="s">
        <v>0</v>
      </c>
      <c r="R316" s="8" t="s">
        <v>0</v>
      </c>
      <c r="S316" s="8" t="s">
        <v>0</v>
      </c>
      <c r="T316" s="8" t="s">
        <v>0</v>
      </c>
      <c r="U316" s="8" t="s">
        <v>0</v>
      </c>
      <c r="V316" s="8" t="s">
        <v>0</v>
      </c>
      <c r="W316" s="8" t="s">
        <v>0</v>
      </c>
      <c r="X316" s="7" t="e">
        <f t="shared" si="8"/>
        <v>#DIV/0!</v>
      </c>
      <c r="Y316" s="7"/>
      <c r="Z316" s="7"/>
      <c r="AA316" s="10" t="s">
        <v>0</v>
      </c>
      <c r="AB316" s="10" t="s">
        <v>0</v>
      </c>
      <c r="AC316" s="10" t="s">
        <v>0</v>
      </c>
      <c r="AD316" s="10" t="s">
        <v>0</v>
      </c>
      <c r="AE316" s="10" t="s">
        <v>0</v>
      </c>
      <c r="AF316" s="10" t="s">
        <v>0</v>
      </c>
      <c r="AG316" s="10" t="s">
        <v>0</v>
      </c>
      <c r="AH316" s="10" t="s">
        <v>0</v>
      </c>
      <c r="AI316" s="10" t="s">
        <v>0</v>
      </c>
      <c r="AJ316" s="10" t="s">
        <v>0</v>
      </c>
      <c r="AK316" s="10" t="s">
        <v>0</v>
      </c>
      <c r="AL316" s="10" t="s">
        <v>0</v>
      </c>
      <c r="AM316" s="10" t="s">
        <v>0</v>
      </c>
      <c r="AN316" s="10" t="s">
        <v>0</v>
      </c>
      <c r="AO316" s="10" t="s">
        <v>0</v>
      </c>
      <c r="AP316" s="10" t="s">
        <v>0</v>
      </c>
      <c r="AQ316" s="10" t="s">
        <v>0</v>
      </c>
      <c r="AR316" s="10" t="s">
        <v>0</v>
      </c>
      <c r="AS316" s="10" t="s">
        <v>0</v>
      </c>
      <c r="AT316" s="10" t="s">
        <v>0</v>
      </c>
      <c r="AU316" s="37" t="e">
        <f t="shared" si="9"/>
        <v>#DIV/0!</v>
      </c>
      <c r="AV316" s="37"/>
      <c r="AW316" s="37"/>
    </row>
    <row r="317" spans="1:49" x14ac:dyDescent="0.2">
      <c r="A317" s="1" t="s">
        <v>1953</v>
      </c>
      <c r="B317" s="4" t="s">
        <v>1391</v>
      </c>
      <c r="C317" s="4" t="s">
        <v>1392</v>
      </c>
      <c r="D317" s="8">
        <v>2222911.1317697</v>
      </c>
      <c r="E317" s="8">
        <v>2261617.65278272</v>
      </c>
      <c r="F317" s="8">
        <v>2284725.1969725499</v>
      </c>
      <c r="G317" s="8">
        <v>2116756.0403223499</v>
      </c>
      <c r="H317" s="8">
        <v>2212725.1341920798</v>
      </c>
      <c r="I317" s="8">
        <v>2197979.51054285</v>
      </c>
      <c r="J317" s="8">
        <v>2197734.87311651</v>
      </c>
      <c r="K317" s="8">
        <v>2157480.9058490898</v>
      </c>
      <c r="L317" s="8">
        <v>2177229.2874010298</v>
      </c>
      <c r="M317" s="8">
        <v>2145295.1775252302</v>
      </c>
      <c r="N317" s="8">
        <v>2097219.6472166199</v>
      </c>
      <c r="O317" s="8">
        <v>2051849.5727983301</v>
      </c>
      <c r="P317" s="8">
        <v>2069113.7074794399</v>
      </c>
      <c r="Q317" s="8">
        <v>2049365.3168214201</v>
      </c>
      <c r="R317" s="8">
        <v>2149334.6422622101</v>
      </c>
      <c r="S317" s="8">
        <v>2167973.7330270102</v>
      </c>
      <c r="T317" s="8">
        <v>2075998.84198278</v>
      </c>
      <c r="U317" s="8">
        <v>2099993.9323570002</v>
      </c>
      <c r="V317" s="8">
        <v>2083180.66987069</v>
      </c>
      <c r="W317" s="8">
        <v>2068330.39592373</v>
      </c>
      <c r="X317" s="7">
        <f t="shared" si="8"/>
        <v>3.284486774888163E-2</v>
      </c>
      <c r="Y317" s="7"/>
      <c r="Z317" s="7"/>
      <c r="AA317" s="10">
        <v>1464213.61431749</v>
      </c>
      <c r="AB317" s="10">
        <v>1482375.6321930301</v>
      </c>
      <c r="AC317" s="10">
        <v>1469520.8151754299</v>
      </c>
      <c r="AD317" s="10">
        <v>1514478.50019331</v>
      </c>
      <c r="AE317" s="10">
        <v>1513215.05017957</v>
      </c>
      <c r="AF317" s="10">
        <v>1486108.1299574899</v>
      </c>
      <c r="AG317" s="10">
        <v>1471121.0446748901</v>
      </c>
      <c r="AH317" s="10">
        <v>1424155.29874659</v>
      </c>
      <c r="AI317" s="10">
        <v>1438822.6602918699</v>
      </c>
      <c r="AJ317" s="10">
        <v>1451540.8960526299</v>
      </c>
      <c r="AK317" s="10">
        <v>1447479.9358145001</v>
      </c>
      <c r="AL317" s="10">
        <v>1436494.8598295299</v>
      </c>
      <c r="AM317" s="10">
        <v>1403171.3337294799</v>
      </c>
      <c r="AN317" s="10">
        <v>1438702.6643504701</v>
      </c>
      <c r="AO317" s="10">
        <v>1407954.3904071399</v>
      </c>
      <c r="AP317" s="10">
        <v>1352894.4198676299</v>
      </c>
      <c r="AQ317" s="10">
        <v>1358089.48753294</v>
      </c>
      <c r="AR317" s="10">
        <v>1369360.53389176</v>
      </c>
      <c r="AS317" s="10">
        <v>1353814.4723294</v>
      </c>
      <c r="AT317" s="10">
        <v>1363012.9587937</v>
      </c>
      <c r="AU317" s="37">
        <f t="shared" si="9"/>
        <v>3.6368880057498748E-2</v>
      </c>
      <c r="AV317" s="37"/>
      <c r="AW317" s="37"/>
    </row>
    <row r="318" spans="1:49" x14ac:dyDescent="0.2">
      <c r="A318" s="1" t="s">
        <v>1954</v>
      </c>
      <c r="B318" s="4" t="s">
        <v>1396</v>
      </c>
      <c r="C318" s="4" t="s">
        <v>1397</v>
      </c>
      <c r="D318" s="8" t="s">
        <v>0</v>
      </c>
      <c r="E318" s="8" t="s">
        <v>0</v>
      </c>
      <c r="F318" s="8" t="s">
        <v>0</v>
      </c>
      <c r="G318" s="8" t="s">
        <v>0</v>
      </c>
      <c r="H318" s="8" t="s">
        <v>0</v>
      </c>
      <c r="I318" s="8" t="s">
        <v>0</v>
      </c>
      <c r="J318" s="8" t="s">
        <v>0</v>
      </c>
      <c r="K318" s="8" t="s">
        <v>0</v>
      </c>
      <c r="L318" s="8" t="s">
        <v>0</v>
      </c>
      <c r="M318" s="8" t="s">
        <v>0</v>
      </c>
      <c r="N318" s="8" t="s">
        <v>0</v>
      </c>
      <c r="O318" s="8" t="s">
        <v>0</v>
      </c>
      <c r="P318" s="8" t="s">
        <v>0</v>
      </c>
      <c r="Q318" s="8" t="s">
        <v>0</v>
      </c>
      <c r="R318" s="8" t="s">
        <v>0</v>
      </c>
      <c r="S318" s="8" t="s">
        <v>0</v>
      </c>
      <c r="T318" s="8" t="s">
        <v>0</v>
      </c>
      <c r="U318" s="8" t="s">
        <v>0</v>
      </c>
      <c r="V318" s="8" t="s">
        <v>0</v>
      </c>
      <c r="W318" s="8" t="s">
        <v>0</v>
      </c>
      <c r="X318" s="7" t="e">
        <f t="shared" si="8"/>
        <v>#DIV/0!</v>
      </c>
      <c r="Y318" s="7"/>
      <c r="Z318" s="7"/>
      <c r="AA318" s="10" t="s">
        <v>0</v>
      </c>
      <c r="AB318" s="10" t="s">
        <v>0</v>
      </c>
      <c r="AC318" s="10" t="s">
        <v>0</v>
      </c>
      <c r="AD318" s="10" t="s">
        <v>0</v>
      </c>
      <c r="AE318" s="10" t="s">
        <v>0</v>
      </c>
      <c r="AF318" s="10" t="s">
        <v>0</v>
      </c>
      <c r="AG318" s="10" t="s">
        <v>0</v>
      </c>
      <c r="AH318" s="10" t="s">
        <v>0</v>
      </c>
      <c r="AI318" s="10" t="s">
        <v>0</v>
      </c>
      <c r="AJ318" s="10" t="s">
        <v>0</v>
      </c>
      <c r="AK318" s="10" t="s">
        <v>0</v>
      </c>
      <c r="AL318" s="10" t="s">
        <v>0</v>
      </c>
      <c r="AM318" s="10" t="s">
        <v>0</v>
      </c>
      <c r="AN318" s="10" t="s">
        <v>0</v>
      </c>
      <c r="AO318" s="10" t="s">
        <v>0</v>
      </c>
      <c r="AP318" s="10" t="s">
        <v>0</v>
      </c>
      <c r="AQ318" s="10" t="s">
        <v>0</v>
      </c>
      <c r="AR318" s="10" t="s">
        <v>0</v>
      </c>
      <c r="AS318" s="10" t="s">
        <v>0</v>
      </c>
      <c r="AT318" s="10" t="s">
        <v>0</v>
      </c>
      <c r="AU318" s="37" t="e">
        <f t="shared" si="9"/>
        <v>#DIV/0!</v>
      </c>
      <c r="AV318" s="37"/>
      <c r="AW318" s="37"/>
    </row>
    <row r="319" spans="1:49" x14ac:dyDescent="0.2">
      <c r="A319" s="1" t="s">
        <v>1955</v>
      </c>
      <c r="B319" s="4" t="s">
        <v>1400</v>
      </c>
      <c r="C319" s="4" t="s">
        <v>1401</v>
      </c>
      <c r="D319" s="8" t="s">
        <v>0</v>
      </c>
      <c r="E319" s="8" t="s">
        <v>0</v>
      </c>
      <c r="F319" s="8" t="s">
        <v>0</v>
      </c>
      <c r="G319" s="8" t="s">
        <v>0</v>
      </c>
      <c r="H319" s="8" t="s">
        <v>0</v>
      </c>
      <c r="I319" s="8" t="s">
        <v>0</v>
      </c>
      <c r="J319" s="8" t="s">
        <v>0</v>
      </c>
      <c r="K319" s="8" t="s">
        <v>0</v>
      </c>
      <c r="L319" s="8" t="s">
        <v>0</v>
      </c>
      <c r="M319" s="8" t="s">
        <v>0</v>
      </c>
      <c r="N319" s="8" t="s">
        <v>0</v>
      </c>
      <c r="O319" s="8" t="s">
        <v>0</v>
      </c>
      <c r="P319" s="8" t="s">
        <v>0</v>
      </c>
      <c r="Q319" s="8" t="s">
        <v>0</v>
      </c>
      <c r="R319" s="8" t="s">
        <v>0</v>
      </c>
      <c r="S319" s="8" t="s">
        <v>0</v>
      </c>
      <c r="T319" s="8" t="s">
        <v>0</v>
      </c>
      <c r="U319" s="8" t="s">
        <v>0</v>
      </c>
      <c r="V319" s="8" t="s">
        <v>0</v>
      </c>
      <c r="W319" s="8" t="s">
        <v>0</v>
      </c>
      <c r="X319" s="7" t="e">
        <f t="shared" si="8"/>
        <v>#DIV/0!</v>
      </c>
      <c r="Y319" s="7"/>
      <c r="Z319" s="7"/>
      <c r="AA319" s="10">
        <v>13051.2346133104</v>
      </c>
      <c r="AB319" s="10">
        <v>10319.2595674772</v>
      </c>
      <c r="AC319" s="10">
        <v>10067.483803790299</v>
      </c>
      <c r="AD319" s="10">
        <v>10147.932981312801</v>
      </c>
      <c r="AE319" s="10">
        <v>11820.340522713699</v>
      </c>
      <c r="AF319" s="10">
        <v>12388.910619418801</v>
      </c>
      <c r="AG319" s="10">
        <v>11497.171072765401</v>
      </c>
      <c r="AH319" s="10">
        <v>10964.237392857</v>
      </c>
      <c r="AI319" s="10">
        <v>10463.4094891936</v>
      </c>
      <c r="AJ319" s="10">
        <v>10737.7256738583</v>
      </c>
      <c r="AK319" s="10">
        <v>12167.956492875801</v>
      </c>
      <c r="AL319" s="10">
        <v>9892.1902603241397</v>
      </c>
      <c r="AM319" s="10">
        <v>11349.3086788905</v>
      </c>
      <c r="AN319" s="10">
        <v>9360.0370410502092</v>
      </c>
      <c r="AO319" s="10">
        <v>9408.8223670314092</v>
      </c>
      <c r="AP319" s="10">
        <v>11282.9478153165</v>
      </c>
      <c r="AQ319" s="10">
        <v>11208.8470770692</v>
      </c>
      <c r="AR319" s="10">
        <v>10099.2665053212</v>
      </c>
      <c r="AS319" s="10">
        <v>10478.416572636101</v>
      </c>
      <c r="AT319" s="10">
        <v>9351.7267492041101</v>
      </c>
      <c r="AU319" s="37">
        <f t="shared" si="9"/>
        <v>9.6281719739464866E-2</v>
      </c>
      <c r="AV319" s="37"/>
      <c r="AW319" s="37"/>
    </row>
    <row r="320" spans="1:49" x14ac:dyDescent="0.2">
      <c r="A320" s="1" t="s">
        <v>1956</v>
      </c>
      <c r="B320" s="4" t="s">
        <v>1405</v>
      </c>
      <c r="C320" s="4" t="s">
        <v>1406</v>
      </c>
      <c r="D320" s="8" t="s">
        <v>0</v>
      </c>
      <c r="E320" s="8" t="s">
        <v>0</v>
      </c>
      <c r="F320" s="8" t="s">
        <v>0</v>
      </c>
      <c r="G320" s="8" t="s">
        <v>0</v>
      </c>
      <c r="H320" s="8" t="s">
        <v>0</v>
      </c>
      <c r="I320" s="8" t="s">
        <v>0</v>
      </c>
      <c r="J320" s="8" t="s">
        <v>0</v>
      </c>
      <c r="K320" s="8" t="s">
        <v>0</v>
      </c>
      <c r="L320" s="8" t="s">
        <v>0</v>
      </c>
      <c r="M320" s="8" t="s">
        <v>0</v>
      </c>
      <c r="N320" s="8" t="s">
        <v>0</v>
      </c>
      <c r="O320" s="8" t="s">
        <v>0</v>
      </c>
      <c r="P320" s="8" t="s">
        <v>0</v>
      </c>
      <c r="Q320" s="8" t="s">
        <v>0</v>
      </c>
      <c r="R320" s="8" t="s">
        <v>0</v>
      </c>
      <c r="S320" s="8" t="s">
        <v>0</v>
      </c>
      <c r="T320" s="8" t="s">
        <v>0</v>
      </c>
      <c r="U320" s="8" t="s">
        <v>0</v>
      </c>
      <c r="V320" s="8" t="s">
        <v>0</v>
      </c>
      <c r="W320" s="8" t="s">
        <v>0</v>
      </c>
      <c r="X320" s="7" t="e">
        <f t="shared" si="8"/>
        <v>#DIV/0!</v>
      </c>
      <c r="Y320" s="7"/>
      <c r="Z320" s="7"/>
      <c r="AA320" s="10" t="s">
        <v>0</v>
      </c>
      <c r="AB320" s="10" t="s">
        <v>0</v>
      </c>
      <c r="AC320" s="10" t="s">
        <v>0</v>
      </c>
      <c r="AD320" s="10" t="s">
        <v>0</v>
      </c>
      <c r="AE320" s="10" t="s">
        <v>0</v>
      </c>
      <c r="AF320" s="10" t="s">
        <v>0</v>
      </c>
      <c r="AG320" s="10" t="s">
        <v>0</v>
      </c>
      <c r="AH320" s="10" t="s">
        <v>0</v>
      </c>
      <c r="AI320" s="10" t="s">
        <v>0</v>
      </c>
      <c r="AJ320" s="10" t="s">
        <v>0</v>
      </c>
      <c r="AK320" s="10" t="s">
        <v>0</v>
      </c>
      <c r="AL320" s="10" t="s">
        <v>0</v>
      </c>
      <c r="AM320" s="10" t="s">
        <v>0</v>
      </c>
      <c r="AN320" s="10" t="s">
        <v>0</v>
      </c>
      <c r="AO320" s="10" t="s">
        <v>0</v>
      </c>
      <c r="AP320" s="10" t="s">
        <v>0</v>
      </c>
      <c r="AQ320" s="10" t="s">
        <v>0</v>
      </c>
      <c r="AR320" s="10" t="s">
        <v>0</v>
      </c>
      <c r="AS320" s="10" t="s">
        <v>0</v>
      </c>
      <c r="AT320" s="10" t="s">
        <v>0</v>
      </c>
      <c r="AU320" s="37" t="e">
        <f t="shared" si="9"/>
        <v>#DIV/0!</v>
      </c>
      <c r="AV320" s="37"/>
      <c r="AW320" s="37"/>
    </row>
    <row r="321" spans="1:49" x14ac:dyDescent="0.2">
      <c r="A321" s="1" t="s">
        <v>1957</v>
      </c>
      <c r="B321" s="4" t="s">
        <v>1410</v>
      </c>
      <c r="C321" s="4" t="s">
        <v>1411</v>
      </c>
      <c r="D321" s="8">
        <v>424661.22905525001</v>
      </c>
      <c r="E321" s="8">
        <v>394167.07835046703</v>
      </c>
      <c r="F321" s="8">
        <v>381529.72785998503</v>
      </c>
      <c r="G321" s="8">
        <v>343230.10298168601</v>
      </c>
      <c r="H321" s="8">
        <v>327713.23726188799</v>
      </c>
      <c r="I321" s="8">
        <v>355687.04984534899</v>
      </c>
      <c r="J321" s="8">
        <v>367373.95508802403</v>
      </c>
      <c r="K321" s="8">
        <v>361197.03241724201</v>
      </c>
      <c r="L321" s="8">
        <v>350450.965507833</v>
      </c>
      <c r="M321" s="8">
        <v>318066.90233565198</v>
      </c>
      <c r="N321" s="8">
        <v>325963.27283995203</v>
      </c>
      <c r="O321" s="8">
        <v>317590.07773371699</v>
      </c>
      <c r="P321" s="8">
        <v>318838.03435956599</v>
      </c>
      <c r="Q321" s="8">
        <v>299706.37015016598</v>
      </c>
      <c r="R321" s="8">
        <v>247112.55510374901</v>
      </c>
      <c r="S321" s="8">
        <v>304449.90774606698</v>
      </c>
      <c r="T321" s="8">
        <v>291982.70799035998</v>
      </c>
      <c r="U321" s="8">
        <v>290335.32198828401</v>
      </c>
      <c r="V321" s="8">
        <v>241169.34126543399</v>
      </c>
      <c r="W321" s="8">
        <v>265325.62523405801</v>
      </c>
      <c r="X321" s="7">
        <f t="shared" si="8"/>
        <v>0.14588788608966557</v>
      </c>
      <c r="Y321" s="7"/>
      <c r="Z321" s="7"/>
      <c r="AA321" s="10">
        <v>381344.55902465299</v>
      </c>
      <c r="AB321" s="10">
        <v>351624.14365520299</v>
      </c>
      <c r="AC321" s="10">
        <v>341433.73945625703</v>
      </c>
      <c r="AD321" s="10">
        <v>315191.13278756902</v>
      </c>
      <c r="AE321" s="10">
        <v>310414.99745091301</v>
      </c>
      <c r="AF321" s="10">
        <v>302839.63243737997</v>
      </c>
      <c r="AG321" s="10">
        <v>280191.81039083598</v>
      </c>
      <c r="AH321" s="10">
        <v>310513.44848054397</v>
      </c>
      <c r="AI321" s="10">
        <v>274877.45692702901</v>
      </c>
      <c r="AJ321" s="10">
        <v>330359.05400795903</v>
      </c>
      <c r="AK321" s="10">
        <v>315110.722198612</v>
      </c>
      <c r="AL321" s="10">
        <v>304485.123713849</v>
      </c>
      <c r="AM321" s="10">
        <v>287357.63502071798</v>
      </c>
      <c r="AN321" s="10">
        <v>314135.15271136397</v>
      </c>
      <c r="AO321" s="10">
        <v>272399.30752383301</v>
      </c>
      <c r="AP321" s="10">
        <v>260452.46185219701</v>
      </c>
      <c r="AQ321" s="10">
        <v>288853.94655859697</v>
      </c>
      <c r="AR321" s="10">
        <v>293831.57320656499</v>
      </c>
      <c r="AS321" s="10">
        <v>242785.65081030599</v>
      </c>
      <c r="AT321" s="10">
        <v>280254.80112569698</v>
      </c>
      <c r="AU321" s="37">
        <f t="shared" si="9"/>
        <v>0.10707850390357639</v>
      </c>
      <c r="AV321" s="37"/>
      <c r="AW321" s="37"/>
    </row>
    <row r="322" spans="1:49" x14ac:dyDescent="0.2">
      <c r="A322" s="1" t="s">
        <v>1958</v>
      </c>
      <c r="B322" s="4" t="s">
        <v>1415</v>
      </c>
      <c r="C322" s="4" t="s">
        <v>1416</v>
      </c>
      <c r="D322" s="8" t="s">
        <v>0</v>
      </c>
      <c r="E322" s="8" t="s">
        <v>0</v>
      </c>
      <c r="F322" s="8" t="s">
        <v>0</v>
      </c>
      <c r="G322" s="8" t="s">
        <v>0</v>
      </c>
      <c r="H322" s="8" t="s">
        <v>0</v>
      </c>
      <c r="I322" s="8" t="s">
        <v>0</v>
      </c>
      <c r="J322" s="8" t="s">
        <v>0</v>
      </c>
      <c r="K322" s="8" t="s">
        <v>0</v>
      </c>
      <c r="L322" s="8" t="s">
        <v>0</v>
      </c>
      <c r="M322" s="8" t="s">
        <v>0</v>
      </c>
      <c r="N322" s="8" t="s">
        <v>0</v>
      </c>
      <c r="O322" s="8" t="s">
        <v>0</v>
      </c>
      <c r="P322" s="8" t="s">
        <v>0</v>
      </c>
      <c r="Q322" s="8" t="s">
        <v>0</v>
      </c>
      <c r="R322" s="8" t="s">
        <v>0</v>
      </c>
      <c r="S322" s="8" t="s">
        <v>0</v>
      </c>
      <c r="T322" s="8" t="s">
        <v>0</v>
      </c>
      <c r="U322" s="8" t="s">
        <v>0</v>
      </c>
      <c r="V322" s="8" t="s">
        <v>0</v>
      </c>
      <c r="W322" s="8" t="s">
        <v>0</v>
      </c>
      <c r="X322" s="7" t="e">
        <f t="shared" si="8"/>
        <v>#DIV/0!</v>
      </c>
      <c r="Y322" s="7"/>
      <c r="Z322" s="7"/>
      <c r="AA322" s="10" t="s">
        <v>0</v>
      </c>
      <c r="AB322" s="10" t="s">
        <v>0</v>
      </c>
      <c r="AC322" s="10" t="s">
        <v>0</v>
      </c>
      <c r="AD322" s="10" t="s">
        <v>0</v>
      </c>
      <c r="AE322" s="10" t="s">
        <v>0</v>
      </c>
      <c r="AF322" s="10" t="s">
        <v>0</v>
      </c>
      <c r="AG322" s="10" t="s">
        <v>0</v>
      </c>
      <c r="AH322" s="10" t="s">
        <v>0</v>
      </c>
      <c r="AI322" s="10" t="s">
        <v>0</v>
      </c>
      <c r="AJ322" s="10" t="s">
        <v>0</v>
      </c>
      <c r="AK322" s="10" t="s">
        <v>0</v>
      </c>
      <c r="AL322" s="10" t="s">
        <v>0</v>
      </c>
      <c r="AM322" s="10" t="s">
        <v>0</v>
      </c>
      <c r="AN322" s="10" t="s">
        <v>0</v>
      </c>
      <c r="AO322" s="10" t="s">
        <v>0</v>
      </c>
      <c r="AP322" s="10" t="s">
        <v>0</v>
      </c>
      <c r="AQ322" s="10" t="s">
        <v>0</v>
      </c>
      <c r="AR322" s="10" t="s">
        <v>0</v>
      </c>
      <c r="AS322" s="10" t="s">
        <v>0</v>
      </c>
      <c r="AT322" s="10" t="s">
        <v>0</v>
      </c>
      <c r="AU322" s="37" t="e">
        <f t="shared" si="9"/>
        <v>#DIV/0!</v>
      </c>
      <c r="AV322" s="37"/>
      <c r="AW322" s="37"/>
    </row>
    <row r="323" spans="1:49" x14ac:dyDescent="0.2">
      <c r="A323" s="1" t="s">
        <v>1959</v>
      </c>
      <c r="B323" s="4" t="s">
        <v>1420</v>
      </c>
      <c r="C323" s="4" t="s">
        <v>1421</v>
      </c>
      <c r="D323" s="8" t="s">
        <v>0</v>
      </c>
      <c r="E323" s="8" t="s">
        <v>0</v>
      </c>
      <c r="F323" s="8" t="s">
        <v>0</v>
      </c>
      <c r="G323" s="8" t="s">
        <v>0</v>
      </c>
      <c r="H323" s="8" t="s">
        <v>0</v>
      </c>
      <c r="I323" s="8" t="s">
        <v>0</v>
      </c>
      <c r="J323" s="8" t="s">
        <v>0</v>
      </c>
      <c r="K323" s="8" t="s">
        <v>0</v>
      </c>
      <c r="L323" s="8" t="s">
        <v>0</v>
      </c>
      <c r="M323" s="8" t="s">
        <v>0</v>
      </c>
      <c r="N323" s="8" t="s">
        <v>0</v>
      </c>
      <c r="O323" s="8" t="s">
        <v>0</v>
      </c>
      <c r="P323" s="8" t="s">
        <v>0</v>
      </c>
      <c r="Q323" s="8" t="s">
        <v>0</v>
      </c>
      <c r="R323" s="8" t="s">
        <v>0</v>
      </c>
      <c r="S323" s="8" t="s">
        <v>0</v>
      </c>
      <c r="T323" s="8" t="s">
        <v>0</v>
      </c>
      <c r="U323" s="8" t="s">
        <v>0</v>
      </c>
      <c r="V323" s="8" t="s">
        <v>0</v>
      </c>
      <c r="W323" s="8" t="s">
        <v>0</v>
      </c>
      <c r="X323" s="7" t="e">
        <f t="shared" ref="X323:X386" si="10">STDEV(D323:W323)/AVERAGE(D323:W323)</f>
        <v>#DIV/0!</v>
      </c>
      <c r="Y323" s="7"/>
      <c r="Z323" s="7"/>
      <c r="AA323" s="10" t="s">
        <v>0</v>
      </c>
      <c r="AB323" s="10" t="s">
        <v>0</v>
      </c>
      <c r="AC323" s="10" t="s">
        <v>0</v>
      </c>
      <c r="AD323" s="10" t="s">
        <v>0</v>
      </c>
      <c r="AE323" s="10" t="s">
        <v>0</v>
      </c>
      <c r="AF323" s="10" t="s">
        <v>0</v>
      </c>
      <c r="AG323" s="10" t="s">
        <v>0</v>
      </c>
      <c r="AH323" s="10" t="s">
        <v>0</v>
      </c>
      <c r="AI323" s="10" t="s">
        <v>0</v>
      </c>
      <c r="AJ323" s="10" t="s">
        <v>0</v>
      </c>
      <c r="AK323" s="10" t="s">
        <v>0</v>
      </c>
      <c r="AL323" s="10" t="s">
        <v>0</v>
      </c>
      <c r="AM323" s="10" t="s">
        <v>0</v>
      </c>
      <c r="AN323" s="10" t="s">
        <v>0</v>
      </c>
      <c r="AO323" s="10" t="s">
        <v>0</v>
      </c>
      <c r="AP323" s="10" t="s">
        <v>0</v>
      </c>
      <c r="AQ323" s="10" t="s">
        <v>0</v>
      </c>
      <c r="AR323" s="10" t="s">
        <v>0</v>
      </c>
      <c r="AS323" s="10" t="s">
        <v>0</v>
      </c>
      <c r="AT323" s="10" t="s">
        <v>0</v>
      </c>
      <c r="AU323" s="37" t="e">
        <f t="shared" ref="AU323:AU386" si="11">STDEV(AA323:AT323)/AVERAGE(AA323:AT323)</f>
        <v>#DIV/0!</v>
      </c>
      <c r="AV323" s="37"/>
      <c r="AW323" s="37"/>
    </row>
    <row r="324" spans="1:49" x14ac:dyDescent="0.2">
      <c r="A324" s="1" t="s">
        <v>1960</v>
      </c>
      <c r="B324" s="4" t="s">
        <v>1424</v>
      </c>
      <c r="C324" s="4" t="s">
        <v>1425</v>
      </c>
      <c r="D324" s="8">
        <v>69781.992822669199</v>
      </c>
      <c r="E324" s="8">
        <v>68124.3635846049</v>
      </c>
      <c r="F324" s="8">
        <v>57873.154819508301</v>
      </c>
      <c r="G324" s="8">
        <v>59267.0852538611</v>
      </c>
      <c r="H324" s="8">
        <v>56360.4796356554</v>
      </c>
      <c r="I324" s="8">
        <v>55687.580398177197</v>
      </c>
      <c r="J324" s="8">
        <v>53904.810070704203</v>
      </c>
      <c r="K324" s="8">
        <v>49607.3620371949</v>
      </c>
      <c r="L324" s="8">
        <v>49754.846212557997</v>
      </c>
      <c r="M324" s="8">
        <v>46957.436820616203</v>
      </c>
      <c r="N324" s="8">
        <v>48806.483597619001</v>
      </c>
      <c r="O324" s="8">
        <v>47324.6076578469</v>
      </c>
      <c r="P324" s="8">
        <v>46475.419556945199</v>
      </c>
      <c r="Q324" s="8">
        <v>49671.978248866901</v>
      </c>
      <c r="R324" s="8">
        <v>42475.191763550101</v>
      </c>
      <c r="S324" s="8">
        <v>44717.075409330901</v>
      </c>
      <c r="T324" s="8">
        <v>42236.352762816103</v>
      </c>
      <c r="U324" s="8">
        <v>48440.519747919199</v>
      </c>
      <c r="V324" s="8">
        <v>44189.219316538001</v>
      </c>
      <c r="W324" s="8">
        <v>41066.115404512697</v>
      </c>
      <c r="X324" s="7">
        <f t="shared" si="10"/>
        <v>0.15678734874523723</v>
      </c>
      <c r="Y324" s="7"/>
      <c r="Z324" s="7"/>
      <c r="AA324" s="10">
        <v>70751.942192423303</v>
      </c>
      <c r="AB324" s="10">
        <v>66788.796255551293</v>
      </c>
      <c r="AC324" s="10">
        <v>61229.182436383497</v>
      </c>
      <c r="AD324" s="10">
        <v>60934.556201388303</v>
      </c>
      <c r="AE324" s="10">
        <v>56230.200981987196</v>
      </c>
      <c r="AF324" s="10">
        <v>54704.059881037698</v>
      </c>
      <c r="AG324" s="10">
        <v>57223.510033144397</v>
      </c>
      <c r="AH324" s="10">
        <v>51375.700566469</v>
      </c>
      <c r="AI324" s="10">
        <v>48810.409849099298</v>
      </c>
      <c r="AJ324" s="10">
        <v>47375.018521887301</v>
      </c>
      <c r="AK324" s="10">
        <v>48900.010633866099</v>
      </c>
      <c r="AL324" s="10">
        <v>44088.162523357198</v>
      </c>
      <c r="AM324" s="10">
        <v>49257.377330106501</v>
      </c>
      <c r="AN324" s="10">
        <v>47104.730511222602</v>
      </c>
      <c r="AO324" s="10">
        <v>40095.874551568399</v>
      </c>
      <c r="AP324" s="10">
        <v>46998.1673402288</v>
      </c>
      <c r="AQ324" s="10">
        <v>45781.967849393899</v>
      </c>
      <c r="AR324" s="10">
        <v>44720.994627629101</v>
      </c>
      <c r="AS324" s="10">
        <v>44609.959439682403</v>
      </c>
      <c r="AT324" s="10">
        <v>42075.5716150101</v>
      </c>
      <c r="AU324" s="37">
        <f t="shared" si="11"/>
        <v>0.16254482973103934</v>
      </c>
      <c r="AV324" s="37"/>
      <c r="AW324" s="37"/>
    </row>
    <row r="325" spans="1:49" x14ac:dyDescent="0.2">
      <c r="A325" s="1" t="s">
        <v>1961</v>
      </c>
      <c r="B325" s="4" t="s">
        <v>1428</v>
      </c>
      <c r="C325" s="4" t="s">
        <v>1429</v>
      </c>
      <c r="D325" s="8" t="s">
        <v>0</v>
      </c>
      <c r="E325" s="8" t="s">
        <v>0</v>
      </c>
      <c r="F325" s="8" t="s">
        <v>0</v>
      </c>
      <c r="G325" s="8" t="s">
        <v>0</v>
      </c>
      <c r="H325" s="8" t="s">
        <v>0</v>
      </c>
      <c r="I325" s="8" t="s">
        <v>0</v>
      </c>
      <c r="J325" s="8" t="s">
        <v>0</v>
      </c>
      <c r="K325" s="8" t="s">
        <v>0</v>
      </c>
      <c r="L325" s="8" t="s">
        <v>0</v>
      </c>
      <c r="M325" s="8" t="s">
        <v>0</v>
      </c>
      <c r="N325" s="8" t="s">
        <v>0</v>
      </c>
      <c r="O325" s="8" t="s">
        <v>0</v>
      </c>
      <c r="P325" s="8" t="s">
        <v>0</v>
      </c>
      <c r="Q325" s="8" t="s">
        <v>0</v>
      </c>
      <c r="R325" s="8" t="s">
        <v>0</v>
      </c>
      <c r="S325" s="8" t="s">
        <v>0</v>
      </c>
      <c r="T325" s="8" t="s">
        <v>0</v>
      </c>
      <c r="U325" s="8" t="s">
        <v>0</v>
      </c>
      <c r="V325" s="8" t="s">
        <v>0</v>
      </c>
      <c r="W325" s="8" t="s">
        <v>0</v>
      </c>
      <c r="X325" s="7" t="e">
        <f t="shared" si="10"/>
        <v>#DIV/0!</v>
      </c>
      <c r="Y325" s="7"/>
      <c r="Z325" s="7"/>
      <c r="AA325" s="10" t="s">
        <v>0</v>
      </c>
      <c r="AB325" s="10" t="s">
        <v>0</v>
      </c>
      <c r="AC325" s="10" t="s">
        <v>0</v>
      </c>
      <c r="AD325" s="10" t="s">
        <v>0</v>
      </c>
      <c r="AE325" s="10" t="s">
        <v>0</v>
      </c>
      <c r="AF325" s="10" t="s">
        <v>0</v>
      </c>
      <c r="AG325" s="10" t="s">
        <v>0</v>
      </c>
      <c r="AH325" s="10" t="s">
        <v>0</v>
      </c>
      <c r="AI325" s="10" t="s">
        <v>0</v>
      </c>
      <c r="AJ325" s="10" t="s">
        <v>0</v>
      </c>
      <c r="AK325" s="10" t="s">
        <v>0</v>
      </c>
      <c r="AL325" s="10" t="s">
        <v>0</v>
      </c>
      <c r="AM325" s="10" t="s">
        <v>0</v>
      </c>
      <c r="AN325" s="10" t="s">
        <v>0</v>
      </c>
      <c r="AO325" s="10" t="s">
        <v>0</v>
      </c>
      <c r="AP325" s="10" t="s">
        <v>0</v>
      </c>
      <c r="AQ325" s="10" t="s">
        <v>0</v>
      </c>
      <c r="AR325" s="10" t="s">
        <v>0</v>
      </c>
      <c r="AS325" s="10" t="s">
        <v>0</v>
      </c>
      <c r="AT325" s="10" t="s">
        <v>0</v>
      </c>
      <c r="AU325" s="37" t="e">
        <f t="shared" si="11"/>
        <v>#DIV/0!</v>
      </c>
      <c r="AV325" s="37"/>
      <c r="AW325" s="37"/>
    </row>
    <row r="326" spans="1:49" x14ac:dyDescent="0.2">
      <c r="A326" s="1" t="s">
        <v>1962</v>
      </c>
      <c r="B326" s="4" t="s">
        <v>1433</v>
      </c>
      <c r="C326" s="4" t="s">
        <v>1434</v>
      </c>
      <c r="D326" s="8">
        <v>48068.2390349173</v>
      </c>
      <c r="E326" s="8">
        <v>46597.366406007699</v>
      </c>
      <c r="F326" s="8">
        <v>42058.101224149999</v>
      </c>
      <c r="G326" s="8">
        <v>49245.190520890297</v>
      </c>
      <c r="H326" s="8">
        <v>51187.1144608955</v>
      </c>
      <c r="I326" s="8">
        <v>42386.303393528397</v>
      </c>
      <c r="J326" s="8">
        <v>48994.360042148001</v>
      </c>
      <c r="K326" s="8">
        <v>48126.627877229701</v>
      </c>
      <c r="L326" s="8">
        <v>47321.518767412999</v>
      </c>
      <c r="M326" s="8">
        <v>48096.122863428798</v>
      </c>
      <c r="N326" s="8">
        <v>38599.129023416099</v>
      </c>
      <c r="O326" s="8">
        <v>44451.508680330298</v>
      </c>
      <c r="P326" s="8">
        <v>48282.625284884598</v>
      </c>
      <c r="Q326" s="8">
        <v>42346.657578782098</v>
      </c>
      <c r="R326" s="8">
        <v>40139.012792343499</v>
      </c>
      <c r="S326" s="8">
        <v>41335.840159308202</v>
      </c>
      <c r="T326" s="8">
        <v>41676.989167526903</v>
      </c>
      <c r="U326" s="8">
        <v>40501.108499412403</v>
      </c>
      <c r="V326" s="8">
        <v>40139.568790237201</v>
      </c>
      <c r="W326" s="8">
        <v>43385.502843226102</v>
      </c>
      <c r="X326" s="7">
        <f t="shared" si="10"/>
        <v>8.5307884141160417E-2</v>
      </c>
      <c r="Y326" s="7"/>
      <c r="Z326" s="7"/>
      <c r="AA326" s="10" t="s">
        <v>0</v>
      </c>
      <c r="AB326" s="10" t="s">
        <v>0</v>
      </c>
      <c r="AC326" s="10" t="s">
        <v>0</v>
      </c>
      <c r="AD326" s="10" t="s">
        <v>0</v>
      </c>
      <c r="AE326" s="10" t="s">
        <v>0</v>
      </c>
      <c r="AF326" s="10" t="s">
        <v>0</v>
      </c>
      <c r="AG326" s="10" t="s">
        <v>0</v>
      </c>
      <c r="AH326" s="10" t="s">
        <v>0</v>
      </c>
      <c r="AI326" s="10" t="s">
        <v>0</v>
      </c>
      <c r="AJ326" s="10" t="s">
        <v>0</v>
      </c>
      <c r="AK326" s="10" t="s">
        <v>0</v>
      </c>
      <c r="AL326" s="10" t="s">
        <v>0</v>
      </c>
      <c r="AM326" s="10" t="s">
        <v>0</v>
      </c>
      <c r="AN326" s="10" t="s">
        <v>0</v>
      </c>
      <c r="AO326" s="10" t="s">
        <v>0</v>
      </c>
      <c r="AP326" s="10" t="s">
        <v>0</v>
      </c>
      <c r="AQ326" s="10" t="s">
        <v>0</v>
      </c>
      <c r="AR326" s="10" t="s">
        <v>0</v>
      </c>
      <c r="AS326" s="10" t="s">
        <v>0</v>
      </c>
      <c r="AT326" s="10" t="s">
        <v>0</v>
      </c>
      <c r="AU326" s="37" t="e">
        <f t="shared" si="11"/>
        <v>#DIV/0!</v>
      </c>
      <c r="AV326" s="37"/>
      <c r="AW326" s="37"/>
    </row>
    <row r="327" spans="1:49" x14ac:dyDescent="0.2">
      <c r="A327" s="1" t="s">
        <v>1963</v>
      </c>
      <c r="B327" s="4" t="s">
        <v>1438</v>
      </c>
      <c r="C327" s="4" t="s">
        <v>1439</v>
      </c>
      <c r="D327" s="8">
        <v>159375.50890721299</v>
      </c>
      <c r="E327" s="8">
        <v>149084.04185848701</v>
      </c>
      <c r="F327" s="8">
        <v>151464.69932164901</v>
      </c>
      <c r="G327" s="8">
        <v>159850.45793508299</v>
      </c>
      <c r="H327" s="8">
        <v>143810.483710259</v>
      </c>
      <c r="I327" s="8">
        <v>153392.47594945901</v>
      </c>
      <c r="J327" s="8">
        <v>157764.105031493</v>
      </c>
      <c r="K327" s="8">
        <v>155942.35079166901</v>
      </c>
      <c r="L327" s="8">
        <v>148998.890489777</v>
      </c>
      <c r="M327" s="8">
        <v>152662.28319723601</v>
      </c>
      <c r="N327" s="8">
        <v>140401.06909932601</v>
      </c>
      <c r="O327" s="8">
        <v>136292.927760191</v>
      </c>
      <c r="P327" s="8">
        <v>141822.220517195</v>
      </c>
      <c r="Q327" s="8">
        <v>149080.55452693001</v>
      </c>
      <c r="R327" s="8">
        <v>147752.709962883</v>
      </c>
      <c r="S327" s="8">
        <v>124349.001465671</v>
      </c>
      <c r="T327" s="8">
        <v>125767.47750674099</v>
      </c>
      <c r="U327" s="8">
        <v>144317.52701601299</v>
      </c>
      <c r="V327" s="8">
        <v>130060.386189582</v>
      </c>
      <c r="W327" s="8">
        <v>133871.122116246</v>
      </c>
      <c r="X327" s="7">
        <f t="shared" si="10"/>
        <v>7.3856864771550151E-2</v>
      </c>
      <c r="Y327" s="7"/>
      <c r="Z327" s="7"/>
      <c r="AA327" s="10">
        <v>200573.46317430699</v>
      </c>
      <c r="AB327" s="10">
        <v>209409.163088261</v>
      </c>
      <c r="AC327" s="10">
        <v>224283.093750645</v>
      </c>
      <c r="AD327" s="10">
        <v>213847.81941123301</v>
      </c>
      <c r="AE327" s="10">
        <v>217842.920989323</v>
      </c>
      <c r="AF327" s="10">
        <v>213246.072388984</v>
      </c>
      <c r="AG327" s="10">
        <v>211791.99155358999</v>
      </c>
      <c r="AH327" s="10">
        <v>211875.76168147</v>
      </c>
      <c r="AI327" s="10">
        <v>213588.16691228899</v>
      </c>
      <c r="AJ327" s="10">
        <v>200058.372099489</v>
      </c>
      <c r="AK327" s="10">
        <v>214482.26564109701</v>
      </c>
      <c r="AL327" s="10">
        <v>223119.70162738199</v>
      </c>
      <c r="AM327" s="10">
        <v>215758.54847525401</v>
      </c>
      <c r="AN327" s="10">
        <v>198701.916350577</v>
      </c>
      <c r="AO327" s="10">
        <v>180403.91329625901</v>
      </c>
      <c r="AP327" s="10">
        <v>183435.02272126</v>
      </c>
      <c r="AQ327" s="10">
        <v>175538.399072542</v>
      </c>
      <c r="AR327" s="10">
        <v>186084.26449017701</v>
      </c>
      <c r="AS327" s="10">
        <v>174390.30582433601</v>
      </c>
      <c r="AT327" s="10">
        <v>197220.14466987699</v>
      </c>
      <c r="AU327" s="37">
        <f t="shared" si="11"/>
        <v>7.7547657588669466E-2</v>
      </c>
      <c r="AV327" s="37"/>
      <c r="AW327" s="37"/>
    </row>
    <row r="328" spans="1:49" x14ac:dyDescent="0.2">
      <c r="A328" s="1" t="s">
        <v>1964</v>
      </c>
      <c r="B328" s="4" t="s">
        <v>1442</v>
      </c>
      <c r="C328" s="4" t="s">
        <v>1443</v>
      </c>
      <c r="D328" s="8" t="s">
        <v>0</v>
      </c>
      <c r="E328" s="8" t="s">
        <v>0</v>
      </c>
      <c r="F328" s="8" t="s">
        <v>0</v>
      </c>
      <c r="G328" s="8" t="s">
        <v>0</v>
      </c>
      <c r="H328" s="8" t="s">
        <v>0</v>
      </c>
      <c r="I328" s="8" t="s">
        <v>0</v>
      </c>
      <c r="J328" s="8" t="s">
        <v>0</v>
      </c>
      <c r="K328" s="8" t="s">
        <v>0</v>
      </c>
      <c r="L328" s="8" t="s">
        <v>0</v>
      </c>
      <c r="M328" s="8" t="s">
        <v>0</v>
      </c>
      <c r="N328" s="8" t="s">
        <v>0</v>
      </c>
      <c r="O328" s="8" t="s">
        <v>0</v>
      </c>
      <c r="P328" s="8" t="s">
        <v>0</v>
      </c>
      <c r="Q328" s="8" t="s">
        <v>0</v>
      </c>
      <c r="R328" s="8" t="s">
        <v>0</v>
      </c>
      <c r="S328" s="8" t="s">
        <v>0</v>
      </c>
      <c r="T328" s="8" t="s">
        <v>0</v>
      </c>
      <c r="U328" s="8" t="s">
        <v>0</v>
      </c>
      <c r="V328" s="8" t="s">
        <v>0</v>
      </c>
      <c r="W328" s="8" t="s">
        <v>0</v>
      </c>
      <c r="X328" s="7" t="e">
        <f t="shared" si="10"/>
        <v>#DIV/0!</v>
      </c>
      <c r="Y328" s="7"/>
      <c r="Z328" s="7"/>
      <c r="AA328" s="10" t="s">
        <v>0</v>
      </c>
      <c r="AB328" s="10" t="s">
        <v>0</v>
      </c>
      <c r="AC328" s="10" t="s">
        <v>0</v>
      </c>
      <c r="AD328" s="10" t="s">
        <v>0</v>
      </c>
      <c r="AE328" s="10" t="s">
        <v>0</v>
      </c>
      <c r="AF328" s="10" t="s">
        <v>0</v>
      </c>
      <c r="AG328" s="10" t="s">
        <v>0</v>
      </c>
      <c r="AH328" s="10" t="s">
        <v>0</v>
      </c>
      <c r="AI328" s="10" t="s">
        <v>0</v>
      </c>
      <c r="AJ328" s="10" t="s">
        <v>0</v>
      </c>
      <c r="AK328" s="10" t="s">
        <v>0</v>
      </c>
      <c r="AL328" s="10" t="s">
        <v>0</v>
      </c>
      <c r="AM328" s="10" t="s">
        <v>0</v>
      </c>
      <c r="AN328" s="10" t="s">
        <v>0</v>
      </c>
      <c r="AO328" s="10" t="s">
        <v>0</v>
      </c>
      <c r="AP328" s="10" t="s">
        <v>0</v>
      </c>
      <c r="AQ328" s="10" t="s">
        <v>0</v>
      </c>
      <c r="AR328" s="10" t="s">
        <v>0</v>
      </c>
      <c r="AS328" s="10" t="s">
        <v>0</v>
      </c>
      <c r="AT328" s="10" t="s">
        <v>0</v>
      </c>
      <c r="AU328" s="37" t="e">
        <f t="shared" si="11"/>
        <v>#DIV/0!</v>
      </c>
      <c r="AV328" s="37"/>
      <c r="AW328" s="37"/>
    </row>
    <row r="329" spans="1:49" x14ac:dyDescent="0.2">
      <c r="A329" s="1" t="s">
        <v>1965</v>
      </c>
      <c r="B329" s="4" t="s">
        <v>1447</v>
      </c>
      <c r="C329" s="4" t="s">
        <v>1448</v>
      </c>
      <c r="D329" s="8" t="s">
        <v>0</v>
      </c>
      <c r="E329" s="8" t="s">
        <v>0</v>
      </c>
      <c r="F329" s="8" t="s">
        <v>0</v>
      </c>
      <c r="G329" s="8" t="s">
        <v>0</v>
      </c>
      <c r="H329" s="8" t="s">
        <v>0</v>
      </c>
      <c r="I329" s="8" t="s">
        <v>0</v>
      </c>
      <c r="J329" s="8" t="s">
        <v>0</v>
      </c>
      <c r="K329" s="8" t="s">
        <v>0</v>
      </c>
      <c r="L329" s="8" t="s">
        <v>0</v>
      </c>
      <c r="M329" s="8" t="s">
        <v>0</v>
      </c>
      <c r="N329" s="8" t="s">
        <v>0</v>
      </c>
      <c r="O329" s="8" t="s">
        <v>0</v>
      </c>
      <c r="P329" s="8" t="s">
        <v>0</v>
      </c>
      <c r="Q329" s="8" t="s">
        <v>0</v>
      </c>
      <c r="R329" s="8" t="s">
        <v>0</v>
      </c>
      <c r="S329" s="8" t="s">
        <v>0</v>
      </c>
      <c r="T329" s="8" t="s">
        <v>0</v>
      </c>
      <c r="U329" s="8" t="s">
        <v>0</v>
      </c>
      <c r="V329" s="8" t="s">
        <v>0</v>
      </c>
      <c r="W329" s="8" t="s">
        <v>0</v>
      </c>
      <c r="X329" s="7" t="e">
        <f t="shared" si="10"/>
        <v>#DIV/0!</v>
      </c>
      <c r="Y329" s="7"/>
      <c r="Z329" s="7"/>
      <c r="AA329" s="10" t="s">
        <v>0</v>
      </c>
      <c r="AB329" s="10" t="s">
        <v>0</v>
      </c>
      <c r="AC329" s="10" t="s">
        <v>0</v>
      </c>
      <c r="AD329" s="10" t="s">
        <v>0</v>
      </c>
      <c r="AE329" s="10" t="s">
        <v>0</v>
      </c>
      <c r="AF329" s="10" t="s">
        <v>0</v>
      </c>
      <c r="AG329" s="10" t="s">
        <v>0</v>
      </c>
      <c r="AH329" s="10" t="s">
        <v>0</v>
      </c>
      <c r="AI329" s="10" t="s">
        <v>0</v>
      </c>
      <c r="AJ329" s="10" t="s">
        <v>0</v>
      </c>
      <c r="AK329" s="10" t="s">
        <v>0</v>
      </c>
      <c r="AL329" s="10" t="s">
        <v>0</v>
      </c>
      <c r="AM329" s="10" t="s">
        <v>0</v>
      </c>
      <c r="AN329" s="10" t="s">
        <v>0</v>
      </c>
      <c r="AO329" s="10" t="s">
        <v>0</v>
      </c>
      <c r="AP329" s="10" t="s">
        <v>0</v>
      </c>
      <c r="AQ329" s="10" t="s">
        <v>0</v>
      </c>
      <c r="AR329" s="10" t="s">
        <v>0</v>
      </c>
      <c r="AS329" s="10" t="s">
        <v>0</v>
      </c>
      <c r="AT329" s="10" t="s">
        <v>0</v>
      </c>
      <c r="AU329" s="37" t="e">
        <f t="shared" si="11"/>
        <v>#DIV/0!</v>
      </c>
      <c r="AV329" s="37"/>
      <c r="AW329" s="37"/>
    </row>
    <row r="330" spans="1:49" x14ac:dyDescent="0.2">
      <c r="A330" s="1" t="s">
        <v>1966</v>
      </c>
      <c r="B330" s="4" t="s">
        <v>1452</v>
      </c>
      <c r="C330" s="4" t="s">
        <v>1453</v>
      </c>
      <c r="D330" s="8" t="s">
        <v>0</v>
      </c>
      <c r="E330" s="8" t="s">
        <v>0</v>
      </c>
      <c r="F330" s="8" t="s">
        <v>0</v>
      </c>
      <c r="G330" s="8" t="s">
        <v>0</v>
      </c>
      <c r="H330" s="8" t="s">
        <v>0</v>
      </c>
      <c r="I330" s="8" t="s">
        <v>0</v>
      </c>
      <c r="J330" s="8" t="s">
        <v>0</v>
      </c>
      <c r="K330" s="8" t="s">
        <v>0</v>
      </c>
      <c r="L330" s="8" t="s">
        <v>0</v>
      </c>
      <c r="M330" s="8" t="s">
        <v>0</v>
      </c>
      <c r="N330" s="8" t="s">
        <v>0</v>
      </c>
      <c r="O330" s="8" t="s">
        <v>0</v>
      </c>
      <c r="P330" s="8" t="s">
        <v>0</v>
      </c>
      <c r="Q330" s="8" t="s">
        <v>0</v>
      </c>
      <c r="R330" s="8" t="s">
        <v>0</v>
      </c>
      <c r="S330" s="8" t="s">
        <v>0</v>
      </c>
      <c r="T330" s="8" t="s">
        <v>0</v>
      </c>
      <c r="U330" s="8" t="s">
        <v>0</v>
      </c>
      <c r="V330" s="8" t="s">
        <v>0</v>
      </c>
      <c r="W330" s="8" t="s">
        <v>0</v>
      </c>
      <c r="X330" s="7" t="e">
        <f t="shared" si="10"/>
        <v>#DIV/0!</v>
      </c>
      <c r="Y330" s="7"/>
      <c r="Z330" s="7"/>
      <c r="AA330" s="10" t="s">
        <v>0</v>
      </c>
      <c r="AB330" s="10" t="s">
        <v>0</v>
      </c>
      <c r="AC330" s="10" t="s">
        <v>0</v>
      </c>
      <c r="AD330" s="10" t="s">
        <v>0</v>
      </c>
      <c r="AE330" s="10" t="s">
        <v>0</v>
      </c>
      <c r="AF330" s="10" t="s">
        <v>0</v>
      </c>
      <c r="AG330" s="10" t="s">
        <v>0</v>
      </c>
      <c r="AH330" s="10" t="s">
        <v>0</v>
      </c>
      <c r="AI330" s="10" t="s">
        <v>0</v>
      </c>
      <c r="AJ330" s="10" t="s">
        <v>0</v>
      </c>
      <c r="AK330" s="10" t="s">
        <v>0</v>
      </c>
      <c r="AL330" s="10" t="s">
        <v>0</v>
      </c>
      <c r="AM330" s="10" t="s">
        <v>0</v>
      </c>
      <c r="AN330" s="10" t="s">
        <v>0</v>
      </c>
      <c r="AO330" s="10" t="s">
        <v>0</v>
      </c>
      <c r="AP330" s="10" t="s">
        <v>0</v>
      </c>
      <c r="AQ330" s="10" t="s">
        <v>0</v>
      </c>
      <c r="AR330" s="10" t="s">
        <v>0</v>
      </c>
      <c r="AS330" s="10" t="s">
        <v>0</v>
      </c>
      <c r="AT330" s="10" t="s">
        <v>0</v>
      </c>
      <c r="AU330" s="37" t="e">
        <f t="shared" si="11"/>
        <v>#DIV/0!</v>
      </c>
      <c r="AV330" s="37"/>
      <c r="AW330" s="37"/>
    </row>
    <row r="331" spans="1:49" x14ac:dyDescent="0.2">
      <c r="A331" s="1" t="s">
        <v>1967</v>
      </c>
      <c r="B331" s="4" t="s">
        <v>1457</v>
      </c>
      <c r="C331" s="4" t="s">
        <v>1458</v>
      </c>
      <c r="D331" s="8" t="s">
        <v>0</v>
      </c>
      <c r="E331" s="8" t="s">
        <v>0</v>
      </c>
      <c r="F331" s="8" t="s">
        <v>0</v>
      </c>
      <c r="G331" s="8" t="s">
        <v>0</v>
      </c>
      <c r="H331" s="8" t="s">
        <v>0</v>
      </c>
      <c r="I331" s="8" t="s">
        <v>0</v>
      </c>
      <c r="J331" s="8" t="s">
        <v>0</v>
      </c>
      <c r="K331" s="8" t="s">
        <v>0</v>
      </c>
      <c r="L331" s="8" t="s">
        <v>0</v>
      </c>
      <c r="M331" s="8" t="s">
        <v>0</v>
      </c>
      <c r="N331" s="8" t="s">
        <v>0</v>
      </c>
      <c r="O331" s="8" t="s">
        <v>0</v>
      </c>
      <c r="P331" s="8" t="s">
        <v>0</v>
      </c>
      <c r="Q331" s="8" t="s">
        <v>0</v>
      </c>
      <c r="R331" s="8" t="s">
        <v>0</v>
      </c>
      <c r="S331" s="8" t="s">
        <v>0</v>
      </c>
      <c r="T331" s="8" t="s">
        <v>0</v>
      </c>
      <c r="U331" s="8" t="s">
        <v>0</v>
      </c>
      <c r="V331" s="8" t="s">
        <v>0</v>
      </c>
      <c r="W331" s="8" t="s">
        <v>0</v>
      </c>
      <c r="X331" s="7" t="e">
        <f t="shared" si="10"/>
        <v>#DIV/0!</v>
      </c>
      <c r="Y331" s="7"/>
      <c r="Z331" s="7"/>
      <c r="AA331" s="10" t="s">
        <v>0</v>
      </c>
      <c r="AB331" s="10" t="s">
        <v>0</v>
      </c>
      <c r="AC331" s="10" t="s">
        <v>0</v>
      </c>
      <c r="AD331" s="10" t="s">
        <v>0</v>
      </c>
      <c r="AE331" s="10" t="s">
        <v>0</v>
      </c>
      <c r="AF331" s="10" t="s">
        <v>0</v>
      </c>
      <c r="AG331" s="10" t="s">
        <v>0</v>
      </c>
      <c r="AH331" s="10" t="s">
        <v>0</v>
      </c>
      <c r="AI331" s="10" t="s">
        <v>0</v>
      </c>
      <c r="AJ331" s="10" t="s">
        <v>0</v>
      </c>
      <c r="AK331" s="10" t="s">
        <v>0</v>
      </c>
      <c r="AL331" s="10" t="s">
        <v>0</v>
      </c>
      <c r="AM331" s="10" t="s">
        <v>0</v>
      </c>
      <c r="AN331" s="10" t="s">
        <v>0</v>
      </c>
      <c r="AO331" s="10" t="s">
        <v>0</v>
      </c>
      <c r="AP331" s="10" t="s">
        <v>0</v>
      </c>
      <c r="AQ331" s="10" t="s">
        <v>0</v>
      </c>
      <c r="AR331" s="10" t="s">
        <v>0</v>
      </c>
      <c r="AS331" s="10" t="s">
        <v>0</v>
      </c>
      <c r="AT331" s="10" t="s">
        <v>0</v>
      </c>
      <c r="AU331" s="37" t="e">
        <f t="shared" si="11"/>
        <v>#DIV/0!</v>
      </c>
      <c r="AV331" s="37"/>
      <c r="AW331" s="37"/>
    </row>
    <row r="332" spans="1:49" x14ac:dyDescent="0.2">
      <c r="A332" s="1" t="s">
        <v>1968</v>
      </c>
      <c r="B332" s="4" t="s">
        <v>1462</v>
      </c>
      <c r="C332" s="4" t="s">
        <v>1463</v>
      </c>
      <c r="D332" s="8">
        <v>35203.483397987096</v>
      </c>
      <c r="E332" s="8">
        <v>37183.254275464998</v>
      </c>
      <c r="F332" s="8">
        <v>36662.606679065997</v>
      </c>
      <c r="G332" s="8">
        <v>36233.999885253099</v>
      </c>
      <c r="H332" s="8">
        <v>34192.115883147402</v>
      </c>
      <c r="I332" s="8">
        <v>35441.472181641897</v>
      </c>
      <c r="J332" s="8">
        <v>35214.457667121998</v>
      </c>
      <c r="K332" s="8">
        <v>35778.719834833799</v>
      </c>
      <c r="L332" s="8">
        <v>36450.133873821302</v>
      </c>
      <c r="M332" s="8">
        <v>33669.188375822101</v>
      </c>
      <c r="N332" s="8">
        <v>30754.918034711602</v>
      </c>
      <c r="O332" s="8">
        <v>26972.005998341701</v>
      </c>
      <c r="P332" s="8">
        <v>32836.301098900702</v>
      </c>
      <c r="Q332" s="8">
        <v>34156.131297706197</v>
      </c>
      <c r="R332" s="8">
        <v>30712.140548264299</v>
      </c>
      <c r="S332" s="8">
        <v>35185.532137785201</v>
      </c>
      <c r="T332" s="8">
        <v>29587.285979075299</v>
      </c>
      <c r="U332" s="8">
        <v>30112.443155868099</v>
      </c>
      <c r="V332" s="8">
        <v>31521.370510342698</v>
      </c>
      <c r="W332" s="8">
        <v>28757.9843894857</v>
      </c>
      <c r="X332" s="7">
        <f t="shared" si="10"/>
        <v>8.9559369003266567E-2</v>
      </c>
      <c r="Y332" s="7"/>
      <c r="Z332" s="7"/>
      <c r="AA332" s="10" t="s">
        <v>0</v>
      </c>
      <c r="AB332" s="10" t="s">
        <v>0</v>
      </c>
      <c r="AC332" s="10" t="s">
        <v>0</v>
      </c>
      <c r="AD332" s="10" t="s">
        <v>0</v>
      </c>
      <c r="AE332" s="10" t="s">
        <v>0</v>
      </c>
      <c r="AF332" s="10" t="s">
        <v>0</v>
      </c>
      <c r="AG332" s="10" t="s">
        <v>0</v>
      </c>
      <c r="AH332" s="10" t="s">
        <v>0</v>
      </c>
      <c r="AI332" s="10" t="s">
        <v>0</v>
      </c>
      <c r="AJ332" s="10" t="s">
        <v>0</v>
      </c>
      <c r="AK332" s="10" t="s">
        <v>0</v>
      </c>
      <c r="AL332" s="10" t="s">
        <v>0</v>
      </c>
      <c r="AM332" s="10" t="s">
        <v>0</v>
      </c>
      <c r="AN332" s="10" t="s">
        <v>0</v>
      </c>
      <c r="AO332" s="10" t="s">
        <v>0</v>
      </c>
      <c r="AP332" s="10" t="s">
        <v>0</v>
      </c>
      <c r="AQ332" s="10" t="s">
        <v>0</v>
      </c>
      <c r="AR332" s="10" t="s">
        <v>0</v>
      </c>
      <c r="AS332" s="10" t="s">
        <v>0</v>
      </c>
      <c r="AT332" s="10" t="s">
        <v>0</v>
      </c>
      <c r="AU332" s="37" t="e">
        <f t="shared" si="11"/>
        <v>#DIV/0!</v>
      </c>
      <c r="AV332" s="37"/>
      <c r="AW332" s="37"/>
    </row>
    <row r="333" spans="1:49" x14ac:dyDescent="0.2">
      <c r="A333" s="1" t="s">
        <v>1969</v>
      </c>
      <c r="B333" s="4" t="s">
        <v>1467</v>
      </c>
      <c r="C333" s="4" t="s">
        <v>1468</v>
      </c>
      <c r="D333" s="8" t="s">
        <v>0</v>
      </c>
      <c r="E333" s="8" t="s">
        <v>0</v>
      </c>
      <c r="F333" s="8" t="s">
        <v>0</v>
      </c>
      <c r="G333" s="8" t="s">
        <v>0</v>
      </c>
      <c r="H333" s="8" t="s">
        <v>0</v>
      </c>
      <c r="I333" s="8" t="s">
        <v>0</v>
      </c>
      <c r="J333" s="8" t="s">
        <v>0</v>
      </c>
      <c r="K333" s="8" t="s">
        <v>0</v>
      </c>
      <c r="L333" s="8" t="s">
        <v>0</v>
      </c>
      <c r="M333" s="8" t="s">
        <v>0</v>
      </c>
      <c r="N333" s="8" t="s">
        <v>0</v>
      </c>
      <c r="O333" s="8" t="s">
        <v>0</v>
      </c>
      <c r="P333" s="8" t="s">
        <v>0</v>
      </c>
      <c r="Q333" s="8" t="s">
        <v>0</v>
      </c>
      <c r="R333" s="8" t="s">
        <v>0</v>
      </c>
      <c r="S333" s="8" t="s">
        <v>0</v>
      </c>
      <c r="T333" s="8" t="s">
        <v>0</v>
      </c>
      <c r="U333" s="8" t="s">
        <v>0</v>
      </c>
      <c r="V333" s="8" t="s">
        <v>0</v>
      </c>
      <c r="W333" s="8" t="s">
        <v>0</v>
      </c>
      <c r="X333" s="7" t="e">
        <f t="shared" si="10"/>
        <v>#DIV/0!</v>
      </c>
      <c r="Y333" s="7"/>
      <c r="Z333" s="7"/>
      <c r="AA333" s="10" t="s">
        <v>0</v>
      </c>
      <c r="AB333" s="10" t="s">
        <v>0</v>
      </c>
      <c r="AC333" s="10" t="s">
        <v>0</v>
      </c>
      <c r="AD333" s="10" t="s">
        <v>0</v>
      </c>
      <c r="AE333" s="10" t="s">
        <v>0</v>
      </c>
      <c r="AF333" s="10" t="s">
        <v>0</v>
      </c>
      <c r="AG333" s="10" t="s">
        <v>0</v>
      </c>
      <c r="AH333" s="10" t="s">
        <v>0</v>
      </c>
      <c r="AI333" s="10" t="s">
        <v>0</v>
      </c>
      <c r="AJ333" s="10" t="s">
        <v>0</v>
      </c>
      <c r="AK333" s="10" t="s">
        <v>0</v>
      </c>
      <c r="AL333" s="10" t="s">
        <v>0</v>
      </c>
      <c r="AM333" s="10" t="s">
        <v>0</v>
      </c>
      <c r="AN333" s="10" t="s">
        <v>0</v>
      </c>
      <c r="AO333" s="10" t="s">
        <v>0</v>
      </c>
      <c r="AP333" s="10" t="s">
        <v>0</v>
      </c>
      <c r="AQ333" s="10" t="s">
        <v>0</v>
      </c>
      <c r="AR333" s="10" t="s">
        <v>0</v>
      </c>
      <c r="AS333" s="10" t="s">
        <v>0</v>
      </c>
      <c r="AT333" s="10" t="s">
        <v>0</v>
      </c>
      <c r="AU333" s="37" t="e">
        <f t="shared" si="11"/>
        <v>#DIV/0!</v>
      </c>
      <c r="AV333" s="37"/>
      <c r="AW333" s="37"/>
    </row>
    <row r="334" spans="1:49" x14ac:dyDescent="0.2">
      <c r="A334" s="1" t="s">
        <v>1970</v>
      </c>
      <c r="B334" s="4" t="s">
        <v>1472</v>
      </c>
      <c r="C334" s="4" t="s">
        <v>1473</v>
      </c>
      <c r="D334" s="8" t="s">
        <v>0</v>
      </c>
      <c r="E334" s="8" t="s">
        <v>0</v>
      </c>
      <c r="F334" s="8" t="s">
        <v>0</v>
      </c>
      <c r="G334" s="8" t="s">
        <v>0</v>
      </c>
      <c r="H334" s="8" t="s">
        <v>0</v>
      </c>
      <c r="I334" s="8" t="s">
        <v>0</v>
      </c>
      <c r="J334" s="8" t="s">
        <v>0</v>
      </c>
      <c r="K334" s="8" t="s">
        <v>0</v>
      </c>
      <c r="L334" s="8" t="s">
        <v>0</v>
      </c>
      <c r="M334" s="8" t="s">
        <v>0</v>
      </c>
      <c r="N334" s="8" t="s">
        <v>0</v>
      </c>
      <c r="O334" s="8" t="s">
        <v>0</v>
      </c>
      <c r="P334" s="8" t="s">
        <v>0</v>
      </c>
      <c r="Q334" s="8" t="s">
        <v>0</v>
      </c>
      <c r="R334" s="8" t="s">
        <v>0</v>
      </c>
      <c r="S334" s="8" t="s">
        <v>0</v>
      </c>
      <c r="T334" s="8" t="s">
        <v>0</v>
      </c>
      <c r="U334" s="8" t="s">
        <v>0</v>
      </c>
      <c r="V334" s="8" t="s">
        <v>0</v>
      </c>
      <c r="W334" s="8" t="s">
        <v>0</v>
      </c>
      <c r="X334" s="7" t="e">
        <f t="shared" si="10"/>
        <v>#DIV/0!</v>
      </c>
      <c r="Y334" s="7"/>
      <c r="Z334" s="7"/>
      <c r="AA334" s="10" t="s">
        <v>0</v>
      </c>
      <c r="AB334" s="10" t="s">
        <v>0</v>
      </c>
      <c r="AC334" s="10" t="s">
        <v>0</v>
      </c>
      <c r="AD334" s="10" t="s">
        <v>0</v>
      </c>
      <c r="AE334" s="10" t="s">
        <v>0</v>
      </c>
      <c r="AF334" s="10" t="s">
        <v>0</v>
      </c>
      <c r="AG334" s="10" t="s">
        <v>0</v>
      </c>
      <c r="AH334" s="10" t="s">
        <v>0</v>
      </c>
      <c r="AI334" s="10" t="s">
        <v>0</v>
      </c>
      <c r="AJ334" s="10" t="s">
        <v>0</v>
      </c>
      <c r="AK334" s="10" t="s">
        <v>0</v>
      </c>
      <c r="AL334" s="10" t="s">
        <v>0</v>
      </c>
      <c r="AM334" s="10" t="s">
        <v>0</v>
      </c>
      <c r="AN334" s="10" t="s">
        <v>0</v>
      </c>
      <c r="AO334" s="10" t="s">
        <v>0</v>
      </c>
      <c r="AP334" s="10" t="s">
        <v>0</v>
      </c>
      <c r="AQ334" s="10" t="s">
        <v>0</v>
      </c>
      <c r="AR334" s="10" t="s">
        <v>0</v>
      </c>
      <c r="AS334" s="10" t="s">
        <v>0</v>
      </c>
      <c r="AT334" s="10" t="s">
        <v>0</v>
      </c>
      <c r="AU334" s="37" t="e">
        <f t="shared" si="11"/>
        <v>#DIV/0!</v>
      </c>
      <c r="AV334" s="37"/>
      <c r="AW334" s="37"/>
    </row>
    <row r="335" spans="1:49" x14ac:dyDescent="0.2">
      <c r="A335" s="1" t="s">
        <v>1971</v>
      </c>
      <c r="B335" s="4" t="s">
        <v>1476</v>
      </c>
      <c r="C335" s="4" t="s">
        <v>1477</v>
      </c>
      <c r="D335" s="8" t="s">
        <v>0</v>
      </c>
      <c r="E335" s="8" t="s">
        <v>0</v>
      </c>
      <c r="F335" s="8" t="s">
        <v>0</v>
      </c>
      <c r="G335" s="8" t="s">
        <v>0</v>
      </c>
      <c r="H335" s="8" t="s">
        <v>0</v>
      </c>
      <c r="I335" s="8" t="s">
        <v>0</v>
      </c>
      <c r="J335" s="8" t="s">
        <v>0</v>
      </c>
      <c r="K335" s="8" t="s">
        <v>0</v>
      </c>
      <c r="L335" s="8" t="s">
        <v>0</v>
      </c>
      <c r="M335" s="8" t="s">
        <v>0</v>
      </c>
      <c r="N335" s="8" t="s">
        <v>0</v>
      </c>
      <c r="O335" s="8" t="s">
        <v>0</v>
      </c>
      <c r="P335" s="8" t="s">
        <v>0</v>
      </c>
      <c r="Q335" s="8" t="s">
        <v>0</v>
      </c>
      <c r="R335" s="8" t="s">
        <v>0</v>
      </c>
      <c r="S335" s="8" t="s">
        <v>0</v>
      </c>
      <c r="T335" s="8" t="s">
        <v>0</v>
      </c>
      <c r="U335" s="8" t="s">
        <v>0</v>
      </c>
      <c r="V335" s="8" t="s">
        <v>0</v>
      </c>
      <c r="W335" s="8" t="s">
        <v>0</v>
      </c>
      <c r="X335" s="7" t="e">
        <f t="shared" si="10"/>
        <v>#DIV/0!</v>
      </c>
      <c r="Y335" s="7"/>
      <c r="Z335" s="7"/>
      <c r="AA335" s="10" t="s">
        <v>0</v>
      </c>
      <c r="AB335" s="10" t="s">
        <v>0</v>
      </c>
      <c r="AC335" s="10" t="s">
        <v>0</v>
      </c>
      <c r="AD335" s="10" t="s">
        <v>0</v>
      </c>
      <c r="AE335" s="10" t="s">
        <v>0</v>
      </c>
      <c r="AF335" s="10" t="s">
        <v>0</v>
      </c>
      <c r="AG335" s="10" t="s">
        <v>0</v>
      </c>
      <c r="AH335" s="10" t="s">
        <v>0</v>
      </c>
      <c r="AI335" s="10" t="s">
        <v>0</v>
      </c>
      <c r="AJ335" s="10" t="s">
        <v>0</v>
      </c>
      <c r="AK335" s="10" t="s">
        <v>0</v>
      </c>
      <c r="AL335" s="10" t="s">
        <v>0</v>
      </c>
      <c r="AM335" s="10" t="s">
        <v>0</v>
      </c>
      <c r="AN335" s="10" t="s">
        <v>0</v>
      </c>
      <c r="AO335" s="10" t="s">
        <v>0</v>
      </c>
      <c r="AP335" s="10" t="s">
        <v>0</v>
      </c>
      <c r="AQ335" s="10" t="s">
        <v>0</v>
      </c>
      <c r="AR335" s="10" t="s">
        <v>0</v>
      </c>
      <c r="AS335" s="10" t="s">
        <v>0</v>
      </c>
      <c r="AT335" s="10" t="s">
        <v>0</v>
      </c>
      <c r="AU335" s="37" t="e">
        <f t="shared" si="11"/>
        <v>#DIV/0!</v>
      </c>
      <c r="AV335" s="37"/>
      <c r="AW335" s="37"/>
    </row>
    <row r="336" spans="1:49" x14ac:dyDescent="0.2">
      <c r="A336" s="1" t="s">
        <v>1972</v>
      </c>
      <c r="B336" s="4" t="s">
        <v>1481</v>
      </c>
      <c r="C336" s="4" t="s">
        <v>1482</v>
      </c>
      <c r="D336" s="8">
        <v>26711.615366683902</v>
      </c>
      <c r="E336" s="8">
        <v>26172.800133971101</v>
      </c>
      <c r="F336" s="8">
        <v>26685.773828697798</v>
      </c>
      <c r="G336" s="8">
        <v>24844.109941652099</v>
      </c>
      <c r="H336" s="8">
        <v>22879.7626961729</v>
      </c>
      <c r="I336" s="8">
        <v>29317.819517328298</v>
      </c>
      <c r="J336" s="8">
        <v>24358.4652989961</v>
      </c>
      <c r="K336" s="8">
        <v>28629.304254144299</v>
      </c>
      <c r="L336" s="8">
        <v>24137.7183856583</v>
      </c>
      <c r="M336" s="8">
        <v>25984.5897141733</v>
      </c>
      <c r="N336" s="8">
        <v>22389.877744073499</v>
      </c>
      <c r="O336" s="8">
        <v>26872.0766969543</v>
      </c>
      <c r="P336" s="8">
        <v>26008.106405621598</v>
      </c>
      <c r="Q336" s="8">
        <v>23306.2714115421</v>
      </c>
      <c r="R336" s="8">
        <v>24776.799323525</v>
      </c>
      <c r="S336" s="8">
        <v>26884.595125133801</v>
      </c>
      <c r="T336" s="8">
        <v>23560.612320378201</v>
      </c>
      <c r="U336" s="8">
        <v>22813.1320982283</v>
      </c>
      <c r="V336" s="8">
        <v>23828.494662477198</v>
      </c>
      <c r="W336" s="8">
        <v>23463.319845274498</v>
      </c>
      <c r="X336" s="7">
        <f t="shared" si="10"/>
        <v>7.8022577509286303E-2</v>
      </c>
      <c r="Y336" s="7"/>
      <c r="Z336" s="7"/>
      <c r="AA336" s="10">
        <v>8448.4511954264108</v>
      </c>
      <c r="AB336" s="10">
        <v>10497.1805853895</v>
      </c>
      <c r="AC336" s="10">
        <v>9896.4732449686398</v>
      </c>
      <c r="AD336" s="10">
        <v>8541.3665245023803</v>
      </c>
      <c r="AE336" s="10">
        <v>8497.7056644624699</v>
      </c>
      <c r="AF336" s="10">
        <v>8312.4530988705792</v>
      </c>
      <c r="AG336" s="10">
        <v>8855.1648531521605</v>
      </c>
      <c r="AH336" s="10">
        <v>8920.0962461335694</v>
      </c>
      <c r="AI336" s="10">
        <v>9413.6627733439109</v>
      </c>
      <c r="AJ336" s="10">
        <v>7453.3062904623803</v>
      </c>
      <c r="AK336" s="10">
        <v>7698.75826264435</v>
      </c>
      <c r="AL336" s="10">
        <v>8403.3572571217592</v>
      </c>
      <c r="AM336" s="10">
        <v>7831.0323026303504</v>
      </c>
      <c r="AN336" s="10">
        <v>9263.1866929818698</v>
      </c>
      <c r="AO336" s="10">
        <v>7851.4068992103503</v>
      </c>
      <c r="AP336" s="10">
        <v>9191.1664358356993</v>
      </c>
      <c r="AQ336" s="10">
        <v>8799.1313414680608</v>
      </c>
      <c r="AR336" s="10">
        <v>9268.3954947935908</v>
      </c>
      <c r="AS336" s="10">
        <v>8276.7802984261398</v>
      </c>
      <c r="AT336" s="10">
        <v>8756.2888214985796</v>
      </c>
      <c r="AU336" s="37">
        <f t="shared" si="11"/>
        <v>8.6230057046153094E-2</v>
      </c>
      <c r="AV336" s="37"/>
      <c r="AW336" s="37"/>
    </row>
    <row r="337" spans="1:49" x14ac:dyDescent="0.2">
      <c r="A337" s="1" t="s">
        <v>1973</v>
      </c>
      <c r="B337" s="4" t="s">
        <v>1486</v>
      </c>
      <c r="C337" s="4" t="s">
        <v>1487</v>
      </c>
      <c r="D337" s="8" t="s">
        <v>0</v>
      </c>
      <c r="E337" s="8" t="s">
        <v>0</v>
      </c>
      <c r="F337" s="8" t="s">
        <v>0</v>
      </c>
      <c r="G337" s="8" t="s">
        <v>0</v>
      </c>
      <c r="H337" s="8" t="s">
        <v>0</v>
      </c>
      <c r="I337" s="8" t="s">
        <v>0</v>
      </c>
      <c r="J337" s="8" t="s">
        <v>0</v>
      </c>
      <c r="K337" s="8" t="s">
        <v>0</v>
      </c>
      <c r="L337" s="8" t="s">
        <v>0</v>
      </c>
      <c r="M337" s="8" t="s">
        <v>0</v>
      </c>
      <c r="N337" s="8" t="s">
        <v>0</v>
      </c>
      <c r="O337" s="8" t="s">
        <v>0</v>
      </c>
      <c r="P337" s="8" t="s">
        <v>0</v>
      </c>
      <c r="Q337" s="8" t="s">
        <v>0</v>
      </c>
      <c r="R337" s="8" t="s">
        <v>0</v>
      </c>
      <c r="S337" s="8" t="s">
        <v>0</v>
      </c>
      <c r="T337" s="8" t="s">
        <v>0</v>
      </c>
      <c r="U337" s="8" t="s">
        <v>0</v>
      </c>
      <c r="V337" s="8" t="s">
        <v>0</v>
      </c>
      <c r="W337" s="8" t="s">
        <v>0</v>
      </c>
      <c r="X337" s="7" t="e">
        <f t="shared" si="10"/>
        <v>#DIV/0!</v>
      </c>
      <c r="Y337" s="7"/>
      <c r="Z337" s="7"/>
      <c r="AA337" s="10" t="s">
        <v>0</v>
      </c>
      <c r="AB337" s="10" t="s">
        <v>0</v>
      </c>
      <c r="AC337" s="10" t="s">
        <v>0</v>
      </c>
      <c r="AD337" s="10" t="s">
        <v>0</v>
      </c>
      <c r="AE337" s="10" t="s">
        <v>0</v>
      </c>
      <c r="AF337" s="10" t="s">
        <v>0</v>
      </c>
      <c r="AG337" s="10" t="s">
        <v>0</v>
      </c>
      <c r="AH337" s="10" t="s">
        <v>0</v>
      </c>
      <c r="AI337" s="10" t="s">
        <v>0</v>
      </c>
      <c r="AJ337" s="10" t="s">
        <v>0</v>
      </c>
      <c r="AK337" s="10" t="s">
        <v>0</v>
      </c>
      <c r="AL337" s="10" t="s">
        <v>0</v>
      </c>
      <c r="AM337" s="10" t="s">
        <v>0</v>
      </c>
      <c r="AN337" s="10" t="s">
        <v>0</v>
      </c>
      <c r="AO337" s="10" t="s">
        <v>0</v>
      </c>
      <c r="AP337" s="10" t="s">
        <v>0</v>
      </c>
      <c r="AQ337" s="10" t="s">
        <v>0</v>
      </c>
      <c r="AR337" s="10" t="s">
        <v>0</v>
      </c>
      <c r="AS337" s="10" t="s">
        <v>0</v>
      </c>
      <c r="AT337" s="10" t="s">
        <v>0</v>
      </c>
      <c r="AU337" s="37" t="e">
        <f t="shared" si="11"/>
        <v>#DIV/0!</v>
      </c>
      <c r="AV337" s="37"/>
      <c r="AW337" s="37"/>
    </row>
    <row r="338" spans="1:49" x14ac:dyDescent="0.2">
      <c r="A338" s="1" t="s">
        <v>1974</v>
      </c>
      <c r="B338" s="4" t="s">
        <v>1490</v>
      </c>
      <c r="C338" s="4" t="s">
        <v>1491</v>
      </c>
      <c r="D338" s="8" t="s">
        <v>0</v>
      </c>
      <c r="E338" s="8" t="s">
        <v>0</v>
      </c>
      <c r="F338" s="8" t="s">
        <v>0</v>
      </c>
      <c r="G338" s="8" t="s">
        <v>0</v>
      </c>
      <c r="H338" s="8" t="s">
        <v>0</v>
      </c>
      <c r="I338" s="8" t="s">
        <v>0</v>
      </c>
      <c r="J338" s="8" t="s">
        <v>0</v>
      </c>
      <c r="K338" s="8" t="s">
        <v>0</v>
      </c>
      <c r="L338" s="8" t="s">
        <v>0</v>
      </c>
      <c r="M338" s="8" t="s">
        <v>0</v>
      </c>
      <c r="N338" s="8" t="s">
        <v>0</v>
      </c>
      <c r="O338" s="8" t="s">
        <v>0</v>
      </c>
      <c r="P338" s="8" t="s">
        <v>0</v>
      </c>
      <c r="Q338" s="8" t="s">
        <v>0</v>
      </c>
      <c r="R338" s="8" t="s">
        <v>0</v>
      </c>
      <c r="S338" s="8" t="s">
        <v>0</v>
      </c>
      <c r="T338" s="8" t="s">
        <v>0</v>
      </c>
      <c r="U338" s="8" t="s">
        <v>0</v>
      </c>
      <c r="V338" s="8" t="s">
        <v>0</v>
      </c>
      <c r="W338" s="8" t="s">
        <v>0</v>
      </c>
      <c r="X338" s="7" t="e">
        <f t="shared" si="10"/>
        <v>#DIV/0!</v>
      </c>
      <c r="Y338" s="7"/>
      <c r="Z338" s="7"/>
      <c r="AA338" s="10" t="s">
        <v>0</v>
      </c>
      <c r="AB338" s="10" t="s">
        <v>0</v>
      </c>
      <c r="AC338" s="10" t="s">
        <v>0</v>
      </c>
      <c r="AD338" s="10" t="s">
        <v>0</v>
      </c>
      <c r="AE338" s="10" t="s">
        <v>0</v>
      </c>
      <c r="AF338" s="10" t="s">
        <v>0</v>
      </c>
      <c r="AG338" s="10" t="s">
        <v>0</v>
      </c>
      <c r="AH338" s="10" t="s">
        <v>0</v>
      </c>
      <c r="AI338" s="10" t="s">
        <v>0</v>
      </c>
      <c r="AJ338" s="10" t="s">
        <v>0</v>
      </c>
      <c r="AK338" s="10" t="s">
        <v>0</v>
      </c>
      <c r="AL338" s="10" t="s">
        <v>0</v>
      </c>
      <c r="AM338" s="10" t="s">
        <v>0</v>
      </c>
      <c r="AN338" s="10" t="s">
        <v>0</v>
      </c>
      <c r="AO338" s="10" t="s">
        <v>0</v>
      </c>
      <c r="AP338" s="10" t="s">
        <v>0</v>
      </c>
      <c r="AQ338" s="10" t="s">
        <v>0</v>
      </c>
      <c r="AR338" s="10" t="s">
        <v>0</v>
      </c>
      <c r="AS338" s="10" t="s">
        <v>0</v>
      </c>
      <c r="AT338" s="10" t="s">
        <v>0</v>
      </c>
      <c r="AU338" s="37" t="e">
        <f t="shared" si="11"/>
        <v>#DIV/0!</v>
      </c>
      <c r="AV338" s="37"/>
      <c r="AW338" s="37"/>
    </row>
    <row r="339" spans="1:49" x14ac:dyDescent="0.2">
      <c r="A339" s="1" t="s">
        <v>1975</v>
      </c>
      <c r="B339" s="4" t="s">
        <v>1495</v>
      </c>
      <c r="C339" s="4" t="s">
        <v>1496</v>
      </c>
      <c r="D339" s="8" t="s">
        <v>0</v>
      </c>
      <c r="E339" s="8" t="s">
        <v>0</v>
      </c>
      <c r="F339" s="8" t="s">
        <v>0</v>
      </c>
      <c r="G339" s="8" t="s">
        <v>0</v>
      </c>
      <c r="H339" s="8" t="s">
        <v>0</v>
      </c>
      <c r="I339" s="8" t="s">
        <v>0</v>
      </c>
      <c r="J339" s="8" t="s">
        <v>0</v>
      </c>
      <c r="K339" s="8" t="s">
        <v>0</v>
      </c>
      <c r="L339" s="8" t="s">
        <v>0</v>
      </c>
      <c r="M339" s="8" t="s">
        <v>0</v>
      </c>
      <c r="N339" s="8" t="s">
        <v>0</v>
      </c>
      <c r="O339" s="8" t="s">
        <v>0</v>
      </c>
      <c r="P339" s="8" t="s">
        <v>0</v>
      </c>
      <c r="Q339" s="8" t="s">
        <v>0</v>
      </c>
      <c r="R339" s="8" t="s">
        <v>0</v>
      </c>
      <c r="S339" s="8" t="s">
        <v>0</v>
      </c>
      <c r="T339" s="8" t="s">
        <v>0</v>
      </c>
      <c r="U339" s="8" t="s">
        <v>0</v>
      </c>
      <c r="V339" s="8" t="s">
        <v>0</v>
      </c>
      <c r="W339" s="8" t="s">
        <v>0</v>
      </c>
      <c r="X339" s="7" t="e">
        <f t="shared" si="10"/>
        <v>#DIV/0!</v>
      </c>
      <c r="Y339" s="7"/>
      <c r="Z339" s="7"/>
      <c r="AA339" s="10" t="s">
        <v>0</v>
      </c>
      <c r="AB339" s="10" t="s">
        <v>0</v>
      </c>
      <c r="AC339" s="10" t="s">
        <v>0</v>
      </c>
      <c r="AD339" s="10" t="s">
        <v>0</v>
      </c>
      <c r="AE339" s="10" t="s">
        <v>0</v>
      </c>
      <c r="AF339" s="10" t="s">
        <v>0</v>
      </c>
      <c r="AG339" s="10" t="s">
        <v>0</v>
      </c>
      <c r="AH339" s="10" t="s">
        <v>0</v>
      </c>
      <c r="AI339" s="10" t="s">
        <v>0</v>
      </c>
      <c r="AJ339" s="10" t="s">
        <v>0</v>
      </c>
      <c r="AK339" s="10" t="s">
        <v>0</v>
      </c>
      <c r="AL339" s="10" t="s">
        <v>0</v>
      </c>
      <c r="AM339" s="10" t="s">
        <v>0</v>
      </c>
      <c r="AN339" s="10" t="s">
        <v>0</v>
      </c>
      <c r="AO339" s="10" t="s">
        <v>0</v>
      </c>
      <c r="AP339" s="10" t="s">
        <v>0</v>
      </c>
      <c r="AQ339" s="10" t="s">
        <v>0</v>
      </c>
      <c r="AR339" s="10" t="s">
        <v>0</v>
      </c>
      <c r="AS339" s="10" t="s">
        <v>0</v>
      </c>
      <c r="AT339" s="10" t="s">
        <v>0</v>
      </c>
      <c r="AU339" s="37" t="e">
        <f t="shared" si="11"/>
        <v>#DIV/0!</v>
      </c>
      <c r="AV339" s="37"/>
      <c r="AW339" s="37"/>
    </row>
    <row r="340" spans="1:49" x14ac:dyDescent="0.2">
      <c r="A340" s="1" t="s">
        <v>1976</v>
      </c>
      <c r="B340" s="4" t="s">
        <v>1500</v>
      </c>
      <c r="C340" s="4" t="s">
        <v>1501</v>
      </c>
      <c r="D340" s="8" t="s">
        <v>0</v>
      </c>
      <c r="E340" s="8" t="s">
        <v>0</v>
      </c>
      <c r="F340" s="8" t="s">
        <v>0</v>
      </c>
      <c r="G340" s="8" t="s">
        <v>0</v>
      </c>
      <c r="H340" s="8" t="s">
        <v>0</v>
      </c>
      <c r="I340" s="8" t="s">
        <v>0</v>
      </c>
      <c r="J340" s="8" t="s">
        <v>0</v>
      </c>
      <c r="K340" s="8" t="s">
        <v>0</v>
      </c>
      <c r="L340" s="8" t="s">
        <v>0</v>
      </c>
      <c r="M340" s="8" t="s">
        <v>0</v>
      </c>
      <c r="N340" s="8" t="s">
        <v>0</v>
      </c>
      <c r="O340" s="8" t="s">
        <v>0</v>
      </c>
      <c r="P340" s="8" t="s">
        <v>0</v>
      </c>
      <c r="Q340" s="8" t="s">
        <v>0</v>
      </c>
      <c r="R340" s="8" t="s">
        <v>0</v>
      </c>
      <c r="S340" s="8" t="s">
        <v>0</v>
      </c>
      <c r="T340" s="8" t="s">
        <v>0</v>
      </c>
      <c r="U340" s="8" t="s">
        <v>0</v>
      </c>
      <c r="V340" s="8" t="s">
        <v>0</v>
      </c>
      <c r="W340" s="8" t="s">
        <v>0</v>
      </c>
      <c r="X340" s="7" t="e">
        <f t="shared" si="10"/>
        <v>#DIV/0!</v>
      </c>
      <c r="Y340" s="7"/>
      <c r="Z340" s="7"/>
      <c r="AA340" s="10" t="s">
        <v>0</v>
      </c>
      <c r="AB340" s="10" t="s">
        <v>0</v>
      </c>
      <c r="AC340" s="10" t="s">
        <v>0</v>
      </c>
      <c r="AD340" s="10" t="s">
        <v>0</v>
      </c>
      <c r="AE340" s="10" t="s">
        <v>0</v>
      </c>
      <c r="AF340" s="10" t="s">
        <v>0</v>
      </c>
      <c r="AG340" s="10" t="s">
        <v>0</v>
      </c>
      <c r="AH340" s="10" t="s">
        <v>0</v>
      </c>
      <c r="AI340" s="10" t="s">
        <v>0</v>
      </c>
      <c r="AJ340" s="10" t="s">
        <v>0</v>
      </c>
      <c r="AK340" s="10" t="s">
        <v>0</v>
      </c>
      <c r="AL340" s="10" t="s">
        <v>0</v>
      </c>
      <c r="AM340" s="10" t="s">
        <v>0</v>
      </c>
      <c r="AN340" s="10" t="s">
        <v>0</v>
      </c>
      <c r="AO340" s="10" t="s">
        <v>0</v>
      </c>
      <c r="AP340" s="10" t="s">
        <v>0</v>
      </c>
      <c r="AQ340" s="10" t="s">
        <v>0</v>
      </c>
      <c r="AR340" s="10" t="s">
        <v>0</v>
      </c>
      <c r="AS340" s="10" t="s">
        <v>0</v>
      </c>
      <c r="AT340" s="10" t="s">
        <v>0</v>
      </c>
      <c r="AU340" s="37" t="e">
        <f t="shared" si="11"/>
        <v>#DIV/0!</v>
      </c>
      <c r="AV340" s="37"/>
      <c r="AW340" s="37"/>
    </row>
    <row r="341" spans="1:49" x14ac:dyDescent="0.2">
      <c r="A341" s="1" t="s">
        <v>1977</v>
      </c>
      <c r="B341" s="4" t="s">
        <v>1503</v>
      </c>
      <c r="C341" s="4" t="s">
        <v>1504</v>
      </c>
      <c r="D341" s="8" t="s">
        <v>0</v>
      </c>
      <c r="E341" s="8" t="s">
        <v>0</v>
      </c>
      <c r="F341" s="8" t="s">
        <v>0</v>
      </c>
      <c r="G341" s="8" t="s">
        <v>0</v>
      </c>
      <c r="H341" s="8" t="s">
        <v>0</v>
      </c>
      <c r="I341" s="8" t="s">
        <v>0</v>
      </c>
      <c r="J341" s="8" t="s">
        <v>0</v>
      </c>
      <c r="K341" s="8" t="s">
        <v>0</v>
      </c>
      <c r="L341" s="8" t="s">
        <v>0</v>
      </c>
      <c r="M341" s="8" t="s">
        <v>0</v>
      </c>
      <c r="N341" s="8" t="s">
        <v>0</v>
      </c>
      <c r="O341" s="8" t="s">
        <v>0</v>
      </c>
      <c r="P341" s="8" t="s">
        <v>0</v>
      </c>
      <c r="Q341" s="8" t="s">
        <v>0</v>
      </c>
      <c r="R341" s="8" t="s">
        <v>0</v>
      </c>
      <c r="S341" s="8" t="s">
        <v>0</v>
      </c>
      <c r="T341" s="8" t="s">
        <v>0</v>
      </c>
      <c r="U341" s="8" t="s">
        <v>0</v>
      </c>
      <c r="V341" s="8" t="s">
        <v>0</v>
      </c>
      <c r="W341" s="8" t="s">
        <v>0</v>
      </c>
      <c r="X341" s="7" t="e">
        <f t="shared" si="10"/>
        <v>#DIV/0!</v>
      </c>
      <c r="Y341" s="7"/>
      <c r="Z341" s="7"/>
      <c r="AA341" s="10" t="s">
        <v>0</v>
      </c>
      <c r="AB341" s="10" t="s">
        <v>0</v>
      </c>
      <c r="AC341" s="10" t="s">
        <v>0</v>
      </c>
      <c r="AD341" s="10" t="s">
        <v>0</v>
      </c>
      <c r="AE341" s="10" t="s">
        <v>0</v>
      </c>
      <c r="AF341" s="10" t="s">
        <v>0</v>
      </c>
      <c r="AG341" s="10" t="s">
        <v>0</v>
      </c>
      <c r="AH341" s="10" t="s">
        <v>0</v>
      </c>
      <c r="AI341" s="10" t="s">
        <v>0</v>
      </c>
      <c r="AJ341" s="10" t="s">
        <v>0</v>
      </c>
      <c r="AK341" s="10" t="s">
        <v>0</v>
      </c>
      <c r="AL341" s="10" t="s">
        <v>0</v>
      </c>
      <c r="AM341" s="10" t="s">
        <v>0</v>
      </c>
      <c r="AN341" s="10" t="s">
        <v>0</v>
      </c>
      <c r="AO341" s="10" t="s">
        <v>0</v>
      </c>
      <c r="AP341" s="10" t="s">
        <v>0</v>
      </c>
      <c r="AQ341" s="10" t="s">
        <v>0</v>
      </c>
      <c r="AR341" s="10" t="s">
        <v>0</v>
      </c>
      <c r="AS341" s="10" t="s">
        <v>0</v>
      </c>
      <c r="AT341" s="10" t="s">
        <v>0</v>
      </c>
      <c r="AU341" s="37" t="e">
        <f t="shared" si="11"/>
        <v>#DIV/0!</v>
      </c>
      <c r="AV341" s="37"/>
      <c r="AW341" s="37"/>
    </row>
    <row r="342" spans="1:49" x14ac:dyDescent="0.2">
      <c r="A342" s="1" t="s">
        <v>1978</v>
      </c>
      <c r="B342" s="4" t="s">
        <v>1508</v>
      </c>
      <c r="C342" s="4" t="s">
        <v>1509</v>
      </c>
      <c r="D342" s="8" t="s">
        <v>0</v>
      </c>
      <c r="E342" s="8" t="s">
        <v>0</v>
      </c>
      <c r="F342" s="8" t="s">
        <v>0</v>
      </c>
      <c r="G342" s="8" t="s">
        <v>0</v>
      </c>
      <c r="H342" s="8" t="s">
        <v>0</v>
      </c>
      <c r="I342" s="8" t="s">
        <v>0</v>
      </c>
      <c r="J342" s="8" t="s">
        <v>0</v>
      </c>
      <c r="K342" s="8" t="s">
        <v>0</v>
      </c>
      <c r="L342" s="8" t="s">
        <v>0</v>
      </c>
      <c r="M342" s="8" t="s">
        <v>0</v>
      </c>
      <c r="N342" s="8" t="s">
        <v>0</v>
      </c>
      <c r="O342" s="8" t="s">
        <v>0</v>
      </c>
      <c r="P342" s="8" t="s">
        <v>0</v>
      </c>
      <c r="Q342" s="8" t="s">
        <v>0</v>
      </c>
      <c r="R342" s="8" t="s">
        <v>0</v>
      </c>
      <c r="S342" s="8" t="s">
        <v>0</v>
      </c>
      <c r="T342" s="8" t="s">
        <v>0</v>
      </c>
      <c r="U342" s="8" t="s">
        <v>0</v>
      </c>
      <c r="V342" s="8" t="s">
        <v>0</v>
      </c>
      <c r="W342" s="8" t="s">
        <v>0</v>
      </c>
      <c r="X342" s="7" t="e">
        <f t="shared" si="10"/>
        <v>#DIV/0!</v>
      </c>
      <c r="Y342" s="7"/>
      <c r="Z342" s="7"/>
      <c r="AA342" s="10" t="s">
        <v>0</v>
      </c>
      <c r="AB342" s="10" t="s">
        <v>0</v>
      </c>
      <c r="AC342" s="10" t="s">
        <v>0</v>
      </c>
      <c r="AD342" s="10" t="s">
        <v>0</v>
      </c>
      <c r="AE342" s="10" t="s">
        <v>0</v>
      </c>
      <c r="AF342" s="10" t="s">
        <v>0</v>
      </c>
      <c r="AG342" s="10" t="s">
        <v>0</v>
      </c>
      <c r="AH342" s="10" t="s">
        <v>0</v>
      </c>
      <c r="AI342" s="10" t="s">
        <v>0</v>
      </c>
      <c r="AJ342" s="10" t="s">
        <v>0</v>
      </c>
      <c r="AK342" s="10" t="s">
        <v>0</v>
      </c>
      <c r="AL342" s="10" t="s">
        <v>0</v>
      </c>
      <c r="AM342" s="10" t="s">
        <v>0</v>
      </c>
      <c r="AN342" s="10" t="s">
        <v>0</v>
      </c>
      <c r="AO342" s="10" t="s">
        <v>0</v>
      </c>
      <c r="AP342" s="10" t="s">
        <v>0</v>
      </c>
      <c r="AQ342" s="10" t="s">
        <v>0</v>
      </c>
      <c r="AR342" s="10" t="s">
        <v>0</v>
      </c>
      <c r="AS342" s="10" t="s">
        <v>0</v>
      </c>
      <c r="AT342" s="10" t="s">
        <v>0</v>
      </c>
      <c r="AU342" s="37" t="e">
        <f t="shared" si="11"/>
        <v>#DIV/0!</v>
      </c>
      <c r="AV342" s="37"/>
      <c r="AW342" s="37"/>
    </row>
    <row r="343" spans="1:49" x14ac:dyDescent="0.2">
      <c r="A343" s="1" t="s">
        <v>1979</v>
      </c>
      <c r="B343" s="4" t="s">
        <v>1513</v>
      </c>
      <c r="C343" s="4" t="s">
        <v>1514</v>
      </c>
      <c r="D343" s="8" t="s">
        <v>0</v>
      </c>
      <c r="E343" s="8" t="s">
        <v>0</v>
      </c>
      <c r="F343" s="8" t="s">
        <v>0</v>
      </c>
      <c r="G343" s="8" t="s">
        <v>0</v>
      </c>
      <c r="H343" s="8" t="s">
        <v>0</v>
      </c>
      <c r="I343" s="8" t="s">
        <v>0</v>
      </c>
      <c r="J343" s="8" t="s">
        <v>0</v>
      </c>
      <c r="K343" s="8" t="s">
        <v>0</v>
      </c>
      <c r="L343" s="8" t="s">
        <v>0</v>
      </c>
      <c r="M343" s="8" t="s">
        <v>0</v>
      </c>
      <c r="N343" s="8" t="s">
        <v>0</v>
      </c>
      <c r="O343" s="8" t="s">
        <v>0</v>
      </c>
      <c r="P343" s="8" t="s">
        <v>0</v>
      </c>
      <c r="Q343" s="8" t="s">
        <v>0</v>
      </c>
      <c r="R343" s="8" t="s">
        <v>0</v>
      </c>
      <c r="S343" s="8" t="s">
        <v>0</v>
      </c>
      <c r="T343" s="8" t="s">
        <v>0</v>
      </c>
      <c r="U343" s="8" t="s">
        <v>0</v>
      </c>
      <c r="V343" s="8" t="s">
        <v>0</v>
      </c>
      <c r="W343" s="8" t="s">
        <v>0</v>
      </c>
      <c r="X343" s="7" t="e">
        <f t="shared" si="10"/>
        <v>#DIV/0!</v>
      </c>
      <c r="Y343" s="7"/>
      <c r="Z343" s="7"/>
      <c r="AA343" s="10">
        <v>30798.4599114716</v>
      </c>
      <c r="AB343" s="10">
        <v>30582.1417028328</v>
      </c>
      <c r="AC343" s="10">
        <v>31693.480405083999</v>
      </c>
      <c r="AD343" s="10">
        <v>31679.183102349099</v>
      </c>
      <c r="AE343" s="10">
        <v>31539.0859359022</v>
      </c>
      <c r="AF343" s="10">
        <v>29158.6001450726</v>
      </c>
      <c r="AG343" s="10">
        <v>37259.321680784502</v>
      </c>
      <c r="AH343" s="10">
        <v>35596.081997082198</v>
      </c>
      <c r="AI343" s="10">
        <v>32115.525787523598</v>
      </c>
      <c r="AJ343" s="10">
        <v>34794.200705282703</v>
      </c>
      <c r="AK343" s="10">
        <v>31381.3904386424</v>
      </c>
      <c r="AL343" s="10">
        <v>29667.610446516399</v>
      </c>
      <c r="AM343" s="10">
        <v>29825.054912312498</v>
      </c>
      <c r="AN343" s="10">
        <v>29145.281022197501</v>
      </c>
      <c r="AO343" s="10">
        <v>29232.031164106498</v>
      </c>
      <c r="AP343" s="10">
        <v>30388.130983897299</v>
      </c>
      <c r="AQ343" s="10">
        <v>29556.012810460699</v>
      </c>
      <c r="AR343" s="10">
        <v>29906.8301916854</v>
      </c>
      <c r="AS343" s="10">
        <v>29597.087634684201</v>
      </c>
      <c r="AT343" s="10">
        <v>34419.257028227097</v>
      </c>
      <c r="AU343" s="37">
        <f t="shared" si="11"/>
        <v>7.4644680806583902E-2</v>
      </c>
      <c r="AV343" s="37"/>
      <c r="AW343" s="37"/>
    </row>
    <row r="344" spans="1:49" x14ac:dyDescent="0.2">
      <c r="A344" s="1" t="s">
        <v>1980</v>
      </c>
      <c r="B344" s="4" t="s">
        <v>1518</v>
      </c>
      <c r="C344" s="4" t="s">
        <v>1519</v>
      </c>
      <c r="D344" s="8" t="s">
        <v>0</v>
      </c>
      <c r="E344" s="8" t="s">
        <v>0</v>
      </c>
      <c r="F344" s="8" t="s">
        <v>0</v>
      </c>
      <c r="G344" s="8" t="s">
        <v>0</v>
      </c>
      <c r="H344" s="8" t="s">
        <v>0</v>
      </c>
      <c r="I344" s="8" t="s">
        <v>0</v>
      </c>
      <c r="J344" s="8" t="s">
        <v>0</v>
      </c>
      <c r="K344" s="8" t="s">
        <v>0</v>
      </c>
      <c r="L344" s="8" t="s">
        <v>0</v>
      </c>
      <c r="M344" s="8" t="s">
        <v>0</v>
      </c>
      <c r="N344" s="8" t="s">
        <v>0</v>
      </c>
      <c r="O344" s="8" t="s">
        <v>0</v>
      </c>
      <c r="P344" s="8" t="s">
        <v>0</v>
      </c>
      <c r="Q344" s="8" t="s">
        <v>0</v>
      </c>
      <c r="R344" s="8" t="s">
        <v>0</v>
      </c>
      <c r="S344" s="8" t="s">
        <v>0</v>
      </c>
      <c r="T344" s="8" t="s">
        <v>0</v>
      </c>
      <c r="U344" s="8" t="s">
        <v>0</v>
      </c>
      <c r="V344" s="8" t="s">
        <v>0</v>
      </c>
      <c r="W344" s="8" t="s">
        <v>0</v>
      </c>
      <c r="X344" s="7" t="e">
        <f t="shared" si="10"/>
        <v>#DIV/0!</v>
      </c>
      <c r="Y344" s="7"/>
      <c r="Z344" s="7"/>
      <c r="AA344" s="10" t="s">
        <v>0</v>
      </c>
      <c r="AB344" s="10" t="s">
        <v>0</v>
      </c>
      <c r="AC344" s="10" t="s">
        <v>0</v>
      </c>
      <c r="AD344" s="10" t="s">
        <v>0</v>
      </c>
      <c r="AE344" s="10" t="s">
        <v>0</v>
      </c>
      <c r="AF344" s="10" t="s">
        <v>0</v>
      </c>
      <c r="AG344" s="10" t="s">
        <v>0</v>
      </c>
      <c r="AH344" s="10" t="s">
        <v>0</v>
      </c>
      <c r="AI344" s="10" t="s">
        <v>0</v>
      </c>
      <c r="AJ344" s="10" t="s">
        <v>0</v>
      </c>
      <c r="AK344" s="10" t="s">
        <v>0</v>
      </c>
      <c r="AL344" s="10" t="s">
        <v>0</v>
      </c>
      <c r="AM344" s="10" t="s">
        <v>0</v>
      </c>
      <c r="AN344" s="10" t="s">
        <v>0</v>
      </c>
      <c r="AO344" s="10" t="s">
        <v>0</v>
      </c>
      <c r="AP344" s="10" t="s">
        <v>0</v>
      </c>
      <c r="AQ344" s="10" t="s">
        <v>0</v>
      </c>
      <c r="AR344" s="10" t="s">
        <v>0</v>
      </c>
      <c r="AS344" s="10" t="s">
        <v>0</v>
      </c>
      <c r="AT344" s="10" t="s">
        <v>0</v>
      </c>
      <c r="AU344" s="37" t="e">
        <f t="shared" si="11"/>
        <v>#DIV/0!</v>
      </c>
      <c r="AV344" s="37"/>
      <c r="AW344" s="37"/>
    </row>
    <row r="345" spans="1:49" x14ac:dyDescent="0.2">
      <c r="A345" s="1" t="s">
        <v>1981</v>
      </c>
      <c r="B345" s="4" t="s">
        <v>1523</v>
      </c>
      <c r="C345" s="4" t="s">
        <v>1524</v>
      </c>
      <c r="D345" s="8">
        <v>1292107.8882404601</v>
      </c>
      <c r="E345" s="8">
        <v>1263726.4878221699</v>
      </c>
      <c r="F345" s="8">
        <v>1288917.2688223801</v>
      </c>
      <c r="G345" s="8">
        <v>1211155.7545256901</v>
      </c>
      <c r="H345" s="8">
        <v>1250649.30022905</v>
      </c>
      <c r="I345" s="8">
        <v>1226327.6191672699</v>
      </c>
      <c r="J345" s="8">
        <v>1222553.9239655701</v>
      </c>
      <c r="K345" s="8">
        <v>1141550.82113038</v>
      </c>
      <c r="L345" s="8">
        <v>1215253.20597277</v>
      </c>
      <c r="M345" s="8">
        <v>1074582.2313759199</v>
      </c>
      <c r="N345" s="8">
        <v>1058408.87635021</v>
      </c>
      <c r="O345" s="8">
        <v>1039886.41086581</v>
      </c>
      <c r="P345" s="8">
        <v>1119756.13357096</v>
      </c>
      <c r="Q345" s="8">
        <v>1060059.2416578699</v>
      </c>
      <c r="R345" s="8">
        <v>1120811.39721307</v>
      </c>
      <c r="S345" s="8">
        <v>1216126.8669295199</v>
      </c>
      <c r="T345" s="8">
        <v>1114704.95003203</v>
      </c>
      <c r="U345" s="8">
        <v>1099204.0722211499</v>
      </c>
      <c r="V345" s="8">
        <v>1133123.07246025</v>
      </c>
      <c r="W345" s="8">
        <v>1147167.7660959701</v>
      </c>
      <c r="X345" s="7">
        <f t="shared" si="10"/>
        <v>6.8760814135758783E-2</v>
      </c>
      <c r="Y345" s="7"/>
      <c r="Z345" s="7"/>
      <c r="AA345" s="10" t="s">
        <v>0</v>
      </c>
      <c r="AB345" s="10" t="s">
        <v>0</v>
      </c>
      <c r="AC345" s="10" t="s">
        <v>0</v>
      </c>
      <c r="AD345" s="10" t="s">
        <v>0</v>
      </c>
      <c r="AE345" s="10" t="s">
        <v>0</v>
      </c>
      <c r="AF345" s="10" t="s">
        <v>0</v>
      </c>
      <c r="AG345" s="10" t="s">
        <v>0</v>
      </c>
      <c r="AH345" s="10" t="s">
        <v>0</v>
      </c>
      <c r="AI345" s="10" t="s">
        <v>0</v>
      </c>
      <c r="AJ345" s="10" t="s">
        <v>0</v>
      </c>
      <c r="AK345" s="10" t="s">
        <v>0</v>
      </c>
      <c r="AL345" s="10" t="s">
        <v>0</v>
      </c>
      <c r="AM345" s="10" t="s">
        <v>0</v>
      </c>
      <c r="AN345" s="10" t="s">
        <v>0</v>
      </c>
      <c r="AO345" s="10" t="s">
        <v>0</v>
      </c>
      <c r="AP345" s="10" t="s">
        <v>0</v>
      </c>
      <c r="AQ345" s="10" t="s">
        <v>0</v>
      </c>
      <c r="AR345" s="10" t="s">
        <v>0</v>
      </c>
      <c r="AS345" s="10" t="s">
        <v>0</v>
      </c>
      <c r="AT345" s="10" t="s">
        <v>0</v>
      </c>
      <c r="AU345" s="37" t="e">
        <f t="shared" si="11"/>
        <v>#DIV/0!</v>
      </c>
      <c r="AV345" s="37"/>
      <c r="AW345" s="37"/>
    </row>
    <row r="346" spans="1:49" x14ac:dyDescent="0.2">
      <c r="A346" s="1" t="s">
        <v>1982</v>
      </c>
      <c r="B346" s="4" t="s">
        <v>1528</v>
      </c>
      <c r="C346" s="4" t="s">
        <v>1529</v>
      </c>
      <c r="D346" s="8">
        <v>367177.77869457699</v>
      </c>
      <c r="E346" s="8">
        <v>372240.19937314501</v>
      </c>
      <c r="F346" s="8">
        <v>387020.333029498</v>
      </c>
      <c r="G346" s="8">
        <v>361058.76586394099</v>
      </c>
      <c r="H346" s="8">
        <v>359169.51861293602</v>
      </c>
      <c r="I346" s="8">
        <v>378134.45871844399</v>
      </c>
      <c r="J346" s="8">
        <v>349393.34500163503</v>
      </c>
      <c r="K346" s="8">
        <v>350222.42520469998</v>
      </c>
      <c r="L346" s="8">
        <v>326605.27083487902</v>
      </c>
      <c r="M346" s="8">
        <v>332227.90242524497</v>
      </c>
      <c r="N346" s="8">
        <v>323417.338164474</v>
      </c>
      <c r="O346" s="8">
        <v>325826.63221429603</v>
      </c>
      <c r="P346" s="8">
        <v>313249.92659044702</v>
      </c>
      <c r="Q346" s="8">
        <v>294317.22490451299</v>
      </c>
      <c r="R346" s="8">
        <v>330368.75906497502</v>
      </c>
      <c r="S346" s="8">
        <v>305641.28907846898</v>
      </c>
      <c r="T346" s="8">
        <v>323990.49818623799</v>
      </c>
      <c r="U346" s="8">
        <v>305800.93026302301</v>
      </c>
      <c r="V346" s="8">
        <v>297991.99601157999</v>
      </c>
      <c r="W346" s="8">
        <v>330836.72354197502</v>
      </c>
      <c r="X346" s="7">
        <f t="shared" si="10"/>
        <v>8.1469950746069816E-2</v>
      </c>
      <c r="Y346" s="7"/>
      <c r="Z346" s="7"/>
      <c r="AA346" s="10">
        <v>120448.210542759</v>
      </c>
      <c r="AB346" s="10">
        <v>119765.654164889</v>
      </c>
      <c r="AC346" s="10">
        <v>113305.385272032</v>
      </c>
      <c r="AD346" s="10">
        <v>113571.093613552</v>
      </c>
      <c r="AE346" s="10">
        <v>103516.452385194</v>
      </c>
      <c r="AF346" s="10">
        <v>103981.471797263</v>
      </c>
      <c r="AG346" s="10">
        <v>119279.873221489</v>
      </c>
      <c r="AH346" s="10">
        <v>111815.39172948</v>
      </c>
      <c r="AI346" s="10">
        <v>102188.691637196</v>
      </c>
      <c r="AJ346" s="10">
        <v>116494.33677035299</v>
      </c>
      <c r="AK346" s="10">
        <v>96619.4863501855</v>
      </c>
      <c r="AL346" s="10">
        <v>108474.785497148</v>
      </c>
      <c r="AM346" s="10">
        <v>96666.134060202094</v>
      </c>
      <c r="AN346" s="10">
        <v>100587.616457093</v>
      </c>
      <c r="AO346" s="10">
        <v>114466.130606729</v>
      </c>
      <c r="AP346" s="10">
        <v>103887.749049515</v>
      </c>
      <c r="AQ346" s="10">
        <v>103702.847592935</v>
      </c>
      <c r="AR346" s="10">
        <v>97476.612572211699</v>
      </c>
      <c r="AS346" s="10">
        <v>103109.85490147999</v>
      </c>
      <c r="AT346" s="10">
        <v>96647.683513978802</v>
      </c>
      <c r="AU346" s="37">
        <f t="shared" si="11"/>
        <v>7.6512154025277612E-2</v>
      </c>
      <c r="AV346" s="37"/>
      <c r="AW346" s="37"/>
    </row>
    <row r="347" spans="1:49" x14ac:dyDescent="0.2">
      <c r="A347" s="1" t="s">
        <v>1983</v>
      </c>
      <c r="B347" s="4" t="s">
        <v>1533</v>
      </c>
      <c r="C347" s="4" t="s">
        <v>1534</v>
      </c>
      <c r="D347" s="8">
        <v>53297.415093217001</v>
      </c>
      <c r="E347" s="8">
        <v>51237.969994802399</v>
      </c>
      <c r="F347" s="8">
        <v>46246.879096919503</v>
      </c>
      <c r="G347" s="8">
        <v>40349.020021424098</v>
      </c>
      <c r="H347" s="8">
        <v>45201.357838518903</v>
      </c>
      <c r="I347" s="8">
        <v>47137.1566365771</v>
      </c>
      <c r="J347" s="8">
        <v>46039.0161603093</v>
      </c>
      <c r="K347" s="8">
        <v>43670.707716500103</v>
      </c>
      <c r="L347" s="8">
        <v>44870.277786952698</v>
      </c>
      <c r="M347" s="8">
        <v>41570.858176298498</v>
      </c>
      <c r="N347" s="8">
        <v>39633.596181775698</v>
      </c>
      <c r="O347" s="8">
        <v>41807.527346372401</v>
      </c>
      <c r="P347" s="8">
        <v>41314.580185288003</v>
      </c>
      <c r="Q347" s="8">
        <v>38221.703569512501</v>
      </c>
      <c r="R347" s="8">
        <v>41539.570427843901</v>
      </c>
      <c r="S347" s="8">
        <v>38262.303819376801</v>
      </c>
      <c r="T347" s="8">
        <v>43348.944099390799</v>
      </c>
      <c r="U347" s="8">
        <v>42903.056849931498</v>
      </c>
      <c r="V347" s="8">
        <v>44119.936038079402</v>
      </c>
      <c r="W347" s="8">
        <v>40859.793573720301</v>
      </c>
      <c r="X347" s="7">
        <f t="shared" si="10"/>
        <v>8.9777308085714227E-2</v>
      </c>
      <c r="Y347" s="7"/>
      <c r="Z347" s="7"/>
      <c r="AA347" s="10" t="s">
        <v>0</v>
      </c>
      <c r="AB347" s="10" t="s">
        <v>0</v>
      </c>
      <c r="AC347" s="10" t="s">
        <v>0</v>
      </c>
      <c r="AD347" s="10" t="s">
        <v>0</v>
      </c>
      <c r="AE347" s="10" t="s">
        <v>0</v>
      </c>
      <c r="AF347" s="10" t="s">
        <v>0</v>
      </c>
      <c r="AG347" s="10" t="s">
        <v>0</v>
      </c>
      <c r="AH347" s="10" t="s">
        <v>0</v>
      </c>
      <c r="AI347" s="10" t="s">
        <v>0</v>
      </c>
      <c r="AJ347" s="10" t="s">
        <v>0</v>
      </c>
      <c r="AK347" s="10" t="s">
        <v>0</v>
      </c>
      <c r="AL347" s="10" t="s">
        <v>0</v>
      </c>
      <c r="AM347" s="10" t="s">
        <v>0</v>
      </c>
      <c r="AN347" s="10" t="s">
        <v>0</v>
      </c>
      <c r="AO347" s="10" t="s">
        <v>0</v>
      </c>
      <c r="AP347" s="10" t="s">
        <v>0</v>
      </c>
      <c r="AQ347" s="10" t="s">
        <v>0</v>
      </c>
      <c r="AR347" s="10" t="s">
        <v>0</v>
      </c>
      <c r="AS347" s="10" t="s">
        <v>0</v>
      </c>
      <c r="AT347" s="10" t="s">
        <v>0</v>
      </c>
      <c r="AU347" s="37" t="e">
        <f t="shared" si="11"/>
        <v>#DIV/0!</v>
      </c>
      <c r="AV347" s="37"/>
      <c r="AW347" s="37"/>
    </row>
    <row r="348" spans="1:49" x14ac:dyDescent="0.2">
      <c r="A348" s="1" t="s">
        <v>1984</v>
      </c>
      <c r="B348" s="4" t="s">
        <v>1538</v>
      </c>
      <c r="C348" s="4" t="s">
        <v>1539</v>
      </c>
      <c r="D348" s="8">
        <v>4403189.2964418996</v>
      </c>
      <c r="E348" s="8">
        <v>4204471.2067922</v>
      </c>
      <c r="F348" s="8">
        <v>4431101.9827413298</v>
      </c>
      <c r="G348" s="8">
        <v>4235218.5433280896</v>
      </c>
      <c r="H348" s="8">
        <v>4266793.2010513796</v>
      </c>
      <c r="I348" s="8">
        <v>4214168.86605886</v>
      </c>
      <c r="J348" s="8">
        <v>4075103.9156382298</v>
      </c>
      <c r="K348" s="8">
        <v>3867501.9404452699</v>
      </c>
      <c r="L348" s="8">
        <v>3928130.3217519298</v>
      </c>
      <c r="M348" s="8">
        <v>3635661.5472208099</v>
      </c>
      <c r="N348" s="8">
        <v>3700178.60400071</v>
      </c>
      <c r="O348" s="8">
        <v>3462324.93944427</v>
      </c>
      <c r="P348" s="8">
        <v>3850075.05428096</v>
      </c>
      <c r="Q348" s="8">
        <v>3792130.3154477002</v>
      </c>
      <c r="R348" s="8">
        <v>3808336.74286053</v>
      </c>
      <c r="S348" s="8">
        <v>3624998.6148604699</v>
      </c>
      <c r="T348" s="8">
        <v>3548767.5810935502</v>
      </c>
      <c r="U348" s="8">
        <v>3394169.11346443</v>
      </c>
      <c r="V348" s="8">
        <v>3396981.2780164001</v>
      </c>
      <c r="W348" s="8">
        <v>3538208.05227372</v>
      </c>
      <c r="X348" s="7">
        <f t="shared" si="10"/>
        <v>8.6935197754451701E-2</v>
      </c>
      <c r="Y348" s="7"/>
      <c r="Z348" s="7"/>
      <c r="AA348" s="10">
        <v>267711.43050027499</v>
      </c>
      <c r="AB348" s="10">
        <v>256725.04439230301</v>
      </c>
      <c r="AC348" s="10">
        <v>264224.71335457102</v>
      </c>
      <c r="AD348" s="10">
        <v>255884.74251404699</v>
      </c>
      <c r="AE348" s="10">
        <v>252743.77653598701</v>
      </c>
      <c r="AF348" s="10">
        <v>237946.63279366199</v>
      </c>
      <c r="AG348" s="10">
        <v>238183.08332730801</v>
      </c>
      <c r="AH348" s="10">
        <v>249157.21226310299</v>
      </c>
      <c r="AI348" s="10">
        <v>229601.83072017899</v>
      </c>
      <c r="AJ348" s="10">
        <v>229622.00209948199</v>
      </c>
      <c r="AK348" s="10">
        <v>225095.78396289499</v>
      </c>
      <c r="AL348" s="10">
        <v>223900.21439360801</v>
      </c>
      <c r="AM348" s="10">
        <v>223643.919115317</v>
      </c>
      <c r="AN348" s="10">
        <v>240752.75712451601</v>
      </c>
      <c r="AO348" s="10">
        <v>228662.65374899501</v>
      </c>
      <c r="AP348" s="10">
        <v>237234.677542822</v>
      </c>
      <c r="AQ348" s="10">
        <v>225612.04378506201</v>
      </c>
      <c r="AR348" s="10">
        <v>230921.86326330001</v>
      </c>
      <c r="AS348" s="10">
        <v>227497.542265269</v>
      </c>
      <c r="AT348" s="10">
        <v>234594.06023498901</v>
      </c>
      <c r="AU348" s="37">
        <f t="shared" si="11"/>
        <v>5.8363491224223553E-2</v>
      </c>
      <c r="AV348" s="37"/>
      <c r="AW348" s="37"/>
    </row>
    <row r="349" spans="1:49" x14ac:dyDescent="0.2">
      <c r="A349" s="1" t="s">
        <v>1985</v>
      </c>
      <c r="B349" s="4" t="s">
        <v>1543</v>
      </c>
      <c r="C349" s="4" t="s">
        <v>1544</v>
      </c>
      <c r="D349" s="8" t="s">
        <v>0</v>
      </c>
      <c r="E349" s="8" t="s">
        <v>0</v>
      </c>
      <c r="F349" s="8" t="s">
        <v>0</v>
      </c>
      <c r="G349" s="8" t="s">
        <v>0</v>
      </c>
      <c r="H349" s="8" t="s">
        <v>0</v>
      </c>
      <c r="I349" s="8" t="s">
        <v>0</v>
      </c>
      <c r="J349" s="8" t="s">
        <v>0</v>
      </c>
      <c r="K349" s="8" t="s">
        <v>0</v>
      </c>
      <c r="L349" s="8" t="s">
        <v>0</v>
      </c>
      <c r="M349" s="8" t="s">
        <v>0</v>
      </c>
      <c r="N349" s="8" t="s">
        <v>0</v>
      </c>
      <c r="O349" s="8" t="s">
        <v>0</v>
      </c>
      <c r="P349" s="8" t="s">
        <v>0</v>
      </c>
      <c r="Q349" s="8" t="s">
        <v>0</v>
      </c>
      <c r="R349" s="8" t="s">
        <v>0</v>
      </c>
      <c r="S349" s="8" t="s">
        <v>0</v>
      </c>
      <c r="T349" s="8" t="s">
        <v>0</v>
      </c>
      <c r="U349" s="8" t="s">
        <v>0</v>
      </c>
      <c r="V349" s="8" t="s">
        <v>0</v>
      </c>
      <c r="W349" s="8" t="s">
        <v>0</v>
      </c>
      <c r="X349" s="7" t="e">
        <f t="shared" si="10"/>
        <v>#DIV/0!</v>
      </c>
      <c r="Y349" s="7"/>
      <c r="Z349" s="7"/>
      <c r="AA349" s="10" t="s">
        <v>0</v>
      </c>
      <c r="AB349" s="10" t="s">
        <v>0</v>
      </c>
      <c r="AC349" s="10" t="s">
        <v>0</v>
      </c>
      <c r="AD349" s="10" t="s">
        <v>0</v>
      </c>
      <c r="AE349" s="10" t="s">
        <v>0</v>
      </c>
      <c r="AF349" s="10" t="s">
        <v>0</v>
      </c>
      <c r="AG349" s="10" t="s">
        <v>0</v>
      </c>
      <c r="AH349" s="10" t="s">
        <v>0</v>
      </c>
      <c r="AI349" s="10" t="s">
        <v>0</v>
      </c>
      <c r="AJ349" s="10" t="s">
        <v>0</v>
      </c>
      <c r="AK349" s="10" t="s">
        <v>0</v>
      </c>
      <c r="AL349" s="10" t="s">
        <v>0</v>
      </c>
      <c r="AM349" s="10" t="s">
        <v>0</v>
      </c>
      <c r="AN349" s="10" t="s">
        <v>0</v>
      </c>
      <c r="AO349" s="10" t="s">
        <v>0</v>
      </c>
      <c r="AP349" s="10" t="s">
        <v>0</v>
      </c>
      <c r="AQ349" s="10" t="s">
        <v>0</v>
      </c>
      <c r="AR349" s="10" t="s">
        <v>0</v>
      </c>
      <c r="AS349" s="10" t="s">
        <v>0</v>
      </c>
      <c r="AT349" s="10" t="s">
        <v>0</v>
      </c>
      <c r="AU349" s="37" t="e">
        <f t="shared" si="11"/>
        <v>#DIV/0!</v>
      </c>
      <c r="AV349" s="37"/>
      <c r="AW349" s="37"/>
    </row>
    <row r="350" spans="1:49" x14ac:dyDescent="0.2">
      <c r="A350" s="1" t="s">
        <v>1986</v>
      </c>
      <c r="B350" s="4" t="s">
        <v>1547</v>
      </c>
      <c r="C350" s="4" t="s">
        <v>1548</v>
      </c>
      <c r="D350" s="8" t="s">
        <v>0</v>
      </c>
      <c r="E350" s="8" t="s">
        <v>0</v>
      </c>
      <c r="F350" s="8" t="s">
        <v>0</v>
      </c>
      <c r="G350" s="8" t="s">
        <v>0</v>
      </c>
      <c r="H350" s="8" t="s">
        <v>0</v>
      </c>
      <c r="I350" s="8" t="s">
        <v>0</v>
      </c>
      <c r="J350" s="8" t="s">
        <v>0</v>
      </c>
      <c r="K350" s="8" t="s">
        <v>0</v>
      </c>
      <c r="L350" s="8" t="s">
        <v>0</v>
      </c>
      <c r="M350" s="8" t="s">
        <v>0</v>
      </c>
      <c r="N350" s="8" t="s">
        <v>0</v>
      </c>
      <c r="O350" s="8" t="s">
        <v>0</v>
      </c>
      <c r="P350" s="8" t="s">
        <v>0</v>
      </c>
      <c r="Q350" s="8" t="s">
        <v>0</v>
      </c>
      <c r="R350" s="8" t="s">
        <v>0</v>
      </c>
      <c r="S350" s="8" t="s">
        <v>0</v>
      </c>
      <c r="T350" s="8" t="s">
        <v>0</v>
      </c>
      <c r="U350" s="8" t="s">
        <v>0</v>
      </c>
      <c r="V350" s="8" t="s">
        <v>0</v>
      </c>
      <c r="W350" s="8" t="s">
        <v>0</v>
      </c>
      <c r="X350" s="7" t="e">
        <f t="shared" si="10"/>
        <v>#DIV/0!</v>
      </c>
      <c r="Y350" s="7"/>
      <c r="Z350" s="7"/>
      <c r="AA350" s="10" t="s">
        <v>0</v>
      </c>
      <c r="AB350" s="10" t="s">
        <v>0</v>
      </c>
      <c r="AC350" s="10" t="s">
        <v>0</v>
      </c>
      <c r="AD350" s="10" t="s">
        <v>0</v>
      </c>
      <c r="AE350" s="10" t="s">
        <v>0</v>
      </c>
      <c r="AF350" s="10" t="s">
        <v>0</v>
      </c>
      <c r="AG350" s="10" t="s">
        <v>0</v>
      </c>
      <c r="AH350" s="10" t="s">
        <v>0</v>
      </c>
      <c r="AI350" s="10" t="s">
        <v>0</v>
      </c>
      <c r="AJ350" s="10" t="s">
        <v>0</v>
      </c>
      <c r="AK350" s="10" t="s">
        <v>0</v>
      </c>
      <c r="AL350" s="10" t="s">
        <v>0</v>
      </c>
      <c r="AM350" s="10" t="s">
        <v>0</v>
      </c>
      <c r="AN350" s="10" t="s">
        <v>0</v>
      </c>
      <c r="AO350" s="10" t="s">
        <v>0</v>
      </c>
      <c r="AP350" s="10" t="s">
        <v>0</v>
      </c>
      <c r="AQ350" s="10" t="s">
        <v>0</v>
      </c>
      <c r="AR350" s="10" t="s">
        <v>0</v>
      </c>
      <c r="AS350" s="10" t="s">
        <v>0</v>
      </c>
      <c r="AT350" s="10" t="s">
        <v>0</v>
      </c>
      <c r="AU350" s="37" t="e">
        <f t="shared" si="11"/>
        <v>#DIV/0!</v>
      </c>
      <c r="AV350" s="37"/>
      <c r="AW350" s="37"/>
    </row>
    <row r="351" spans="1:49" x14ac:dyDescent="0.2">
      <c r="A351" s="1" t="s">
        <v>1987</v>
      </c>
      <c r="B351" s="4" t="s">
        <v>1550</v>
      </c>
      <c r="C351" s="4" t="s">
        <v>1551</v>
      </c>
      <c r="D351" s="8" t="s">
        <v>0</v>
      </c>
      <c r="E351" s="8" t="s">
        <v>0</v>
      </c>
      <c r="F351" s="8" t="s">
        <v>0</v>
      </c>
      <c r="G351" s="8" t="s">
        <v>0</v>
      </c>
      <c r="H351" s="8" t="s">
        <v>0</v>
      </c>
      <c r="I351" s="8" t="s">
        <v>0</v>
      </c>
      <c r="J351" s="8" t="s">
        <v>0</v>
      </c>
      <c r="K351" s="8" t="s">
        <v>0</v>
      </c>
      <c r="L351" s="8" t="s">
        <v>0</v>
      </c>
      <c r="M351" s="8" t="s">
        <v>0</v>
      </c>
      <c r="N351" s="8" t="s">
        <v>0</v>
      </c>
      <c r="O351" s="8" t="s">
        <v>0</v>
      </c>
      <c r="P351" s="8" t="s">
        <v>0</v>
      </c>
      <c r="Q351" s="8" t="s">
        <v>0</v>
      </c>
      <c r="R351" s="8" t="s">
        <v>0</v>
      </c>
      <c r="S351" s="8" t="s">
        <v>0</v>
      </c>
      <c r="T351" s="8" t="s">
        <v>0</v>
      </c>
      <c r="U351" s="8" t="s">
        <v>0</v>
      </c>
      <c r="V351" s="8" t="s">
        <v>0</v>
      </c>
      <c r="W351" s="8" t="s">
        <v>0</v>
      </c>
      <c r="X351" s="7" t="e">
        <f t="shared" si="10"/>
        <v>#DIV/0!</v>
      </c>
      <c r="Y351" s="7"/>
      <c r="Z351" s="7"/>
      <c r="AA351" s="10" t="s">
        <v>0</v>
      </c>
      <c r="AB351" s="10" t="s">
        <v>0</v>
      </c>
      <c r="AC351" s="10" t="s">
        <v>0</v>
      </c>
      <c r="AD351" s="10" t="s">
        <v>0</v>
      </c>
      <c r="AE351" s="10" t="s">
        <v>0</v>
      </c>
      <c r="AF351" s="10" t="s">
        <v>0</v>
      </c>
      <c r="AG351" s="10" t="s">
        <v>0</v>
      </c>
      <c r="AH351" s="10" t="s">
        <v>0</v>
      </c>
      <c r="AI351" s="10" t="s">
        <v>0</v>
      </c>
      <c r="AJ351" s="10" t="s">
        <v>0</v>
      </c>
      <c r="AK351" s="10" t="s">
        <v>0</v>
      </c>
      <c r="AL351" s="10" t="s">
        <v>0</v>
      </c>
      <c r="AM351" s="10" t="s">
        <v>0</v>
      </c>
      <c r="AN351" s="10" t="s">
        <v>0</v>
      </c>
      <c r="AO351" s="10" t="s">
        <v>0</v>
      </c>
      <c r="AP351" s="10" t="s">
        <v>0</v>
      </c>
      <c r="AQ351" s="10" t="s">
        <v>0</v>
      </c>
      <c r="AR351" s="10" t="s">
        <v>0</v>
      </c>
      <c r="AS351" s="10" t="s">
        <v>0</v>
      </c>
      <c r="AT351" s="10" t="s">
        <v>0</v>
      </c>
      <c r="AU351" s="37" t="e">
        <f t="shared" si="11"/>
        <v>#DIV/0!</v>
      </c>
      <c r="AV351" s="37"/>
      <c r="AW351" s="37"/>
    </row>
    <row r="352" spans="1:49" x14ac:dyDescent="0.2">
      <c r="A352" s="1" t="s">
        <v>1988</v>
      </c>
      <c r="B352" s="4" t="s">
        <v>1554</v>
      </c>
      <c r="C352" s="4" t="s">
        <v>1555</v>
      </c>
      <c r="D352" s="8" t="s">
        <v>0</v>
      </c>
      <c r="E352" s="8" t="s">
        <v>0</v>
      </c>
      <c r="F352" s="8" t="s">
        <v>0</v>
      </c>
      <c r="G352" s="8" t="s">
        <v>0</v>
      </c>
      <c r="H352" s="8" t="s">
        <v>0</v>
      </c>
      <c r="I352" s="8" t="s">
        <v>0</v>
      </c>
      <c r="J352" s="8" t="s">
        <v>0</v>
      </c>
      <c r="K352" s="8" t="s">
        <v>0</v>
      </c>
      <c r="L352" s="8" t="s">
        <v>0</v>
      </c>
      <c r="M352" s="8" t="s">
        <v>0</v>
      </c>
      <c r="N352" s="8" t="s">
        <v>0</v>
      </c>
      <c r="O352" s="8" t="s">
        <v>0</v>
      </c>
      <c r="P352" s="8" t="s">
        <v>0</v>
      </c>
      <c r="Q352" s="8" t="s">
        <v>0</v>
      </c>
      <c r="R352" s="8" t="s">
        <v>0</v>
      </c>
      <c r="S352" s="8" t="s">
        <v>0</v>
      </c>
      <c r="T352" s="8" t="s">
        <v>0</v>
      </c>
      <c r="U352" s="8" t="s">
        <v>0</v>
      </c>
      <c r="V352" s="8" t="s">
        <v>0</v>
      </c>
      <c r="W352" s="8" t="s">
        <v>0</v>
      </c>
      <c r="X352" s="7" t="e">
        <f t="shared" si="10"/>
        <v>#DIV/0!</v>
      </c>
      <c r="Y352" s="7"/>
      <c r="Z352" s="7"/>
      <c r="AA352" s="10" t="s">
        <v>0</v>
      </c>
      <c r="AB352" s="10" t="s">
        <v>0</v>
      </c>
      <c r="AC352" s="10" t="s">
        <v>0</v>
      </c>
      <c r="AD352" s="10" t="s">
        <v>0</v>
      </c>
      <c r="AE352" s="10" t="s">
        <v>0</v>
      </c>
      <c r="AF352" s="10" t="s">
        <v>0</v>
      </c>
      <c r="AG352" s="10" t="s">
        <v>0</v>
      </c>
      <c r="AH352" s="10" t="s">
        <v>0</v>
      </c>
      <c r="AI352" s="10" t="s">
        <v>0</v>
      </c>
      <c r="AJ352" s="10" t="s">
        <v>0</v>
      </c>
      <c r="AK352" s="10" t="s">
        <v>0</v>
      </c>
      <c r="AL352" s="10" t="s">
        <v>0</v>
      </c>
      <c r="AM352" s="10" t="s">
        <v>0</v>
      </c>
      <c r="AN352" s="10" t="s">
        <v>0</v>
      </c>
      <c r="AO352" s="10" t="s">
        <v>0</v>
      </c>
      <c r="AP352" s="10" t="s">
        <v>0</v>
      </c>
      <c r="AQ352" s="10" t="s">
        <v>0</v>
      </c>
      <c r="AR352" s="10" t="s">
        <v>0</v>
      </c>
      <c r="AS352" s="10" t="s">
        <v>0</v>
      </c>
      <c r="AT352" s="10" t="s">
        <v>0</v>
      </c>
      <c r="AU352" s="37" t="e">
        <f t="shared" si="11"/>
        <v>#DIV/0!</v>
      </c>
      <c r="AV352" s="37"/>
      <c r="AW352" s="37"/>
    </row>
    <row r="353" spans="1:49" x14ac:dyDescent="0.2">
      <c r="A353" s="1" t="s">
        <v>1989</v>
      </c>
      <c r="B353" s="4" t="s">
        <v>1559</v>
      </c>
      <c r="C353" s="4" t="s">
        <v>1560</v>
      </c>
      <c r="D353" s="8" t="s">
        <v>0</v>
      </c>
      <c r="E353" s="8" t="s">
        <v>0</v>
      </c>
      <c r="F353" s="8" t="s">
        <v>0</v>
      </c>
      <c r="G353" s="8" t="s">
        <v>0</v>
      </c>
      <c r="H353" s="8" t="s">
        <v>0</v>
      </c>
      <c r="I353" s="8" t="s">
        <v>0</v>
      </c>
      <c r="J353" s="8" t="s">
        <v>0</v>
      </c>
      <c r="K353" s="8" t="s">
        <v>0</v>
      </c>
      <c r="L353" s="8" t="s">
        <v>0</v>
      </c>
      <c r="M353" s="8" t="s">
        <v>0</v>
      </c>
      <c r="N353" s="8" t="s">
        <v>0</v>
      </c>
      <c r="O353" s="8" t="s">
        <v>0</v>
      </c>
      <c r="P353" s="8" t="s">
        <v>0</v>
      </c>
      <c r="Q353" s="8" t="s">
        <v>0</v>
      </c>
      <c r="R353" s="8" t="s">
        <v>0</v>
      </c>
      <c r="S353" s="8" t="s">
        <v>0</v>
      </c>
      <c r="T353" s="8" t="s">
        <v>0</v>
      </c>
      <c r="U353" s="8" t="s">
        <v>0</v>
      </c>
      <c r="V353" s="8" t="s">
        <v>0</v>
      </c>
      <c r="W353" s="8" t="s">
        <v>0</v>
      </c>
      <c r="X353" s="7" t="e">
        <f t="shared" si="10"/>
        <v>#DIV/0!</v>
      </c>
      <c r="Y353" s="7"/>
      <c r="Z353" s="7"/>
      <c r="AA353" s="10" t="s">
        <v>0</v>
      </c>
      <c r="AB353" s="10" t="s">
        <v>0</v>
      </c>
      <c r="AC353" s="10" t="s">
        <v>0</v>
      </c>
      <c r="AD353" s="10" t="s">
        <v>0</v>
      </c>
      <c r="AE353" s="10" t="s">
        <v>0</v>
      </c>
      <c r="AF353" s="10" t="s">
        <v>0</v>
      </c>
      <c r="AG353" s="10" t="s">
        <v>0</v>
      </c>
      <c r="AH353" s="10" t="s">
        <v>0</v>
      </c>
      <c r="AI353" s="10" t="s">
        <v>0</v>
      </c>
      <c r="AJ353" s="10" t="s">
        <v>0</v>
      </c>
      <c r="AK353" s="10" t="s">
        <v>0</v>
      </c>
      <c r="AL353" s="10" t="s">
        <v>0</v>
      </c>
      <c r="AM353" s="10" t="s">
        <v>0</v>
      </c>
      <c r="AN353" s="10" t="s">
        <v>0</v>
      </c>
      <c r="AO353" s="10" t="s">
        <v>0</v>
      </c>
      <c r="AP353" s="10" t="s">
        <v>0</v>
      </c>
      <c r="AQ353" s="10" t="s">
        <v>0</v>
      </c>
      <c r="AR353" s="10" t="s">
        <v>0</v>
      </c>
      <c r="AS353" s="10" t="s">
        <v>0</v>
      </c>
      <c r="AT353" s="10" t="s">
        <v>0</v>
      </c>
      <c r="AU353" s="37" t="e">
        <f t="shared" si="11"/>
        <v>#DIV/0!</v>
      </c>
      <c r="AV353" s="37"/>
      <c r="AW353" s="37"/>
    </row>
    <row r="354" spans="1:49" x14ac:dyDescent="0.2">
      <c r="A354" s="1" t="s">
        <v>1990</v>
      </c>
      <c r="B354" s="4" t="s">
        <v>1563</v>
      </c>
      <c r="C354" s="4" t="s">
        <v>1564</v>
      </c>
      <c r="D354" s="8" t="s">
        <v>0</v>
      </c>
      <c r="E354" s="8" t="s">
        <v>0</v>
      </c>
      <c r="F354" s="8" t="s">
        <v>0</v>
      </c>
      <c r="G354" s="8" t="s">
        <v>0</v>
      </c>
      <c r="H354" s="8" t="s">
        <v>0</v>
      </c>
      <c r="I354" s="8" t="s">
        <v>0</v>
      </c>
      <c r="J354" s="8" t="s">
        <v>0</v>
      </c>
      <c r="K354" s="8" t="s">
        <v>0</v>
      </c>
      <c r="L354" s="8" t="s">
        <v>0</v>
      </c>
      <c r="M354" s="8" t="s">
        <v>0</v>
      </c>
      <c r="N354" s="8" t="s">
        <v>0</v>
      </c>
      <c r="O354" s="8" t="s">
        <v>0</v>
      </c>
      <c r="P354" s="8" t="s">
        <v>0</v>
      </c>
      <c r="Q354" s="8" t="s">
        <v>0</v>
      </c>
      <c r="R354" s="8" t="s">
        <v>0</v>
      </c>
      <c r="S354" s="8" t="s">
        <v>0</v>
      </c>
      <c r="T354" s="8" t="s">
        <v>0</v>
      </c>
      <c r="U354" s="8" t="s">
        <v>0</v>
      </c>
      <c r="V354" s="8" t="s">
        <v>0</v>
      </c>
      <c r="W354" s="8" t="s">
        <v>0</v>
      </c>
      <c r="X354" s="7" t="e">
        <f t="shared" si="10"/>
        <v>#DIV/0!</v>
      </c>
      <c r="Y354" s="7"/>
      <c r="Z354" s="7"/>
      <c r="AA354" s="10" t="s">
        <v>0</v>
      </c>
      <c r="AB354" s="10" t="s">
        <v>0</v>
      </c>
      <c r="AC354" s="10" t="s">
        <v>0</v>
      </c>
      <c r="AD354" s="10" t="s">
        <v>0</v>
      </c>
      <c r="AE354" s="10" t="s">
        <v>0</v>
      </c>
      <c r="AF354" s="10" t="s">
        <v>0</v>
      </c>
      <c r="AG354" s="10" t="s">
        <v>0</v>
      </c>
      <c r="AH354" s="10" t="s">
        <v>0</v>
      </c>
      <c r="AI354" s="10" t="s">
        <v>0</v>
      </c>
      <c r="AJ354" s="10" t="s">
        <v>0</v>
      </c>
      <c r="AK354" s="10" t="s">
        <v>0</v>
      </c>
      <c r="AL354" s="10" t="s">
        <v>0</v>
      </c>
      <c r="AM354" s="10" t="s">
        <v>0</v>
      </c>
      <c r="AN354" s="10" t="s">
        <v>0</v>
      </c>
      <c r="AO354" s="10" t="s">
        <v>0</v>
      </c>
      <c r="AP354" s="10" t="s">
        <v>0</v>
      </c>
      <c r="AQ354" s="10" t="s">
        <v>0</v>
      </c>
      <c r="AR354" s="10" t="s">
        <v>0</v>
      </c>
      <c r="AS354" s="10" t="s">
        <v>0</v>
      </c>
      <c r="AT354" s="10" t="s">
        <v>0</v>
      </c>
      <c r="AU354" s="37" t="e">
        <f t="shared" si="11"/>
        <v>#DIV/0!</v>
      </c>
      <c r="AV354" s="37"/>
      <c r="AW354" s="37"/>
    </row>
    <row r="355" spans="1:49" x14ac:dyDescent="0.2">
      <c r="A355" s="1" t="s">
        <v>1991</v>
      </c>
      <c r="B355" s="4" t="s">
        <v>1567</v>
      </c>
      <c r="C355" s="4" t="s">
        <v>1568</v>
      </c>
      <c r="D355" s="8" t="s">
        <v>0</v>
      </c>
      <c r="E355" s="8" t="s">
        <v>0</v>
      </c>
      <c r="F355" s="8" t="s">
        <v>0</v>
      </c>
      <c r="G355" s="8" t="s">
        <v>0</v>
      </c>
      <c r="H355" s="8" t="s">
        <v>0</v>
      </c>
      <c r="I355" s="8" t="s">
        <v>0</v>
      </c>
      <c r="J355" s="8" t="s">
        <v>0</v>
      </c>
      <c r="K355" s="8" t="s">
        <v>0</v>
      </c>
      <c r="L355" s="8" t="s">
        <v>0</v>
      </c>
      <c r="M355" s="8" t="s">
        <v>0</v>
      </c>
      <c r="N355" s="8" t="s">
        <v>0</v>
      </c>
      <c r="O355" s="8" t="s">
        <v>0</v>
      </c>
      <c r="P355" s="8" t="s">
        <v>0</v>
      </c>
      <c r="Q355" s="8" t="s">
        <v>0</v>
      </c>
      <c r="R355" s="8" t="s">
        <v>0</v>
      </c>
      <c r="S355" s="8" t="s">
        <v>0</v>
      </c>
      <c r="T355" s="8" t="s">
        <v>0</v>
      </c>
      <c r="U355" s="8" t="s">
        <v>0</v>
      </c>
      <c r="V355" s="8" t="s">
        <v>0</v>
      </c>
      <c r="W355" s="8" t="s">
        <v>0</v>
      </c>
      <c r="X355" s="7" t="e">
        <f t="shared" si="10"/>
        <v>#DIV/0!</v>
      </c>
      <c r="Y355" s="7"/>
      <c r="Z355" s="7"/>
      <c r="AA355" s="10" t="s">
        <v>0</v>
      </c>
      <c r="AB355" s="10" t="s">
        <v>0</v>
      </c>
      <c r="AC355" s="10" t="s">
        <v>0</v>
      </c>
      <c r="AD355" s="10" t="s">
        <v>0</v>
      </c>
      <c r="AE355" s="10" t="s">
        <v>0</v>
      </c>
      <c r="AF355" s="10" t="s">
        <v>0</v>
      </c>
      <c r="AG355" s="10" t="s">
        <v>0</v>
      </c>
      <c r="AH355" s="10" t="s">
        <v>0</v>
      </c>
      <c r="AI355" s="10" t="s">
        <v>0</v>
      </c>
      <c r="AJ355" s="10" t="s">
        <v>0</v>
      </c>
      <c r="AK355" s="10" t="s">
        <v>0</v>
      </c>
      <c r="AL355" s="10" t="s">
        <v>0</v>
      </c>
      <c r="AM355" s="10" t="s">
        <v>0</v>
      </c>
      <c r="AN355" s="10" t="s">
        <v>0</v>
      </c>
      <c r="AO355" s="10" t="s">
        <v>0</v>
      </c>
      <c r="AP355" s="10" t="s">
        <v>0</v>
      </c>
      <c r="AQ355" s="10" t="s">
        <v>0</v>
      </c>
      <c r="AR355" s="10" t="s">
        <v>0</v>
      </c>
      <c r="AS355" s="10" t="s">
        <v>0</v>
      </c>
      <c r="AT355" s="10" t="s">
        <v>0</v>
      </c>
      <c r="AU355" s="37" t="e">
        <f t="shared" si="11"/>
        <v>#DIV/0!</v>
      </c>
      <c r="AV355" s="37"/>
      <c r="AW355" s="37"/>
    </row>
    <row r="356" spans="1:49" x14ac:dyDescent="0.2">
      <c r="A356" s="1" t="s">
        <v>1992</v>
      </c>
      <c r="B356" s="4" t="s">
        <v>1572</v>
      </c>
      <c r="C356" s="4" t="s">
        <v>0</v>
      </c>
      <c r="D356" s="8" t="s">
        <v>0</v>
      </c>
      <c r="E356" s="8" t="s">
        <v>0</v>
      </c>
      <c r="F356" s="8" t="s">
        <v>0</v>
      </c>
      <c r="G356" s="8" t="s">
        <v>0</v>
      </c>
      <c r="H356" s="8" t="s">
        <v>0</v>
      </c>
      <c r="I356" s="8" t="s">
        <v>0</v>
      </c>
      <c r="J356" s="8" t="s">
        <v>0</v>
      </c>
      <c r="K356" s="8" t="s">
        <v>0</v>
      </c>
      <c r="L356" s="8" t="s">
        <v>0</v>
      </c>
      <c r="M356" s="8" t="s">
        <v>0</v>
      </c>
      <c r="N356" s="8" t="s">
        <v>0</v>
      </c>
      <c r="O356" s="8" t="s">
        <v>0</v>
      </c>
      <c r="P356" s="8" t="s">
        <v>0</v>
      </c>
      <c r="Q356" s="8" t="s">
        <v>0</v>
      </c>
      <c r="R356" s="8" t="s">
        <v>0</v>
      </c>
      <c r="S356" s="8" t="s">
        <v>0</v>
      </c>
      <c r="T356" s="8" t="s">
        <v>0</v>
      </c>
      <c r="U356" s="8" t="s">
        <v>0</v>
      </c>
      <c r="V356" s="8" t="s">
        <v>0</v>
      </c>
      <c r="W356" s="8" t="s">
        <v>0</v>
      </c>
      <c r="X356" s="7" t="e">
        <f t="shared" si="10"/>
        <v>#DIV/0!</v>
      </c>
      <c r="Y356" s="7"/>
      <c r="Z356" s="7"/>
      <c r="AA356" s="10" t="s">
        <v>0</v>
      </c>
      <c r="AB356" s="10" t="s">
        <v>0</v>
      </c>
      <c r="AC356" s="10" t="s">
        <v>0</v>
      </c>
      <c r="AD356" s="10" t="s">
        <v>0</v>
      </c>
      <c r="AE356" s="10" t="s">
        <v>0</v>
      </c>
      <c r="AF356" s="10" t="s">
        <v>0</v>
      </c>
      <c r="AG356" s="10" t="s">
        <v>0</v>
      </c>
      <c r="AH356" s="10" t="s">
        <v>0</v>
      </c>
      <c r="AI356" s="10" t="s">
        <v>0</v>
      </c>
      <c r="AJ356" s="10" t="s">
        <v>0</v>
      </c>
      <c r="AK356" s="10" t="s">
        <v>0</v>
      </c>
      <c r="AL356" s="10" t="s">
        <v>0</v>
      </c>
      <c r="AM356" s="10" t="s">
        <v>0</v>
      </c>
      <c r="AN356" s="10" t="s">
        <v>0</v>
      </c>
      <c r="AO356" s="10" t="s">
        <v>0</v>
      </c>
      <c r="AP356" s="10" t="s">
        <v>0</v>
      </c>
      <c r="AQ356" s="10" t="s">
        <v>0</v>
      </c>
      <c r="AR356" s="10" t="s">
        <v>0</v>
      </c>
      <c r="AS356" s="10" t="s">
        <v>0</v>
      </c>
      <c r="AT356" s="10" t="s">
        <v>0</v>
      </c>
      <c r="AU356" s="37" t="e">
        <f t="shared" si="11"/>
        <v>#DIV/0!</v>
      </c>
      <c r="AV356" s="37"/>
      <c r="AW356" s="37"/>
    </row>
    <row r="357" spans="1:49" x14ac:dyDescent="0.2">
      <c r="A357" s="1" t="s">
        <v>1993</v>
      </c>
      <c r="B357" s="4" t="s">
        <v>1575</v>
      </c>
      <c r="C357" s="4" t="s">
        <v>1576</v>
      </c>
      <c r="D357" s="8" t="s">
        <v>0</v>
      </c>
      <c r="E357" s="8" t="s">
        <v>0</v>
      </c>
      <c r="F357" s="8" t="s">
        <v>0</v>
      </c>
      <c r="G357" s="8" t="s">
        <v>0</v>
      </c>
      <c r="H357" s="8" t="s">
        <v>0</v>
      </c>
      <c r="I357" s="8" t="s">
        <v>0</v>
      </c>
      <c r="J357" s="8" t="s">
        <v>0</v>
      </c>
      <c r="K357" s="8" t="s">
        <v>0</v>
      </c>
      <c r="L357" s="8" t="s">
        <v>0</v>
      </c>
      <c r="M357" s="8" t="s">
        <v>0</v>
      </c>
      <c r="N357" s="8" t="s">
        <v>0</v>
      </c>
      <c r="O357" s="8" t="s">
        <v>0</v>
      </c>
      <c r="P357" s="8" t="s">
        <v>0</v>
      </c>
      <c r="Q357" s="8" t="s">
        <v>0</v>
      </c>
      <c r="R357" s="8" t="s">
        <v>0</v>
      </c>
      <c r="S357" s="8" t="s">
        <v>0</v>
      </c>
      <c r="T357" s="8" t="s">
        <v>0</v>
      </c>
      <c r="U357" s="8" t="s">
        <v>0</v>
      </c>
      <c r="V357" s="8" t="s">
        <v>0</v>
      </c>
      <c r="W357" s="8" t="s">
        <v>0</v>
      </c>
      <c r="X357" s="7" t="e">
        <f t="shared" si="10"/>
        <v>#DIV/0!</v>
      </c>
      <c r="Y357" s="7"/>
      <c r="Z357" s="7"/>
      <c r="AA357" s="10" t="s">
        <v>0</v>
      </c>
      <c r="AB357" s="10" t="s">
        <v>0</v>
      </c>
      <c r="AC357" s="10" t="s">
        <v>0</v>
      </c>
      <c r="AD357" s="10" t="s">
        <v>0</v>
      </c>
      <c r="AE357" s="10" t="s">
        <v>0</v>
      </c>
      <c r="AF357" s="10" t="s">
        <v>0</v>
      </c>
      <c r="AG357" s="10" t="s">
        <v>0</v>
      </c>
      <c r="AH357" s="10" t="s">
        <v>0</v>
      </c>
      <c r="AI357" s="10" t="s">
        <v>0</v>
      </c>
      <c r="AJ357" s="10" t="s">
        <v>0</v>
      </c>
      <c r="AK357" s="10" t="s">
        <v>0</v>
      </c>
      <c r="AL357" s="10" t="s">
        <v>0</v>
      </c>
      <c r="AM357" s="10" t="s">
        <v>0</v>
      </c>
      <c r="AN357" s="10" t="s">
        <v>0</v>
      </c>
      <c r="AO357" s="10" t="s">
        <v>0</v>
      </c>
      <c r="AP357" s="10" t="s">
        <v>0</v>
      </c>
      <c r="AQ357" s="10" t="s">
        <v>0</v>
      </c>
      <c r="AR357" s="10" t="s">
        <v>0</v>
      </c>
      <c r="AS357" s="10" t="s">
        <v>0</v>
      </c>
      <c r="AT357" s="10" t="s">
        <v>0</v>
      </c>
      <c r="AU357" s="37" t="e">
        <f t="shared" si="11"/>
        <v>#DIV/0!</v>
      </c>
      <c r="AV357" s="37"/>
      <c r="AW357" s="37"/>
    </row>
    <row r="358" spans="1:49" x14ac:dyDescent="0.2">
      <c r="A358" s="1" t="s">
        <v>1994</v>
      </c>
      <c r="B358" s="4" t="s">
        <v>1579</v>
      </c>
      <c r="C358" s="4" t="s">
        <v>1580</v>
      </c>
      <c r="D358" s="8" t="s">
        <v>0</v>
      </c>
      <c r="E358" s="8" t="s">
        <v>0</v>
      </c>
      <c r="F358" s="8" t="s">
        <v>0</v>
      </c>
      <c r="G358" s="8" t="s">
        <v>0</v>
      </c>
      <c r="H358" s="8" t="s">
        <v>0</v>
      </c>
      <c r="I358" s="8" t="s">
        <v>0</v>
      </c>
      <c r="J358" s="8" t="s">
        <v>0</v>
      </c>
      <c r="K358" s="8" t="s">
        <v>0</v>
      </c>
      <c r="L358" s="8" t="s">
        <v>0</v>
      </c>
      <c r="M358" s="8" t="s">
        <v>0</v>
      </c>
      <c r="N358" s="8" t="s">
        <v>0</v>
      </c>
      <c r="O358" s="8" t="s">
        <v>0</v>
      </c>
      <c r="P358" s="8" t="s">
        <v>0</v>
      </c>
      <c r="Q358" s="8" t="s">
        <v>0</v>
      </c>
      <c r="R358" s="8" t="s">
        <v>0</v>
      </c>
      <c r="S358" s="8" t="s">
        <v>0</v>
      </c>
      <c r="T358" s="8" t="s">
        <v>0</v>
      </c>
      <c r="U358" s="8" t="s">
        <v>0</v>
      </c>
      <c r="V358" s="8" t="s">
        <v>0</v>
      </c>
      <c r="W358" s="8" t="s">
        <v>0</v>
      </c>
      <c r="X358" s="7" t="e">
        <f t="shared" si="10"/>
        <v>#DIV/0!</v>
      </c>
      <c r="Y358" s="7"/>
      <c r="Z358" s="7"/>
      <c r="AA358" s="10" t="s">
        <v>0</v>
      </c>
      <c r="AB358" s="10" t="s">
        <v>0</v>
      </c>
      <c r="AC358" s="10" t="s">
        <v>0</v>
      </c>
      <c r="AD358" s="10" t="s">
        <v>0</v>
      </c>
      <c r="AE358" s="10" t="s">
        <v>0</v>
      </c>
      <c r="AF358" s="10" t="s">
        <v>0</v>
      </c>
      <c r="AG358" s="10" t="s">
        <v>0</v>
      </c>
      <c r="AH358" s="10" t="s">
        <v>0</v>
      </c>
      <c r="AI358" s="10" t="s">
        <v>0</v>
      </c>
      <c r="AJ358" s="10" t="s">
        <v>0</v>
      </c>
      <c r="AK358" s="10" t="s">
        <v>0</v>
      </c>
      <c r="AL358" s="10" t="s">
        <v>0</v>
      </c>
      <c r="AM358" s="10" t="s">
        <v>0</v>
      </c>
      <c r="AN358" s="10" t="s">
        <v>0</v>
      </c>
      <c r="AO358" s="10" t="s">
        <v>0</v>
      </c>
      <c r="AP358" s="10" t="s">
        <v>0</v>
      </c>
      <c r="AQ358" s="10" t="s">
        <v>0</v>
      </c>
      <c r="AR358" s="10" t="s">
        <v>0</v>
      </c>
      <c r="AS358" s="10" t="s">
        <v>0</v>
      </c>
      <c r="AT358" s="10" t="s">
        <v>0</v>
      </c>
      <c r="AU358" s="37" t="e">
        <f t="shared" si="11"/>
        <v>#DIV/0!</v>
      </c>
      <c r="AV358" s="37"/>
      <c r="AW358" s="37"/>
    </row>
    <row r="359" spans="1:49" x14ac:dyDescent="0.2">
      <c r="A359" s="1" t="s">
        <v>1995</v>
      </c>
      <c r="B359" s="4" t="s">
        <v>1584</v>
      </c>
      <c r="C359" s="4" t="s">
        <v>1585</v>
      </c>
      <c r="D359" s="8" t="s">
        <v>0</v>
      </c>
      <c r="E359" s="8" t="s">
        <v>0</v>
      </c>
      <c r="F359" s="8" t="s">
        <v>0</v>
      </c>
      <c r="G359" s="8" t="s">
        <v>0</v>
      </c>
      <c r="H359" s="8" t="s">
        <v>0</v>
      </c>
      <c r="I359" s="8" t="s">
        <v>0</v>
      </c>
      <c r="J359" s="8" t="s">
        <v>0</v>
      </c>
      <c r="K359" s="8" t="s">
        <v>0</v>
      </c>
      <c r="L359" s="8" t="s">
        <v>0</v>
      </c>
      <c r="M359" s="8" t="s">
        <v>0</v>
      </c>
      <c r="N359" s="8" t="s">
        <v>0</v>
      </c>
      <c r="O359" s="8" t="s">
        <v>0</v>
      </c>
      <c r="P359" s="8" t="s">
        <v>0</v>
      </c>
      <c r="Q359" s="8" t="s">
        <v>0</v>
      </c>
      <c r="R359" s="8" t="s">
        <v>0</v>
      </c>
      <c r="S359" s="8" t="s">
        <v>0</v>
      </c>
      <c r="T359" s="8" t="s">
        <v>0</v>
      </c>
      <c r="U359" s="8" t="s">
        <v>0</v>
      </c>
      <c r="V359" s="8" t="s">
        <v>0</v>
      </c>
      <c r="W359" s="8" t="s">
        <v>0</v>
      </c>
      <c r="X359" s="7" t="e">
        <f t="shared" si="10"/>
        <v>#DIV/0!</v>
      </c>
      <c r="Y359" s="7"/>
      <c r="Z359" s="7"/>
      <c r="AA359" s="10" t="s">
        <v>0</v>
      </c>
      <c r="AB359" s="10" t="s">
        <v>0</v>
      </c>
      <c r="AC359" s="10" t="s">
        <v>0</v>
      </c>
      <c r="AD359" s="10" t="s">
        <v>0</v>
      </c>
      <c r="AE359" s="10" t="s">
        <v>0</v>
      </c>
      <c r="AF359" s="10" t="s">
        <v>0</v>
      </c>
      <c r="AG359" s="10" t="s">
        <v>0</v>
      </c>
      <c r="AH359" s="10" t="s">
        <v>0</v>
      </c>
      <c r="AI359" s="10" t="s">
        <v>0</v>
      </c>
      <c r="AJ359" s="10" t="s">
        <v>0</v>
      </c>
      <c r="AK359" s="10" t="s">
        <v>0</v>
      </c>
      <c r="AL359" s="10" t="s">
        <v>0</v>
      </c>
      <c r="AM359" s="10" t="s">
        <v>0</v>
      </c>
      <c r="AN359" s="10" t="s">
        <v>0</v>
      </c>
      <c r="AO359" s="10" t="s">
        <v>0</v>
      </c>
      <c r="AP359" s="10" t="s">
        <v>0</v>
      </c>
      <c r="AQ359" s="10" t="s">
        <v>0</v>
      </c>
      <c r="AR359" s="10" t="s">
        <v>0</v>
      </c>
      <c r="AS359" s="10" t="s">
        <v>0</v>
      </c>
      <c r="AT359" s="10" t="s">
        <v>0</v>
      </c>
      <c r="AU359" s="37" t="e">
        <f t="shared" si="11"/>
        <v>#DIV/0!</v>
      </c>
      <c r="AV359" s="37"/>
      <c r="AW359" s="37"/>
    </row>
    <row r="360" spans="1:49" x14ac:dyDescent="0.2">
      <c r="A360" s="1" t="s">
        <v>1996</v>
      </c>
      <c r="B360" s="4" t="s">
        <v>1589</v>
      </c>
      <c r="C360" s="4" t="s">
        <v>1590</v>
      </c>
      <c r="D360" s="8" t="s">
        <v>0</v>
      </c>
      <c r="E360" s="8" t="s">
        <v>0</v>
      </c>
      <c r="F360" s="8" t="s">
        <v>0</v>
      </c>
      <c r="G360" s="8" t="s">
        <v>0</v>
      </c>
      <c r="H360" s="8" t="s">
        <v>0</v>
      </c>
      <c r="I360" s="8" t="s">
        <v>0</v>
      </c>
      <c r="J360" s="8" t="s">
        <v>0</v>
      </c>
      <c r="K360" s="8" t="s">
        <v>0</v>
      </c>
      <c r="L360" s="8" t="s">
        <v>0</v>
      </c>
      <c r="M360" s="8" t="s">
        <v>0</v>
      </c>
      <c r="N360" s="8" t="s">
        <v>0</v>
      </c>
      <c r="O360" s="8" t="s">
        <v>0</v>
      </c>
      <c r="P360" s="8" t="s">
        <v>0</v>
      </c>
      <c r="Q360" s="8" t="s">
        <v>0</v>
      </c>
      <c r="R360" s="8" t="s">
        <v>0</v>
      </c>
      <c r="S360" s="8" t="s">
        <v>0</v>
      </c>
      <c r="T360" s="8" t="s">
        <v>0</v>
      </c>
      <c r="U360" s="8" t="s">
        <v>0</v>
      </c>
      <c r="V360" s="8" t="s">
        <v>0</v>
      </c>
      <c r="W360" s="8" t="s">
        <v>0</v>
      </c>
      <c r="X360" s="7" t="e">
        <f t="shared" si="10"/>
        <v>#DIV/0!</v>
      </c>
      <c r="Y360" s="7"/>
      <c r="Z360" s="7"/>
      <c r="AA360" s="10" t="s">
        <v>0</v>
      </c>
      <c r="AB360" s="10" t="s">
        <v>0</v>
      </c>
      <c r="AC360" s="10" t="s">
        <v>0</v>
      </c>
      <c r="AD360" s="10" t="s">
        <v>0</v>
      </c>
      <c r="AE360" s="10" t="s">
        <v>0</v>
      </c>
      <c r="AF360" s="10" t="s">
        <v>0</v>
      </c>
      <c r="AG360" s="10" t="s">
        <v>0</v>
      </c>
      <c r="AH360" s="10" t="s">
        <v>0</v>
      </c>
      <c r="AI360" s="10" t="s">
        <v>0</v>
      </c>
      <c r="AJ360" s="10" t="s">
        <v>0</v>
      </c>
      <c r="AK360" s="10" t="s">
        <v>0</v>
      </c>
      <c r="AL360" s="10" t="s">
        <v>0</v>
      </c>
      <c r="AM360" s="10" t="s">
        <v>0</v>
      </c>
      <c r="AN360" s="10" t="s">
        <v>0</v>
      </c>
      <c r="AO360" s="10" t="s">
        <v>0</v>
      </c>
      <c r="AP360" s="10" t="s">
        <v>0</v>
      </c>
      <c r="AQ360" s="10" t="s">
        <v>0</v>
      </c>
      <c r="AR360" s="10" t="s">
        <v>0</v>
      </c>
      <c r="AS360" s="10" t="s">
        <v>0</v>
      </c>
      <c r="AT360" s="10" t="s">
        <v>0</v>
      </c>
      <c r="AU360" s="37" t="e">
        <f t="shared" si="11"/>
        <v>#DIV/0!</v>
      </c>
      <c r="AV360" s="37"/>
      <c r="AW360" s="37"/>
    </row>
    <row r="361" spans="1:49" x14ac:dyDescent="0.2">
      <c r="A361" s="1" t="s">
        <v>1997</v>
      </c>
      <c r="B361" s="4" t="s">
        <v>1594</v>
      </c>
      <c r="C361" s="4" t="s">
        <v>1595</v>
      </c>
      <c r="D361" s="8" t="s">
        <v>0</v>
      </c>
      <c r="E361" s="8" t="s">
        <v>0</v>
      </c>
      <c r="F361" s="8" t="s">
        <v>0</v>
      </c>
      <c r="G361" s="8" t="s">
        <v>0</v>
      </c>
      <c r="H361" s="8" t="s">
        <v>0</v>
      </c>
      <c r="I361" s="8" t="s">
        <v>0</v>
      </c>
      <c r="J361" s="8" t="s">
        <v>0</v>
      </c>
      <c r="K361" s="8" t="s">
        <v>0</v>
      </c>
      <c r="L361" s="8" t="s">
        <v>0</v>
      </c>
      <c r="M361" s="8" t="s">
        <v>0</v>
      </c>
      <c r="N361" s="8" t="s">
        <v>0</v>
      </c>
      <c r="O361" s="8" t="s">
        <v>0</v>
      </c>
      <c r="P361" s="8" t="s">
        <v>0</v>
      </c>
      <c r="Q361" s="8" t="s">
        <v>0</v>
      </c>
      <c r="R361" s="8" t="s">
        <v>0</v>
      </c>
      <c r="S361" s="8" t="s">
        <v>0</v>
      </c>
      <c r="T361" s="8" t="s">
        <v>0</v>
      </c>
      <c r="U361" s="8" t="s">
        <v>0</v>
      </c>
      <c r="V361" s="8" t="s">
        <v>0</v>
      </c>
      <c r="W361" s="8" t="s">
        <v>0</v>
      </c>
      <c r="X361" s="7" t="e">
        <f t="shared" si="10"/>
        <v>#DIV/0!</v>
      </c>
      <c r="Y361" s="7"/>
      <c r="Z361" s="7"/>
      <c r="AA361" s="10">
        <v>14793.2772629018</v>
      </c>
      <c r="AB361" s="10">
        <v>16158.9084151406</v>
      </c>
      <c r="AC361" s="10">
        <v>17686.135117857801</v>
      </c>
      <c r="AD361" s="10">
        <v>16699.569423641198</v>
      </c>
      <c r="AE361" s="10">
        <v>17682.7040736243</v>
      </c>
      <c r="AF361" s="10">
        <v>17180.049527102001</v>
      </c>
      <c r="AG361" s="10">
        <v>17548.0853387795</v>
      </c>
      <c r="AH361" s="10">
        <v>23976.567614073399</v>
      </c>
      <c r="AI361" s="10">
        <v>19526.572044544599</v>
      </c>
      <c r="AJ361" s="10">
        <v>17833.232446028102</v>
      </c>
      <c r="AK361" s="10">
        <v>16829.375846716499</v>
      </c>
      <c r="AL361" s="10">
        <v>16332.7473362202</v>
      </c>
      <c r="AM361" s="10">
        <v>16495.3808379886</v>
      </c>
      <c r="AN361" s="10">
        <v>15435.576129254299</v>
      </c>
      <c r="AO361" s="10">
        <v>18649.801771504699</v>
      </c>
      <c r="AP361" s="10">
        <v>15920.6162223027</v>
      </c>
      <c r="AQ361" s="10">
        <v>15498.9861760605</v>
      </c>
      <c r="AR361" s="10">
        <v>16606.1099488113</v>
      </c>
      <c r="AS361" s="10">
        <v>15871.849388899</v>
      </c>
      <c r="AT361" s="10">
        <v>15778.7845463173</v>
      </c>
      <c r="AU361" s="37">
        <f t="shared" si="11"/>
        <v>0.11571343118328845</v>
      </c>
      <c r="AV361" s="37"/>
      <c r="AW361" s="37"/>
    </row>
    <row r="362" spans="1:49" x14ac:dyDescent="0.2">
      <c r="A362" s="1" t="s">
        <v>1998</v>
      </c>
      <c r="B362" s="4" t="s">
        <v>1598</v>
      </c>
      <c r="C362" s="4" t="s">
        <v>1599</v>
      </c>
      <c r="D362" s="8" t="s">
        <v>0</v>
      </c>
      <c r="E362" s="8" t="s">
        <v>0</v>
      </c>
      <c r="F362" s="8" t="s">
        <v>0</v>
      </c>
      <c r="G362" s="8" t="s">
        <v>0</v>
      </c>
      <c r="H362" s="8" t="s">
        <v>0</v>
      </c>
      <c r="I362" s="8" t="s">
        <v>0</v>
      </c>
      <c r="J362" s="8" t="s">
        <v>0</v>
      </c>
      <c r="K362" s="8" t="s">
        <v>0</v>
      </c>
      <c r="L362" s="8" t="s">
        <v>0</v>
      </c>
      <c r="M362" s="8" t="s">
        <v>0</v>
      </c>
      <c r="N362" s="8" t="s">
        <v>0</v>
      </c>
      <c r="O362" s="8" t="s">
        <v>0</v>
      </c>
      <c r="P362" s="8" t="s">
        <v>0</v>
      </c>
      <c r="Q362" s="8" t="s">
        <v>0</v>
      </c>
      <c r="R362" s="8" t="s">
        <v>0</v>
      </c>
      <c r="S362" s="8" t="s">
        <v>0</v>
      </c>
      <c r="T362" s="8" t="s">
        <v>0</v>
      </c>
      <c r="U362" s="8" t="s">
        <v>0</v>
      </c>
      <c r="V362" s="8" t="s">
        <v>0</v>
      </c>
      <c r="W362" s="8" t="s">
        <v>0</v>
      </c>
      <c r="X362" s="7" t="e">
        <f t="shared" si="10"/>
        <v>#DIV/0!</v>
      </c>
      <c r="Y362" s="7"/>
      <c r="Z362" s="7"/>
      <c r="AA362" s="10" t="s">
        <v>0</v>
      </c>
      <c r="AB362" s="10" t="s">
        <v>0</v>
      </c>
      <c r="AC362" s="10" t="s">
        <v>0</v>
      </c>
      <c r="AD362" s="10" t="s">
        <v>0</v>
      </c>
      <c r="AE362" s="10" t="s">
        <v>0</v>
      </c>
      <c r="AF362" s="10" t="s">
        <v>0</v>
      </c>
      <c r="AG362" s="10" t="s">
        <v>0</v>
      </c>
      <c r="AH362" s="10" t="s">
        <v>0</v>
      </c>
      <c r="AI362" s="10" t="s">
        <v>0</v>
      </c>
      <c r="AJ362" s="10" t="s">
        <v>0</v>
      </c>
      <c r="AK362" s="10" t="s">
        <v>0</v>
      </c>
      <c r="AL362" s="10" t="s">
        <v>0</v>
      </c>
      <c r="AM362" s="10" t="s">
        <v>0</v>
      </c>
      <c r="AN362" s="10" t="s">
        <v>0</v>
      </c>
      <c r="AO362" s="10" t="s">
        <v>0</v>
      </c>
      <c r="AP362" s="10" t="s">
        <v>0</v>
      </c>
      <c r="AQ362" s="10" t="s">
        <v>0</v>
      </c>
      <c r="AR362" s="10" t="s">
        <v>0</v>
      </c>
      <c r="AS362" s="10" t="s">
        <v>0</v>
      </c>
      <c r="AT362" s="10" t="s">
        <v>0</v>
      </c>
      <c r="AU362" s="37" t="e">
        <f t="shared" si="11"/>
        <v>#DIV/0!</v>
      </c>
      <c r="AV362" s="37"/>
      <c r="AW362" s="37"/>
    </row>
    <row r="363" spans="1:49" x14ac:dyDescent="0.2">
      <c r="A363" s="1" t="s">
        <v>1999</v>
      </c>
      <c r="B363" s="4" t="s">
        <v>1603</v>
      </c>
      <c r="C363" s="4" t="s">
        <v>1604</v>
      </c>
      <c r="D363" s="8" t="s">
        <v>0</v>
      </c>
      <c r="E363" s="8" t="s">
        <v>0</v>
      </c>
      <c r="F363" s="8" t="s">
        <v>0</v>
      </c>
      <c r="G363" s="8" t="s">
        <v>0</v>
      </c>
      <c r="H363" s="8" t="s">
        <v>0</v>
      </c>
      <c r="I363" s="8" t="s">
        <v>0</v>
      </c>
      <c r="J363" s="8" t="s">
        <v>0</v>
      </c>
      <c r="K363" s="8" t="s">
        <v>0</v>
      </c>
      <c r="L363" s="8" t="s">
        <v>0</v>
      </c>
      <c r="M363" s="8" t="s">
        <v>0</v>
      </c>
      <c r="N363" s="8" t="s">
        <v>0</v>
      </c>
      <c r="O363" s="8" t="s">
        <v>0</v>
      </c>
      <c r="P363" s="8" t="s">
        <v>0</v>
      </c>
      <c r="Q363" s="8" t="s">
        <v>0</v>
      </c>
      <c r="R363" s="8" t="s">
        <v>0</v>
      </c>
      <c r="S363" s="8" t="s">
        <v>0</v>
      </c>
      <c r="T363" s="8" t="s">
        <v>0</v>
      </c>
      <c r="U363" s="8" t="s">
        <v>0</v>
      </c>
      <c r="V363" s="8" t="s">
        <v>0</v>
      </c>
      <c r="W363" s="8" t="s">
        <v>0</v>
      </c>
      <c r="X363" s="7" t="e">
        <f t="shared" si="10"/>
        <v>#DIV/0!</v>
      </c>
      <c r="Y363" s="7"/>
      <c r="Z363" s="7"/>
      <c r="AA363" s="10" t="s">
        <v>0</v>
      </c>
      <c r="AB363" s="10" t="s">
        <v>0</v>
      </c>
      <c r="AC363" s="10" t="s">
        <v>0</v>
      </c>
      <c r="AD363" s="10" t="s">
        <v>0</v>
      </c>
      <c r="AE363" s="10" t="s">
        <v>0</v>
      </c>
      <c r="AF363" s="10" t="s">
        <v>0</v>
      </c>
      <c r="AG363" s="10" t="s">
        <v>0</v>
      </c>
      <c r="AH363" s="10" t="s">
        <v>0</v>
      </c>
      <c r="AI363" s="10" t="s">
        <v>0</v>
      </c>
      <c r="AJ363" s="10" t="s">
        <v>0</v>
      </c>
      <c r="AK363" s="10" t="s">
        <v>0</v>
      </c>
      <c r="AL363" s="10" t="s">
        <v>0</v>
      </c>
      <c r="AM363" s="10" t="s">
        <v>0</v>
      </c>
      <c r="AN363" s="10" t="s">
        <v>0</v>
      </c>
      <c r="AO363" s="10" t="s">
        <v>0</v>
      </c>
      <c r="AP363" s="10" t="s">
        <v>0</v>
      </c>
      <c r="AQ363" s="10" t="s">
        <v>0</v>
      </c>
      <c r="AR363" s="10" t="s">
        <v>0</v>
      </c>
      <c r="AS363" s="10" t="s">
        <v>0</v>
      </c>
      <c r="AT363" s="10" t="s">
        <v>0</v>
      </c>
      <c r="AU363" s="37" t="e">
        <f t="shared" si="11"/>
        <v>#DIV/0!</v>
      </c>
      <c r="AV363" s="37"/>
      <c r="AW363" s="37"/>
    </row>
    <row r="364" spans="1:49" x14ac:dyDescent="0.2">
      <c r="A364" s="115" t="s">
        <v>1615</v>
      </c>
      <c r="B364" s="125" t="s">
        <v>2002</v>
      </c>
      <c r="C364" s="126"/>
      <c r="D364" s="8">
        <v>276358.42193413299</v>
      </c>
      <c r="E364" s="8">
        <v>267308.09089211101</v>
      </c>
      <c r="F364" s="8">
        <v>268268.175172485</v>
      </c>
      <c r="G364" s="8">
        <v>257302.924744933</v>
      </c>
      <c r="H364" s="8">
        <v>245981.47426491999</v>
      </c>
      <c r="I364" s="8">
        <v>248066.862750856</v>
      </c>
      <c r="J364" s="8">
        <v>238533.46467111199</v>
      </c>
      <c r="K364" s="8">
        <v>216120.442788079</v>
      </c>
      <c r="L364" s="8">
        <v>224931.30078806699</v>
      </c>
      <c r="M364" s="8">
        <v>208416.420553601</v>
      </c>
      <c r="N364" s="8">
        <v>219685.56964522201</v>
      </c>
      <c r="O364" s="8">
        <v>207996.64479705101</v>
      </c>
      <c r="P364" s="8">
        <v>208129.85139579201</v>
      </c>
      <c r="Q364" s="8">
        <v>202313.174795178</v>
      </c>
      <c r="R364" s="8">
        <v>191857.228073031</v>
      </c>
      <c r="S364" s="8">
        <v>194002.38232119</v>
      </c>
      <c r="T364" s="8">
        <v>183148.127713647</v>
      </c>
      <c r="U364" s="8">
        <v>184308.254647533</v>
      </c>
      <c r="V364" s="8">
        <v>184212.58214384</v>
      </c>
      <c r="W364" s="8">
        <v>191411.53032060899</v>
      </c>
      <c r="X364" s="7">
        <f t="shared" si="10"/>
        <v>0.13891582689400658</v>
      </c>
      <c r="Y364" s="7"/>
      <c r="Z364" s="7"/>
      <c r="AA364" s="10">
        <v>279731.435253723</v>
      </c>
      <c r="AB364" s="10">
        <v>297826.16022626898</v>
      </c>
      <c r="AC364" s="10">
        <v>289052.49906193197</v>
      </c>
      <c r="AD364" s="10">
        <v>293530.41849028901</v>
      </c>
      <c r="AE364" s="10">
        <v>275363.64275398699</v>
      </c>
      <c r="AF364" s="10">
        <v>290846.15185379802</v>
      </c>
      <c r="AG364" s="10">
        <v>270124.28625491302</v>
      </c>
      <c r="AH364" s="10">
        <v>267520.486375771</v>
      </c>
      <c r="AI364" s="10">
        <v>260477.762431954</v>
      </c>
      <c r="AJ364" s="10">
        <v>247572.42308722599</v>
      </c>
      <c r="AK364" s="10">
        <v>245743.42432557599</v>
      </c>
      <c r="AL364" s="10">
        <v>224065.93555807299</v>
      </c>
      <c r="AM364" s="10">
        <v>257004.82657553701</v>
      </c>
      <c r="AN364" s="10">
        <v>221563.87445002</v>
      </c>
      <c r="AO364" s="10">
        <v>219415.56816618601</v>
      </c>
      <c r="AP364" s="10">
        <v>213868.14562091901</v>
      </c>
      <c r="AQ364" s="10">
        <v>238092.07806041601</v>
      </c>
      <c r="AR364" s="10">
        <v>217404.02514341599</v>
      </c>
      <c r="AS364" s="10">
        <v>207089.15374807501</v>
      </c>
      <c r="AT364" s="10">
        <v>212656.991948802</v>
      </c>
      <c r="AU364" s="37">
        <f t="shared" si="11"/>
        <v>0.12213013439247929</v>
      </c>
      <c r="AV364" s="37"/>
      <c r="AW364" s="37"/>
    </row>
    <row r="365" spans="1:49" x14ac:dyDescent="0.2">
      <c r="A365" s="1" t="s">
        <v>1620</v>
      </c>
      <c r="B365" s="126"/>
      <c r="C365" s="126"/>
      <c r="D365" s="8">
        <v>3521036.8154880898</v>
      </c>
      <c r="E365" s="8">
        <v>3416290.9179280498</v>
      </c>
      <c r="F365" s="8">
        <v>3480847.5233530798</v>
      </c>
      <c r="G365" s="8">
        <v>3299176.2804947598</v>
      </c>
      <c r="H365" s="8">
        <v>3279640.4760252899</v>
      </c>
      <c r="I365" s="8">
        <v>3392530.3149315901</v>
      </c>
      <c r="J365" s="8">
        <v>3184573.1027772999</v>
      </c>
      <c r="K365" s="8">
        <v>2963196.9030341902</v>
      </c>
      <c r="L365" s="8">
        <v>3104249.9311484899</v>
      </c>
      <c r="M365" s="8">
        <v>2969208.8285258999</v>
      </c>
      <c r="N365" s="8">
        <v>2914411.5170888398</v>
      </c>
      <c r="O365" s="8">
        <v>2806246.0849901401</v>
      </c>
      <c r="P365" s="8">
        <v>2363371.47326431</v>
      </c>
      <c r="Q365" s="8">
        <v>2590297.2210208699</v>
      </c>
      <c r="R365" s="8">
        <v>2622648.6083506602</v>
      </c>
      <c r="S365" s="8">
        <v>2600826.64045509</v>
      </c>
      <c r="T365" s="8">
        <v>2433621.8605542402</v>
      </c>
      <c r="U365" s="8">
        <v>2514684.68129418</v>
      </c>
      <c r="V365" s="8">
        <v>2460146.9438687498</v>
      </c>
      <c r="W365" s="8">
        <v>2331598.2077255799</v>
      </c>
      <c r="X365" s="7">
        <f t="shared" si="10"/>
        <v>0.13882332265593572</v>
      </c>
      <c r="Y365" s="7"/>
      <c r="Z365" s="7"/>
      <c r="AA365" s="10">
        <v>4118138.3559796298</v>
      </c>
      <c r="AB365" s="10">
        <v>3986146.5952242198</v>
      </c>
      <c r="AC365" s="10">
        <v>4066301.5701697902</v>
      </c>
      <c r="AD365" s="10">
        <v>3773564.7783071599</v>
      </c>
      <c r="AE365" s="10">
        <v>3827393.19355166</v>
      </c>
      <c r="AF365" s="10">
        <v>3875282.32405996</v>
      </c>
      <c r="AG365" s="10">
        <v>3745639.0632398799</v>
      </c>
      <c r="AH365" s="10">
        <v>3625354.2543990798</v>
      </c>
      <c r="AI365" s="10">
        <v>3537128.90347829</v>
      </c>
      <c r="AJ365" s="10">
        <v>3391114.4390851599</v>
      </c>
      <c r="AK365" s="10">
        <v>3504717.1857174202</v>
      </c>
      <c r="AL365" s="10">
        <v>3292962.3071321999</v>
      </c>
      <c r="AM365" s="10">
        <v>3240026.58475166</v>
      </c>
      <c r="AN365" s="10">
        <v>3236098.97684742</v>
      </c>
      <c r="AO365" s="10">
        <v>3045151.78239633</v>
      </c>
      <c r="AP365" s="10">
        <v>3073592.8607313</v>
      </c>
      <c r="AQ365" s="10">
        <v>2965472.1265230202</v>
      </c>
      <c r="AR365" s="10">
        <v>3004521.7048710701</v>
      </c>
      <c r="AS365" s="10">
        <v>2992959.4801952201</v>
      </c>
      <c r="AT365" s="10">
        <v>2898193.2287746002</v>
      </c>
      <c r="AU365" s="37">
        <f t="shared" si="11"/>
        <v>0.11558007670739913</v>
      </c>
      <c r="AV365" s="37"/>
      <c r="AW365" s="37"/>
    </row>
    <row r="366" spans="1:49" x14ac:dyDescent="0.2">
      <c r="A366" s="1" t="s">
        <v>1628</v>
      </c>
      <c r="B366" s="126"/>
      <c r="C366" s="126"/>
      <c r="D366" s="8">
        <v>47006274.625441499</v>
      </c>
      <c r="E366" s="8">
        <v>46403856.036772601</v>
      </c>
      <c r="F366" s="8">
        <v>47242748.929195203</v>
      </c>
      <c r="G366" s="8">
        <v>46744807.940785103</v>
      </c>
      <c r="H366" s="8">
        <v>45073948.190699503</v>
      </c>
      <c r="I366" s="8">
        <v>44724536.621936202</v>
      </c>
      <c r="J366" s="8">
        <v>42906874.977288701</v>
      </c>
      <c r="K366" s="8">
        <v>43988384.991551504</v>
      </c>
      <c r="L366" s="8">
        <v>41461688.8229542</v>
      </c>
      <c r="M366" s="8">
        <v>41699898.5392</v>
      </c>
      <c r="N366" s="8">
        <v>41295724.920259997</v>
      </c>
      <c r="O366" s="8">
        <v>38559699.969926499</v>
      </c>
      <c r="P366" s="8">
        <v>39462151.275928698</v>
      </c>
      <c r="Q366" s="8">
        <v>38612050.314381398</v>
      </c>
      <c r="R366" s="8">
        <v>37737733.750500001</v>
      </c>
      <c r="S366" s="8">
        <v>37312466.590255603</v>
      </c>
      <c r="T366" s="8">
        <v>36474297.004514799</v>
      </c>
      <c r="U366" s="8">
        <v>35831838.7457335</v>
      </c>
      <c r="V366" s="8">
        <v>33910015.4016179</v>
      </c>
      <c r="W366" s="8">
        <v>33661185.852561802</v>
      </c>
      <c r="X366" s="7">
        <f t="shared" si="10"/>
        <v>0.10771289253188723</v>
      </c>
      <c r="Y366" s="7"/>
      <c r="Z366" s="7"/>
      <c r="AA366" s="10">
        <v>65156540.298312001</v>
      </c>
      <c r="AB366" s="10">
        <v>64732240.172147103</v>
      </c>
      <c r="AC366" s="10">
        <v>66641725.488802202</v>
      </c>
      <c r="AD366" s="10">
        <v>67156230.556197703</v>
      </c>
      <c r="AE366" s="10">
        <v>63671012.718652897</v>
      </c>
      <c r="AF366" s="10">
        <v>63012751.694465697</v>
      </c>
      <c r="AG366" s="10">
        <v>59819768.513810597</v>
      </c>
      <c r="AH366" s="10">
        <v>61326586.308835298</v>
      </c>
      <c r="AI366" s="10">
        <v>58390467.553240202</v>
      </c>
      <c r="AJ366" s="10">
        <v>58230211.497765198</v>
      </c>
      <c r="AK366" s="10">
        <v>57982882.620987698</v>
      </c>
      <c r="AL366" s="10">
        <v>55602732.350686297</v>
      </c>
      <c r="AM366" s="10">
        <v>55335649.811538398</v>
      </c>
      <c r="AN366" s="10">
        <v>54303622.006171502</v>
      </c>
      <c r="AO366" s="10">
        <v>54580557.090196602</v>
      </c>
      <c r="AP366" s="10">
        <v>52989762.601798899</v>
      </c>
      <c r="AQ366" s="10">
        <v>52016160.026765101</v>
      </c>
      <c r="AR366" s="10">
        <v>51596810.610150799</v>
      </c>
      <c r="AS366" s="10">
        <v>50375678.544577301</v>
      </c>
      <c r="AT366" s="10">
        <v>49370990.9410595</v>
      </c>
      <c r="AU366" s="37">
        <f t="shared" si="11"/>
        <v>9.6645920375740116E-2</v>
      </c>
      <c r="AV366" s="37"/>
      <c r="AW366" s="37"/>
    </row>
    <row r="367" spans="1:49" x14ac:dyDescent="0.2">
      <c r="A367" s="1" t="s">
        <v>1630</v>
      </c>
      <c r="B367" s="126"/>
      <c r="C367" s="126"/>
      <c r="D367" s="8">
        <v>3225418.6504838602</v>
      </c>
      <c r="E367" s="8">
        <v>3153133.0591434799</v>
      </c>
      <c r="F367" s="8">
        <v>3105729.8426103801</v>
      </c>
      <c r="G367" s="8">
        <v>3023794.0827633399</v>
      </c>
      <c r="H367" s="8">
        <v>3001320.4013737901</v>
      </c>
      <c r="I367" s="8">
        <v>2958667.7764852</v>
      </c>
      <c r="J367" s="8">
        <v>2889055.97358899</v>
      </c>
      <c r="K367" s="8">
        <v>2780673.7118200399</v>
      </c>
      <c r="L367" s="8">
        <v>2832866.6259685</v>
      </c>
      <c r="M367" s="8">
        <v>2737878.8661549701</v>
      </c>
      <c r="N367" s="8">
        <v>2646182.4949772302</v>
      </c>
      <c r="O367" s="8">
        <v>2579544.4231390702</v>
      </c>
      <c r="P367" s="8">
        <v>2444703.0723570101</v>
      </c>
      <c r="Q367" s="8">
        <v>2472776.7033036398</v>
      </c>
      <c r="R367" s="8">
        <v>2443891.9592599398</v>
      </c>
      <c r="S367" s="8">
        <v>2378220.9075395502</v>
      </c>
      <c r="T367" s="8">
        <v>2509162.8752280599</v>
      </c>
      <c r="U367" s="8">
        <v>2312266.1661865599</v>
      </c>
      <c r="V367" s="8">
        <v>2325489.9189990801</v>
      </c>
      <c r="W367" s="8">
        <v>2274320.5252954401</v>
      </c>
      <c r="X367" s="7">
        <f t="shared" si="10"/>
        <v>0.11319519992335839</v>
      </c>
      <c r="Y367" s="7"/>
      <c r="Z367" s="7"/>
      <c r="AA367" s="10">
        <v>3377345.0361472601</v>
      </c>
      <c r="AB367" s="10">
        <v>3349880.3582804902</v>
      </c>
      <c r="AC367" s="10">
        <v>3307405.8722504298</v>
      </c>
      <c r="AD367" s="10">
        <v>3344867.0397162498</v>
      </c>
      <c r="AE367" s="10">
        <v>3293440.6421731301</v>
      </c>
      <c r="AF367" s="10">
        <v>3357872.3904181598</v>
      </c>
      <c r="AG367" s="10">
        <v>3261147.3917214698</v>
      </c>
      <c r="AH367" s="10">
        <v>3012033.2303633802</v>
      </c>
      <c r="AI367" s="10">
        <v>3112428.8167908201</v>
      </c>
      <c r="AJ367" s="10">
        <v>2915915.0464004599</v>
      </c>
      <c r="AK367" s="10">
        <v>2845101.02170088</v>
      </c>
      <c r="AL367" s="10">
        <v>2705516.7616347</v>
      </c>
      <c r="AM367" s="10">
        <v>2714978.5487439502</v>
      </c>
      <c r="AN367" s="10">
        <v>2715756.4202909698</v>
      </c>
      <c r="AO367" s="10">
        <v>2659797.8573863101</v>
      </c>
      <c r="AP367" s="10">
        <v>2628215.7687290199</v>
      </c>
      <c r="AQ367" s="10">
        <v>2684276.36144426</v>
      </c>
      <c r="AR367" s="10">
        <v>2615054.5868108901</v>
      </c>
      <c r="AS367" s="10">
        <v>2665488.7823635899</v>
      </c>
      <c r="AT367" s="10">
        <v>2636027.1616720799</v>
      </c>
      <c r="AU367" s="37">
        <f t="shared" si="11"/>
        <v>0.10304030745007491</v>
      </c>
      <c r="AV367" s="37"/>
      <c r="AW367" s="37"/>
    </row>
    <row r="368" spans="1:49" x14ac:dyDescent="0.2">
      <c r="A368" s="1" t="s">
        <v>1637</v>
      </c>
      <c r="B368" s="126"/>
      <c r="C368" s="126"/>
      <c r="D368" s="8">
        <v>50891585.710407197</v>
      </c>
      <c r="E368" s="8">
        <v>51796493.969920002</v>
      </c>
      <c r="F368" s="8">
        <v>51512825.356160998</v>
      </c>
      <c r="G368" s="8">
        <v>50586913.174847499</v>
      </c>
      <c r="H368" s="8">
        <v>49740738.335930899</v>
      </c>
      <c r="I368" s="8">
        <v>48482324.040853903</v>
      </c>
      <c r="J368" s="8">
        <v>46739801.061843902</v>
      </c>
      <c r="K368" s="8">
        <v>46767419.536043301</v>
      </c>
      <c r="L368" s="8">
        <v>43996487.163336299</v>
      </c>
      <c r="M368" s="8">
        <v>42803837.491488703</v>
      </c>
      <c r="N368" s="8">
        <v>43172395.860987604</v>
      </c>
      <c r="O368" s="8">
        <v>40527256.186610602</v>
      </c>
      <c r="P368" s="8">
        <v>40815520.056964599</v>
      </c>
      <c r="Q368" s="8">
        <v>39891079.5479974</v>
      </c>
      <c r="R368" s="8">
        <v>39544464.333289303</v>
      </c>
      <c r="S368" s="8">
        <v>39048010.983868897</v>
      </c>
      <c r="T368" s="8">
        <v>38344498.205816597</v>
      </c>
      <c r="U368" s="8">
        <v>37898908.059873499</v>
      </c>
      <c r="V368" s="8">
        <v>36393038.772094898</v>
      </c>
      <c r="W368" s="8">
        <v>35551397.117752597</v>
      </c>
      <c r="X368" s="7">
        <f t="shared" si="10"/>
        <v>0.12403209118150336</v>
      </c>
      <c r="Y368" s="7"/>
      <c r="Z368" s="7"/>
      <c r="AA368" s="10">
        <v>53043677.103950202</v>
      </c>
      <c r="AB368" s="10">
        <v>53406249.720464997</v>
      </c>
      <c r="AC368" s="10">
        <v>54037943.344844699</v>
      </c>
      <c r="AD368" s="10">
        <v>53984755.367558897</v>
      </c>
      <c r="AE368" s="10">
        <v>52472531.006179601</v>
      </c>
      <c r="AF368" s="10">
        <v>50893934.868241496</v>
      </c>
      <c r="AG368" s="10">
        <v>49160615.440036803</v>
      </c>
      <c r="AH368" s="10">
        <v>48791650.164737798</v>
      </c>
      <c r="AI368" s="10">
        <v>46076715.775088303</v>
      </c>
      <c r="AJ368" s="10">
        <v>45716981.042429499</v>
      </c>
      <c r="AK368" s="10">
        <v>45735052.669223003</v>
      </c>
      <c r="AL368" s="10">
        <v>43426358.347247802</v>
      </c>
      <c r="AM368" s="10">
        <v>43554364.547789797</v>
      </c>
      <c r="AN368" s="10">
        <v>43142778.02149</v>
      </c>
      <c r="AO368" s="10">
        <v>42762213.744129702</v>
      </c>
      <c r="AP368" s="10">
        <v>42100969.276002303</v>
      </c>
      <c r="AQ368" s="10">
        <v>41631159.419179499</v>
      </c>
      <c r="AR368" s="10">
        <v>41186489.501425803</v>
      </c>
      <c r="AS368" s="10">
        <v>40170769.776101097</v>
      </c>
      <c r="AT368" s="10">
        <v>40120384.881208599</v>
      </c>
      <c r="AU368" s="37">
        <f t="shared" si="11"/>
        <v>0.10649640031395144</v>
      </c>
      <c r="AV368" s="37"/>
      <c r="AW368" s="37"/>
    </row>
    <row r="369" spans="1:49" x14ac:dyDescent="0.2">
      <c r="A369" s="1" t="s">
        <v>1644</v>
      </c>
      <c r="B369" s="126"/>
      <c r="C369" s="126"/>
      <c r="D369" s="8">
        <v>3864656.94966008</v>
      </c>
      <c r="E369" s="8">
        <v>3789811.4033574099</v>
      </c>
      <c r="F369" s="8">
        <v>3668154.4050551401</v>
      </c>
      <c r="G369" s="8">
        <v>3718929.8194005499</v>
      </c>
      <c r="H369" s="8">
        <v>3743397.93943928</v>
      </c>
      <c r="I369" s="8">
        <v>3662793.7395104198</v>
      </c>
      <c r="J369" s="8">
        <v>3753261.43477346</v>
      </c>
      <c r="K369" s="8">
        <v>3781499.62619319</v>
      </c>
      <c r="L369" s="8">
        <v>3643121.69547245</v>
      </c>
      <c r="M369" s="8">
        <v>3659318.5268274699</v>
      </c>
      <c r="N369" s="8">
        <v>3551194.0361614898</v>
      </c>
      <c r="O369" s="8">
        <v>3641295.46264735</v>
      </c>
      <c r="P369" s="8">
        <v>3554560.0910094702</v>
      </c>
      <c r="Q369" s="8">
        <v>3454111.6996353301</v>
      </c>
      <c r="R369" s="8">
        <v>3582248.1249687402</v>
      </c>
      <c r="S369" s="8">
        <v>3444154.4275115398</v>
      </c>
      <c r="T369" s="8">
        <v>3549531.2871099599</v>
      </c>
      <c r="U369" s="8">
        <v>3453947.79704234</v>
      </c>
      <c r="V369" s="8">
        <v>3426133.2890183302</v>
      </c>
      <c r="W369" s="8">
        <v>3433940.2021874301</v>
      </c>
      <c r="X369" s="7">
        <f t="shared" si="10"/>
        <v>3.6847309385413328E-2</v>
      </c>
      <c r="Y369" s="7"/>
      <c r="Z369" s="7"/>
      <c r="AA369" s="10">
        <v>4338460.72187573</v>
      </c>
      <c r="AB369" s="10">
        <v>4015249.3950887099</v>
      </c>
      <c r="AC369" s="10">
        <v>3960323.01802414</v>
      </c>
      <c r="AD369" s="10">
        <v>4011594.1895852801</v>
      </c>
      <c r="AE369" s="10">
        <v>3989995.65160617</v>
      </c>
      <c r="AF369" s="10">
        <v>4129622.4103472098</v>
      </c>
      <c r="AG369" s="10">
        <v>4083469.9460261101</v>
      </c>
      <c r="AH369" s="10">
        <v>4214654.0590725001</v>
      </c>
      <c r="AI369" s="10">
        <v>3937773.3804469099</v>
      </c>
      <c r="AJ369" s="10">
        <v>3918853.2124750698</v>
      </c>
      <c r="AK369" s="10">
        <v>4100695.0823829998</v>
      </c>
      <c r="AL369" s="10">
        <v>3914841.8426413801</v>
      </c>
      <c r="AM369" s="10">
        <v>3924900.25959903</v>
      </c>
      <c r="AN369" s="10">
        <v>4012812.2603440098</v>
      </c>
      <c r="AO369" s="10">
        <v>4338604.1040592901</v>
      </c>
      <c r="AP369" s="10">
        <v>4091770.46633837</v>
      </c>
      <c r="AQ369" s="10">
        <v>4335672.1672191303</v>
      </c>
      <c r="AR369" s="10">
        <v>4167933.5228031198</v>
      </c>
      <c r="AS369" s="10">
        <v>4156672.0122236898</v>
      </c>
      <c r="AT369" s="10">
        <v>4460478.5328054801</v>
      </c>
      <c r="AU369" s="37">
        <f t="shared" si="11"/>
        <v>3.9484817531956679E-2</v>
      </c>
      <c r="AV369" s="37"/>
      <c r="AW369" s="37"/>
    </row>
    <row r="370" spans="1:49" x14ac:dyDescent="0.2">
      <c r="A370" s="1" t="s">
        <v>1646</v>
      </c>
      <c r="B370" s="126"/>
      <c r="C370" s="126"/>
      <c r="D370" s="8">
        <v>5422281.3735773899</v>
      </c>
      <c r="E370" s="8">
        <v>5987278.0670476397</v>
      </c>
      <c r="F370" s="8">
        <v>5791888.1605794895</v>
      </c>
      <c r="G370" s="8">
        <v>5393752.5884121098</v>
      </c>
      <c r="H370" s="8">
        <v>5374601.7184879398</v>
      </c>
      <c r="I370" s="8">
        <v>5178932.5304198097</v>
      </c>
      <c r="J370" s="8">
        <v>5205054.5670454698</v>
      </c>
      <c r="K370" s="8">
        <v>5118405.4440730503</v>
      </c>
      <c r="L370" s="8">
        <v>4803035.7314291904</v>
      </c>
      <c r="M370" s="8">
        <v>4784572.1446928596</v>
      </c>
      <c r="N370" s="8">
        <v>4790601.5591867603</v>
      </c>
      <c r="O370" s="8">
        <v>4463396.10350376</v>
      </c>
      <c r="P370" s="8">
        <v>4538514.7606361797</v>
      </c>
      <c r="Q370" s="8">
        <v>4482822.2057777802</v>
      </c>
      <c r="R370" s="8">
        <v>4307553.6097637499</v>
      </c>
      <c r="S370" s="8">
        <v>4184408.9317792999</v>
      </c>
      <c r="T370" s="8">
        <v>4096990.0745383599</v>
      </c>
      <c r="U370" s="8">
        <v>4064677.74193432</v>
      </c>
      <c r="V370" s="8">
        <v>4056558.0531352302</v>
      </c>
      <c r="W370" s="8">
        <v>3892179.6987749999</v>
      </c>
      <c r="X370" s="7">
        <f t="shared" si="10"/>
        <v>0.12822470319979984</v>
      </c>
      <c r="Y370" s="7"/>
      <c r="Z370" s="7"/>
      <c r="AA370" s="10">
        <v>6622658.3740513697</v>
      </c>
      <c r="AB370" s="10">
        <v>6763831.7284386801</v>
      </c>
      <c r="AC370" s="10">
        <v>6564554.6611979501</v>
      </c>
      <c r="AD370" s="10">
        <v>6226005.1778983399</v>
      </c>
      <c r="AE370" s="10">
        <v>6273647.77223692</v>
      </c>
      <c r="AF370" s="10">
        <v>6091822.4538350096</v>
      </c>
      <c r="AG370" s="10">
        <v>5824563.5032288097</v>
      </c>
      <c r="AH370" s="10">
        <v>5721253.50004349</v>
      </c>
      <c r="AI370" s="10">
        <v>5746421.4610395804</v>
      </c>
      <c r="AJ370" s="10">
        <v>5438906.22724838</v>
      </c>
      <c r="AK370" s="10">
        <v>5354126.5742580304</v>
      </c>
      <c r="AL370" s="10">
        <v>5301987.6966754701</v>
      </c>
      <c r="AM370" s="10">
        <v>5163085.45129852</v>
      </c>
      <c r="AN370" s="10">
        <v>5023884.3715288397</v>
      </c>
      <c r="AO370" s="10">
        <v>5101895.5282059303</v>
      </c>
      <c r="AP370" s="10">
        <v>4992363.1329451902</v>
      </c>
      <c r="AQ370" s="10">
        <v>4974197.0767449997</v>
      </c>
      <c r="AR370" s="10">
        <v>4896923.6958806198</v>
      </c>
      <c r="AS370" s="10">
        <v>4736873.4431335796</v>
      </c>
      <c r="AT370" s="10">
        <v>4756523.6572543997</v>
      </c>
      <c r="AU370" s="37">
        <f t="shared" si="11"/>
        <v>0.11742435191118027</v>
      </c>
      <c r="AV370" s="37"/>
      <c r="AW370" s="37"/>
    </row>
    <row r="371" spans="1:49" x14ac:dyDescent="0.2">
      <c r="A371" s="1" t="s">
        <v>1647</v>
      </c>
      <c r="B371" s="126"/>
      <c r="C371" s="126"/>
      <c r="D371" s="8">
        <v>3375678.2003620402</v>
      </c>
      <c r="E371" s="8">
        <v>3567543.5734191202</v>
      </c>
      <c r="F371" s="8">
        <v>3485060.6506087501</v>
      </c>
      <c r="G371" s="8">
        <v>3352943.5140091102</v>
      </c>
      <c r="H371" s="8">
        <v>3239512.2887049001</v>
      </c>
      <c r="I371" s="8">
        <v>3193014.52348899</v>
      </c>
      <c r="J371" s="8">
        <v>3096102.5966471899</v>
      </c>
      <c r="K371" s="8">
        <v>2949785.7226407202</v>
      </c>
      <c r="L371" s="8">
        <v>2953258.0325801</v>
      </c>
      <c r="M371" s="8">
        <v>2883224.8276433898</v>
      </c>
      <c r="N371" s="8">
        <v>2847753.27469745</v>
      </c>
      <c r="O371" s="8">
        <v>2666458.2673538299</v>
      </c>
      <c r="P371" s="8">
        <v>2720693.3784427298</v>
      </c>
      <c r="Q371" s="8">
        <v>2651517.06256398</v>
      </c>
      <c r="R371" s="8">
        <v>2514789.6957391002</v>
      </c>
      <c r="S371" s="8">
        <v>2497462.3636821401</v>
      </c>
      <c r="T371" s="8">
        <v>2493562.8986217198</v>
      </c>
      <c r="U371" s="8">
        <v>2536512.3247444499</v>
      </c>
      <c r="V371" s="8">
        <v>2485641.2912688502</v>
      </c>
      <c r="W371" s="8">
        <v>2491188.9933230001</v>
      </c>
      <c r="X371" s="7">
        <f t="shared" si="10"/>
        <v>0.12662584811541339</v>
      </c>
      <c r="Y371" s="7"/>
      <c r="Z371" s="7"/>
      <c r="AA371" s="10">
        <v>3960162.3598929299</v>
      </c>
      <c r="AB371" s="10">
        <v>3972481.9842682802</v>
      </c>
      <c r="AC371" s="10">
        <v>3864341.88790796</v>
      </c>
      <c r="AD371" s="10">
        <v>3798440.4285214301</v>
      </c>
      <c r="AE371" s="10">
        <v>3680972.8856591098</v>
      </c>
      <c r="AF371" s="10">
        <v>3777932.4640691802</v>
      </c>
      <c r="AG371" s="10">
        <v>3634471.5877044299</v>
      </c>
      <c r="AH371" s="10">
        <v>3541330.8640612802</v>
      </c>
      <c r="AI371" s="10">
        <v>3359132.4659394501</v>
      </c>
      <c r="AJ371" s="10">
        <v>3223898.47575399</v>
      </c>
      <c r="AK371" s="10">
        <v>3266521.7729432601</v>
      </c>
      <c r="AL371" s="10">
        <v>3117163.6377896401</v>
      </c>
      <c r="AM371" s="10">
        <v>3164578.5441850699</v>
      </c>
      <c r="AN371" s="10">
        <v>3064501.61131038</v>
      </c>
      <c r="AO371" s="10">
        <v>2812086.0613124999</v>
      </c>
      <c r="AP371" s="10">
        <v>2884882.3340453799</v>
      </c>
      <c r="AQ371" s="10">
        <v>3005771.8559921002</v>
      </c>
      <c r="AR371" s="10">
        <v>3021740.3321274999</v>
      </c>
      <c r="AS371" s="10">
        <v>3005123.75583864</v>
      </c>
      <c r="AT371" s="10">
        <v>3005107.4646448102</v>
      </c>
      <c r="AU371" s="37">
        <f t="shared" si="11"/>
        <v>0.11426194684361378</v>
      </c>
      <c r="AV371" s="37"/>
      <c r="AW371" s="37"/>
    </row>
    <row r="372" spans="1:49" x14ac:dyDescent="0.2">
      <c r="A372" s="1" t="s">
        <v>1670</v>
      </c>
      <c r="B372" s="126"/>
      <c r="C372" s="126"/>
      <c r="D372" s="8">
        <v>4565235.1797761796</v>
      </c>
      <c r="E372" s="8">
        <v>4584517.5279474296</v>
      </c>
      <c r="F372" s="8">
        <v>4516538.0600101398</v>
      </c>
      <c r="G372" s="8">
        <v>4396253.9638450099</v>
      </c>
      <c r="H372" s="8">
        <v>4367825.0448412597</v>
      </c>
      <c r="I372" s="8">
        <v>4247884.3078669598</v>
      </c>
      <c r="J372" s="8">
        <v>4135799.6256328798</v>
      </c>
      <c r="K372" s="8">
        <v>3916391.4773787698</v>
      </c>
      <c r="L372" s="8">
        <v>3938676.0194334099</v>
      </c>
      <c r="M372" s="8">
        <v>3675365.7682921798</v>
      </c>
      <c r="N372" s="8">
        <v>3720253.3694899902</v>
      </c>
      <c r="O372" s="8">
        <v>3479309.5507278</v>
      </c>
      <c r="P372" s="8">
        <v>3406182.1460159798</v>
      </c>
      <c r="Q372" s="8">
        <v>3223843.0581187299</v>
      </c>
      <c r="R372" s="8">
        <v>3096988.52650289</v>
      </c>
      <c r="S372" s="8">
        <v>3244696.1738585802</v>
      </c>
      <c r="T372" s="8">
        <v>3055037.2762939101</v>
      </c>
      <c r="U372" s="8">
        <v>3381817.3461550199</v>
      </c>
      <c r="V372" s="8">
        <v>3145032.1244209399</v>
      </c>
      <c r="W372" s="8">
        <v>3068100.1076035299</v>
      </c>
      <c r="X372" s="7">
        <f t="shared" si="10"/>
        <v>0.14717025897003325</v>
      </c>
      <c r="Y372" s="7"/>
      <c r="Z372" s="7"/>
      <c r="AA372" s="10">
        <v>4798866.3176800702</v>
      </c>
      <c r="AB372" s="10">
        <v>4809088.0068822298</v>
      </c>
      <c r="AC372" s="10">
        <v>4768894.6908264495</v>
      </c>
      <c r="AD372" s="10">
        <v>4697685.7152188597</v>
      </c>
      <c r="AE372" s="10">
        <v>4507096.94966425</v>
      </c>
      <c r="AF372" s="10">
        <v>4776866.4691540003</v>
      </c>
      <c r="AG372" s="10">
        <v>4752429.5264593102</v>
      </c>
      <c r="AH372" s="10">
        <v>4481783.5900907004</v>
      </c>
      <c r="AI372" s="10">
        <v>4585936.4309837203</v>
      </c>
      <c r="AJ372" s="10">
        <v>4150883.6369046899</v>
      </c>
      <c r="AK372" s="10">
        <v>4236285.6467960803</v>
      </c>
      <c r="AL372" s="10">
        <v>3842025.2430004799</v>
      </c>
      <c r="AM372" s="10">
        <v>3824949.8503860999</v>
      </c>
      <c r="AN372" s="10">
        <v>3846584.8943787902</v>
      </c>
      <c r="AO372" s="10">
        <v>3869103.3626159499</v>
      </c>
      <c r="AP372" s="10">
        <v>3910689.1649100701</v>
      </c>
      <c r="AQ372" s="10">
        <v>3849093.1554657202</v>
      </c>
      <c r="AR372" s="10">
        <v>3886604.5236275</v>
      </c>
      <c r="AS372" s="10">
        <v>3919650.2344302</v>
      </c>
      <c r="AT372" s="10">
        <v>3806062.7009130898</v>
      </c>
      <c r="AU372" s="37">
        <f t="shared" si="11"/>
        <v>9.650215560387565E-2</v>
      </c>
      <c r="AV372" s="37"/>
      <c r="AW372" s="37"/>
    </row>
    <row r="373" spans="1:49" x14ac:dyDescent="0.2">
      <c r="A373" s="1" t="s">
        <v>1671</v>
      </c>
      <c r="B373" s="126"/>
      <c r="C373" s="126"/>
      <c r="D373" s="8">
        <v>4667866.3295961404</v>
      </c>
      <c r="E373" s="8">
        <v>4477468.5021128403</v>
      </c>
      <c r="F373" s="8">
        <v>4507193.3407585397</v>
      </c>
      <c r="G373" s="8">
        <v>4278838.0903650997</v>
      </c>
      <c r="H373" s="8">
        <v>4189940.2144337501</v>
      </c>
      <c r="I373" s="8">
        <v>4243299.6401452804</v>
      </c>
      <c r="J373" s="8">
        <v>4069530.0157148801</v>
      </c>
      <c r="K373" s="8">
        <v>3874018.5872666198</v>
      </c>
      <c r="L373" s="8">
        <v>3846907.2716174</v>
      </c>
      <c r="M373" s="8">
        <v>3731955.27682496</v>
      </c>
      <c r="N373" s="8">
        <v>3620825.83880318</v>
      </c>
      <c r="O373" s="8">
        <v>3394237.64498884</v>
      </c>
      <c r="P373" s="8">
        <v>3512943.7893540999</v>
      </c>
      <c r="Q373" s="8">
        <v>3446969.86303205</v>
      </c>
      <c r="R373" s="8">
        <v>3400243.87339625</v>
      </c>
      <c r="S373" s="8">
        <v>3313077.7366856099</v>
      </c>
      <c r="T373" s="8">
        <v>3121273.0739812399</v>
      </c>
      <c r="U373" s="8">
        <v>3081859.4986628802</v>
      </c>
      <c r="V373" s="8">
        <v>3111682.0642042998</v>
      </c>
      <c r="W373" s="8">
        <v>2966780.5407236698</v>
      </c>
      <c r="X373" s="7">
        <f t="shared" si="10"/>
        <v>0.14050830796178099</v>
      </c>
      <c r="Y373" s="7"/>
      <c r="Z373" s="7"/>
      <c r="AA373" s="10">
        <v>4628957.1092031896</v>
      </c>
      <c r="AB373" s="10">
        <v>4826613.02676492</v>
      </c>
      <c r="AC373" s="10">
        <v>4829145.7513941899</v>
      </c>
      <c r="AD373" s="10">
        <v>4721280.3175884001</v>
      </c>
      <c r="AE373" s="10">
        <v>4358189.7531025903</v>
      </c>
      <c r="AF373" s="10">
        <v>4617862.9988332</v>
      </c>
      <c r="AG373" s="10">
        <v>4350472.6309613604</v>
      </c>
      <c r="AH373" s="10">
        <v>4150599.7555703898</v>
      </c>
      <c r="AI373" s="10">
        <v>4160086.6506097098</v>
      </c>
      <c r="AJ373" s="10">
        <v>4031457.7518045702</v>
      </c>
      <c r="AK373" s="10">
        <v>3907118.1198587799</v>
      </c>
      <c r="AL373" s="10">
        <v>3651797.4435040401</v>
      </c>
      <c r="AM373" s="10">
        <v>3840837.4582216302</v>
      </c>
      <c r="AN373" s="10">
        <v>3842931.9068962699</v>
      </c>
      <c r="AO373" s="10">
        <v>3573694.3136711</v>
      </c>
      <c r="AP373" s="10">
        <v>3717530.1656043902</v>
      </c>
      <c r="AQ373" s="10">
        <v>3588455.8179749199</v>
      </c>
      <c r="AR373" s="10">
        <v>3633276.2899147598</v>
      </c>
      <c r="AS373" s="10">
        <v>3493390.80782991</v>
      </c>
      <c r="AT373" s="10">
        <v>3517745.79033243</v>
      </c>
      <c r="AU373" s="37">
        <f t="shared" si="11"/>
        <v>0.11406874645688714</v>
      </c>
      <c r="AV373" s="37"/>
      <c r="AW373" s="37"/>
    </row>
    <row r="374" spans="1:49" x14ac:dyDescent="0.2">
      <c r="A374" s="1" t="s">
        <v>1672</v>
      </c>
      <c r="B374" s="126"/>
      <c r="C374" s="126"/>
      <c r="D374" s="8">
        <v>28137877.292144701</v>
      </c>
      <c r="E374" s="8">
        <v>27985636.152445901</v>
      </c>
      <c r="F374" s="8">
        <v>27820932.0843587</v>
      </c>
      <c r="G374" s="8">
        <v>26959703.004824098</v>
      </c>
      <c r="H374" s="8">
        <v>26504273.612287398</v>
      </c>
      <c r="I374" s="8">
        <v>26495773.5576717</v>
      </c>
      <c r="J374" s="8">
        <v>24712324.7299372</v>
      </c>
      <c r="K374" s="8">
        <v>24557337.058908001</v>
      </c>
      <c r="L374" s="8">
        <v>23181719.409603201</v>
      </c>
      <c r="M374" s="8">
        <v>22868035.704898</v>
      </c>
      <c r="N374" s="8">
        <v>23295697.284393098</v>
      </c>
      <c r="O374" s="8">
        <v>21571302.088299502</v>
      </c>
      <c r="P374" s="8">
        <v>21516228.267290398</v>
      </c>
      <c r="Q374" s="8">
        <v>20643351.776298899</v>
      </c>
      <c r="R374" s="8">
        <v>20841435.8143989</v>
      </c>
      <c r="S374" s="8">
        <v>20736992.792729199</v>
      </c>
      <c r="T374" s="8">
        <v>19907550.1582244</v>
      </c>
      <c r="U374" s="8">
        <v>19690170.2920723</v>
      </c>
      <c r="V374" s="8">
        <v>19062643.613810599</v>
      </c>
      <c r="W374" s="8">
        <v>18954806.228954099</v>
      </c>
      <c r="X374" s="7">
        <f t="shared" si="10"/>
        <v>0.13611469344871041</v>
      </c>
      <c r="Y374" s="7"/>
      <c r="Z374" s="7"/>
      <c r="AA374" s="10">
        <v>35613202.481719203</v>
      </c>
      <c r="AB374" s="10">
        <v>35050214.182829902</v>
      </c>
      <c r="AC374" s="10">
        <v>34350523.5635195</v>
      </c>
      <c r="AD374" s="10">
        <v>33580115.326562203</v>
      </c>
      <c r="AE374" s="10">
        <v>33395037.0101633</v>
      </c>
      <c r="AF374" s="10">
        <v>32799962.660764098</v>
      </c>
      <c r="AG374" s="10">
        <v>30958070.0068059</v>
      </c>
      <c r="AH374" s="10">
        <v>30032699.953856401</v>
      </c>
      <c r="AI374" s="10">
        <v>29977727.1509443</v>
      </c>
      <c r="AJ374" s="10">
        <v>28565004.5061238</v>
      </c>
      <c r="AK374" s="10">
        <v>29372463.392494898</v>
      </c>
      <c r="AL374" s="10">
        <v>27616441.9389765</v>
      </c>
      <c r="AM374" s="10">
        <v>27084048.5401759</v>
      </c>
      <c r="AN374" s="10">
        <v>26198558.505329601</v>
      </c>
      <c r="AO374" s="10">
        <v>26996342.7551209</v>
      </c>
      <c r="AP374" s="10">
        <v>26701969.649950501</v>
      </c>
      <c r="AQ374" s="10">
        <v>25510547.185332499</v>
      </c>
      <c r="AR374" s="10">
        <v>26073016.684162799</v>
      </c>
      <c r="AS374" s="10">
        <v>25011998.161853898</v>
      </c>
      <c r="AT374" s="10">
        <v>24266331.088604301</v>
      </c>
      <c r="AU374" s="37">
        <f t="shared" si="11"/>
        <v>0.12251629531587267</v>
      </c>
      <c r="AV374" s="37"/>
      <c r="AW374" s="37"/>
    </row>
    <row r="375" spans="1:49" x14ac:dyDescent="0.2">
      <c r="A375" s="1" t="s">
        <v>1673</v>
      </c>
      <c r="B375" s="126"/>
      <c r="C375" s="126"/>
      <c r="D375" s="8">
        <v>3666318.9517978202</v>
      </c>
      <c r="E375" s="8">
        <v>3472688.33764552</v>
      </c>
      <c r="F375" s="8">
        <v>3496499.31382035</v>
      </c>
      <c r="G375" s="8">
        <v>3516163.7421888602</v>
      </c>
      <c r="H375" s="8">
        <v>3550376.3783193501</v>
      </c>
      <c r="I375" s="8">
        <v>3395621.4675060702</v>
      </c>
      <c r="J375" s="8">
        <v>3235212.0519786198</v>
      </c>
      <c r="K375" s="8">
        <v>3311104.9481071602</v>
      </c>
      <c r="L375" s="8">
        <v>3313966.8236004501</v>
      </c>
      <c r="M375" s="8">
        <v>2832556.7741115699</v>
      </c>
      <c r="N375" s="8">
        <v>3007316.5068137799</v>
      </c>
      <c r="O375" s="8">
        <v>2783011.6252176301</v>
      </c>
      <c r="P375" s="8">
        <v>2782870.6078761602</v>
      </c>
      <c r="Q375" s="8">
        <v>2536363.2431760901</v>
      </c>
      <c r="R375" s="8">
        <v>2727792.0698941601</v>
      </c>
      <c r="S375" s="8">
        <v>2687538.3508995599</v>
      </c>
      <c r="T375" s="8">
        <v>2568897.6707992102</v>
      </c>
      <c r="U375" s="8">
        <v>2534661.5933437101</v>
      </c>
      <c r="V375" s="8">
        <v>2586703.4557534698</v>
      </c>
      <c r="W375" s="8">
        <v>2499195.2540022801</v>
      </c>
      <c r="X375" s="7">
        <f t="shared" si="10"/>
        <v>0.13588314472900745</v>
      </c>
      <c r="Y375" s="7"/>
      <c r="Z375" s="7"/>
      <c r="AA375" s="10">
        <v>4106361.5382611402</v>
      </c>
      <c r="AB375" s="10">
        <v>4173677.86591679</v>
      </c>
      <c r="AC375" s="10">
        <v>4116266.76311399</v>
      </c>
      <c r="AD375" s="10">
        <v>4162111.82717227</v>
      </c>
      <c r="AE375" s="10">
        <v>4112980.80201734</v>
      </c>
      <c r="AF375" s="10">
        <v>3893867.02366105</v>
      </c>
      <c r="AG375" s="10">
        <v>3690980.1239976301</v>
      </c>
      <c r="AH375" s="10">
        <v>3636549.1531507401</v>
      </c>
      <c r="AI375" s="10">
        <v>3623023.8883539601</v>
      </c>
      <c r="AJ375" s="10">
        <v>3629773.4307375001</v>
      </c>
      <c r="AK375" s="10">
        <v>3561084.97295033</v>
      </c>
      <c r="AL375" s="10">
        <v>3379879.4077295898</v>
      </c>
      <c r="AM375" s="10">
        <v>3232480.4800301502</v>
      </c>
      <c r="AN375" s="10">
        <v>3061133.8708998198</v>
      </c>
      <c r="AO375" s="10">
        <v>3199365.51865105</v>
      </c>
      <c r="AP375" s="10">
        <v>3069349.2282633502</v>
      </c>
      <c r="AQ375" s="10">
        <v>3096499.39014795</v>
      </c>
      <c r="AR375" s="10">
        <v>3054410.7782046199</v>
      </c>
      <c r="AS375" s="10">
        <v>2997808.7666003099</v>
      </c>
      <c r="AT375" s="10">
        <v>2959308.05892502</v>
      </c>
      <c r="AU375" s="37">
        <f t="shared" si="11"/>
        <v>0.12461768250053874</v>
      </c>
      <c r="AV375" s="37"/>
      <c r="AW375" s="37"/>
    </row>
    <row r="376" spans="1:49" x14ac:dyDescent="0.2">
      <c r="A376" s="1" t="s">
        <v>1684</v>
      </c>
      <c r="B376" s="126"/>
      <c r="C376" s="126"/>
      <c r="D376" s="8">
        <v>15943572.484191</v>
      </c>
      <c r="E376" s="8">
        <v>15471746.487984501</v>
      </c>
      <c r="F376" s="8">
        <v>15608680.1027412</v>
      </c>
      <c r="G376" s="8">
        <v>15005671.7431015</v>
      </c>
      <c r="H376" s="8">
        <v>14852618.952255599</v>
      </c>
      <c r="I376" s="8">
        <v>15069454.378017999</v>
      </c>
      <c r="J376" s="8">
        <v>14429535.4521205</v>
      </c>
      <c r="K376" s="8">
        <v>14304340.680080101</v>
      </c>
      <c r="L376" s="8">
        <v>13953243.6671839</v>
      </c>
      <c r="M376" s="8">
        <v>13587570.1323689</v>
      </c>
      <c r="N376" s="8">
        <v>13725180.3679162</v>
      </c>
      <c r="O376" s="8">
        <v>12762539.675962299</v>
      </c>
      <c r="P376" s="8">
        <v>13166090.892126201</v>
      </c>
      <c r="Q376" s="8">
        <v>13063988.1484532</v>
      </c>
      <c r="R376" s="8">
        <v>12343763.624064401</v>
      </c>
      <c r="S376" s="8">
        <v>12688604.5551112</v>
      </c>
      <c r="T376" s="8">
        <v>12337209.994594</v>
      </c>
      <c r="U376" s="8">
        <v>12006920.305438301</v>
      </c>
      <c r="V376" s="8">
        <v>12069753.8724993</v>
      </c>
      <c r="W376" s="8">
        <v>12389706.5276767</v>
      </c>
      <c r="X376" s="7">
        <f t="shared" si="10"/>
        <v>9.3267503428081724E-2</v>
      </c>
      <c r="Y376" s="7"/>
      <c r="Z376" s="7"/>
      <c r="AA376" s="10">
        <v>23494671.136849001</v>
      </c>
      <c r="AB376" s="10">
        <v>22357921.129089799</v>
      </c>
      <c r="AC376" s="10">
        <v>22176066.321575802</v>
      </c>
      <c r="AD376" s="10">
        <v>21951406.7863575</v>
      </c>
      <c r="AE376" s="10">
        <v>21508049.030378301</v>
      </c>
      <c r="AF376" s="10">
        <v>21232218.021484401</v>
      </c>
      <c r="AG376" s="10">
        <v>20826899.685683999</v>
      </c>
      <c r="AH376" s="10">
        <v>20102522.4150928</v>
      </c>
      <c r="AI376" s="10">
        <v>20345680.615228798</v>
      </c>
      <c r="AJ376" s="10">
        <v>19283589.7296938</v>
      </c>
      <c r="AK376" s="10">
        <v>19718589.2629898</v>
      </c>
      <c r="AL376" s="10">
        <v>18428090.974858601</v>
      </c>
      <c r="AM376" s="10">
        <v>18301943.1849938</v>
      </c>
      <c r="AN376" s="10">
        <v>18385703.418522999</v>
      </c>
      <c r="AO376" s="10">
        <v>18209311.254073001</v>
      </c>
      <c r="AP376" s="10">
        <v>18089639.795335799</v>
      </c>
      <c r="AQ376" s="10">
        <v>18164836.409320299</v>
      </c>
      <c r="AR376" s="10">
        <v>18070896.509848401</v>
      </c>
      <c r="AS376" s="10">
        <v>17834762.051191799</v>
      </c>
      <c r="AT376" s="10">
        <v>17965268.785800401</v>
      </c>
      <c r="AU376" s="37">
        <f t="shared" si="11"/>
        <v>9.0848877228064409E-2</v>
      </c>
      <c r="AV376" s="37"/>
      <c r="AW376" s="37"/>
    </row>
    <row r="377" spans="1:49" x14ac:dyDescent="0.2">
      <c r="A377" s="1" t="s">
        <v>1687</v>
      </c>
      <c r="B377" s="126"/>
      <c r="C377" s="126"/>
      <c r="D377" s="8">
        <v>12029429.7012701</v>
      </c>
      <c r="E377" s="8">
        <v>11690514.4031405</v>
      </c>
      <c r="F377" s="8">
        <v>11220502.5580095</v>
      </c>
      <c r="G377" s="8">
        <v>11030779.899503499</v>
      </c>
      <c r="H377" s="8">
        <v>10605563.2532329</v>
      </c>
      <c r="I377" s="8">
        <v>10708983.1175019</v>
      </c>
      <c r="J377" s="8">
        <v>10189550.587323001</v>
      </c>
      <c r="K377" s="8">
        <v>10013101.087527299</v>
      </c>
      <c r="L377" s="8">
        <v>9546949.8693075199</v>
      </c>
      <c r="M377" s="8">
        <v>9334074.68970952</v>
      </c>
      <c r="N377" s="8">
        <v>9099767.7649385501</v>
      </c>
      <c r="O377" s="8">
        <v>8518045.5800944697</v>
      </c>
      <c r="P377" s="8">
        <v>7517715.5608183099</v>
      </c>
      <c r="Q377" s="8">
        <v>8471831.1122457292</v>
      </c>
      <c r="R377" s="8">
        <v>8123029.4561126204</v>
      </c>
      <c r="S377" s="8">
        <v>7665505.4019573499</v>
      </c>
      <c r="T377" s="8">
        <v>7647504.6778866099</v>
      </c>
      <c r="U377" s="8">
        <v>7786664.4018893102</v>
      </c>
      <c r="V377" s="8">
        <v>7655855.30139009</v>
      </c>
      <c r="W377" s="8">
        <v>7321986.0944135198</v>
      </c>
      <c r="X377" s="7">
        <f t="shared" si="10"/>
        <v>0.16551705598356942</v>
      </c>
      <c r="Y377" s="7"/>
      <c r="Z377" s="7"/>
      <c r="AA377" s="10">
        <v>14623884.4920232</v>
      </c>
      <c r="AB377" s="10">
        <v>14526301.4325235</v>
      </c>
      <c r="AC377" s="10">
        <v>14281477.5955489</v>
      </c>
      <c r="AD377" s="10">
        <v>13878640.911751799</v>
      </c>
      <c r="AE377" s="10">
        <v>13206776.291162301</v>
      </c>
      <c r="AF377" s="10">
        <v>13449358.944306901</v>
      </c>
      <c r="AG377" s="10">
        <v>12841101.514938399</v>
      </c>
      <c r="AH377" s="10">
        <v>12312466.6495842</v>
      </c>
      <c r="AI377" s="10">
        <v>12759473.804367701</v>
      </c>
      <c r="AJ377" s="10">
        <v>12333323.6550825</v>
      </c>
      <c r="AK377" s="10">
        <v>11656171.0883207</v>
      </c>
      <c r="AL377" s="10">
        <v>11077278.2103897</v>
      </c>
      <c r="AM377" s="10">
        <v>11695631.097293699</v>
      </c>
      <c r="AN377" s="10">
        <v>11116037.7152787</v>
      </c>
      <c r="AO377" s="10">
        <v>10669778.8164424</v>
      </c>
      <c r="AP377" s="10">
        <v>10953479.603499301</v>
      </c>
      <c r="AQ377" s="10">
        <v>10628188.810969099</v>
      </c>
      <c r="AR377" s="10">
        <v>11097768.886232801</v>
      </c>
      <c r="AS377" s="10">
        <v>10348932.1575775</v>
      </c>
      <c r="AT377" s="10">
        <v>10293776.665237701</v>
      </c>
      <c r="AU377" s="37">
        <f t="shared" si="11"/>
        <v>0.11814093632295847</v>
      </c>
      <c r="AV377" s="37"/>
      <c r="AW377" s="37"/>
    </row>
    <row r="378" spans="1:49" x14ac:dyDescent="0.2">
      <c r="A378" s="1" t="s">
        <v>1688</v>
      </c>
      <c r="B378" s="126"/>
      <c r="C378" s="126"/>
      <c r="D378" s="8">
        <v>13544113.7657372</v>
      </c>
      <c r="E378" s="8">
        <v>13487722.559372099</v>
      </c>
      <c r="F378" s="8">
        <v>13481014.4396125</v>
      </c>
      <c r="G378" s="8">
        <v>13026135.3128291</v>
      </c>
      <c r="H378" s="8">
        <v>13178450.9591834</v>
      </c>
      <c r="I378" s="8">
        <v>12767489.867767701</v>
      </c>
      <c r="J378" s="8">
        <v>12218948.5517077</v>
      </c>
      <c r="K378" s="8">
        <v>12013634.6827618</v>
      </c>
      <c r="L378" s="8">
        <v>11984400.689695301</v>
      </c>
      <c r="M378" s="8">
        <v>11904107.6911075</v>
      </c>
      <c r="N378" s="8">
        <v>11741841.7600045</v>
      </c>
      <c r="O378" s="8">
        <v>11158166.8311774</v>
      </c>
      <c r="P378" s="8">
        <v>10943520.3266632</v>
      </c>
      <c r="Q378" s="8">
        <v>10558547.6071973</v>
      </c>
      <c r="R378" s="8">
        <v>10772489.0192382</v>
      </c>
      <c r="S378" s="8">
        <v>10834637.0693214</v>
      </c>
      <c r="T378" s="8">
        <v>10802370.743051</v>
      </c>
      <c r="U378" s="8">
        <v>10206075.076809401</v>
      </c>
      <c r="V378" s="8">
        <v>10202350.9535957</v>
      </c>
      <c r="W378" s="8">
        <v>10121008.0293871</v>
      </c>
      <c r="X378" s="7">
        <f t="shared" si="10"/>
        <v>0.10119685672124429</v>
      </c>
      <c r="Y378" s="7"/>
      <c r="Z378" s="7"/>
      <c r="AA378" s="10">
        <v>15824964.8975165</v>
      </c>
      <c r="AB378" s="10">
        <v>16021519.5855592</v>
      </c>
      <c r="AC378" s="10">
        <v>15715638.6651225</v>
      </c>
      <c r="AD378" s="10">
        <v>15433798.747364501</v>
      </c>
      <c r="AE378" s="10">
        <v>15094656.984549601</v>
      </c>
      <c r="AF378" s="10">
        <v>14720888.9659571</v>
      </c>
      <c r="AG378" s="10">
        <v>14548702.270826301</v>
      </c>
      <c r="AH378" s="10">
        <v>14359441.1478267</v>
      </c>
      <c r="AI378" s="10">
        <v>14399814.6378558</v>
      </c>
      <c r="AJ378" s="10">
        <v>13629541.2642582</v>
      </c>
      <c r="AK378" s="10">
        <v>13810381.742349399</v>
      </c>
      <c r="AL378" s="10">
        <v>12698920.310323199</v>
      </c>
      <c r="AM378" s="10">
        <v>12576955.1858261</v>
      </c>
      <c r="AN378" s="10">
        <v>12718272.027011899</v>
      </c>
      <c r="AO378" s="10">
        <v>12695910.7610498</v>
      </c>
      <c r="AP378" s="10">
        <v>12904222.885823701</v>
      </c>
      <c r="AQ378" s="10">
        <v>12920415.6360707</v>
      </c>
      <c r="AR378" s="10">
        <v>13026109.7451327</v>
      </c>
      <c r="AS378" s="10">
        <v>12936164.4122409</v>
      </c>
      <c r="AT378" s="10">
        <v>12720339.892445</v>
      </c>
      <c r="AU378" s="37">
        <f t="shared" si="11"/>
        <v>8.7044111349468115E-2</v>
      </c>
      <c r="AV378" s="37"/>
      <c r="AW378" s="37"/>
    </row>
    <row r="379" spans="1:49" x14ac:dyDescent="0.2">
      <c r="A379" s="1" t="s">
        <v>1689</v>
      </c>
      <c r="B379" s="126"/>
      <c r="C379" s="126"/>
      <c r="D379" s="8">
        <v>29880577.262418501</v>
      </c>
      <c r="E379" s="8">
        <v>29635359.978122801</v>
      </c>
      <c r="F379" s="8">
        <v>28952033.576056801</v>
      </c>
      <c r="G379" s="8">
        <v>27351606.862091199</v>
      </c>
      <c r="H379" s="8">
        <v>26254139.918357201</v>
      </c>
      <c r="I379" s="8">
        <v>25515974.701392502</v>
      </c>
      <c r="J379" s="8">
        <v>25226041.719218899</v>
      </c>
      <c r="K379" s="8">
        <v>24334124.113441002</v>
      </c>
      <c r="L379" s="8">
        <v>22585190.167649101</v>
      </c>
      <c r="M379" s="8">
        <v>24901062.461410001</v>
      </c>
      <c r="N379" s="8">
        <v>25049573.452492099</v>
      </c>
      <c r="O379" s="8">
        <v>23796361.545028601</v>
      </c>
      <c r="P379" s="8">
        <v>24264310.722249798</v>
      </c>
      <c r="Q379" s="8">
        <v>22049636.907188799</v>
      </c>
      <c r="R379" s="8">
        <v>22162101.313287102</v>
      </c>
      <c r="S379" s="8">
        <v>22476328.4714025</v>
      </c>
      <c r="T379" s="8">
        <v>22407024.209943</v>
      </c>
      <c r="U379" s="8">
        <v>22125554.400547899</v>
      </c>
      <c r="V379" s="8">
        <v>22420667.792607099</v>
      </c>
      <c r="W379" s="8">
        <v>22282425.147426799</v>
      </c>
      <c r="X379" s="7">
        <f t="shared" si="10"/>
        <v>0.10464660829631839</v>
      </c>
      <c r="Y379" s="7"/>
      <c r="Z379" s="7"/>
      <c r="AA379" s="10">
        <v>35270011.134716399</v>
      </c>
      <c r="AB379" s="10">
        <v>34443378.976936303</v>
      </c>
      <c r="AC379" s="10">
        <v>32947778.6091277</v>
      </c>
      <c r="AD379" s="10">
        <v>31374250.563925602</v>
      </c>
      <c r="AE379" s="10">
        <v>30794355.415993001</v>
      </c>
      <c r="AF379" s="10">
        <v>28993800.954463799</v>
      </c>
      <c r="AG379" s="10">
        <v>31858485.4790597</v>
      </c>
      <c r="AH379" s="10">
        <v>30928520.194401801</v>
      </c>
      <c r="AI379" s="10">
        <v>29334594.971769199</v>
      </c>
      <c r="AJ379" s="10">
        <v>28873212.094528101</v>
      </c>
      <c r="AK379" s="10">
        <v>28553236.2906253</v>
      </c>
      <c r="AL379" s="10">
        <v>27553017.3760891</v>
      </c>
      <c r="AM379" s="10">
        <v>27149370.3724938</v>
      </c>
      <c r="AN379" s="10">
        <v>28565096.864021402</v>
      </c>
      <c r="AO379" s="10">
        <v>29502868.197479501</v>
      </c>
      <c r="AP379" s="10">
        <v>28792992.113919001</v>
      </c>
      <c r="AQ379" s="10">
        <v>27737411.292821199</v>
      </c>
      <c r="AR379" s="10">
        <v>28263541.224563502</v>
      </c>
      <c r="AS379" s="10">
        <v>26548947.0180717</v>
      </c>
      <c r="AT379" s="10">
        <v>27234037.874733102</v>
      </c>
      <c r="AU379" s="37">
        <f t="shared" si="11"/>
        <v>8.1662362563747815E-2</v>
      </c>
      <c r="AV379" s="37"/>
      <c r="AW379" s="37"/>
    </row>
    <row r="380" spans="1:49" x14ac:dyDescent="0.2">
      <c r="A380" s="1" t="s">
        <v>1690</v>
      </c>
      <c r="B380" s="126"/>
      <c r="C380" s="126"/>
      <c r="D380" s="8">
        <v>1017689.61092139</v>
      </c>
      <c r="E380" s="8">
        <v>935038.33035474399</v>
      </c>
      <c r="F380" s="8">
        <v>975183.73304844298</v>
      </c>
      <c r="G380" s="8">
        <v>932348.34011969098</v>
      </c>
      <c r="H380" s="8">
        <v>971080.72333100403</v>
      </c>
      <c r="I380" s="8">
        <v>870320.22302232205</v>
      </c>
      <c r="J380" s="8">
        <v>898010.95378867397</v>
      </c>
      <c r="K380" s="8">
        <v>904020.54713821504</v>
      </c>
      <c r="L380" s="8">
        <v>837981.98319695902</v>
      </c>
      <c r="M380" s="8">
        <v>817061.44436247903</v>
      </c>
      <c r="N380" s="8">
        <v>814594.63888867095</v>
      </c>
      <c r="O380" s="8">
        <v>738904.177462077</v>
      </c>
      <c r="P380" s="8">
        <v>757346.86087885394</v>
      </c>
      <c r="Q380" s="8">
        <v>769575.72169736202</v>
      </c>
      <c r="R380" s="8">
        <v>699998.01733234595</v>
      </c>
      <c r="S380" s="8">
        <v>724940.12038885197</v>
      </c>
      <c r="T380" s="8">
        <v>714722.87060292205</v>
      </c>
      <c r="U380" s="8">
        <v>690738.19531219802</v>
      </c>
      <c r="V380" s="8">
        <v>702595.64432292397</v>
      </c>
      <c r="W380" s="8">
        <v>648833.29911167303</v>
      </c>
      <c r="X380" s="7">
        <f t="shared" si="10"/>
        <v>0.13551504694774966</v>
      </c>
      <c r="Y380" s="7"/>
      <c r="Z380" s="7"/>
      <c r="AA380" s="10">
        <v>1157881.55847059</v>
      </c>
      <c r="AB380" s="10">
        <v>1192521.4373967201</v>
      </c>
      <c r="AC380" s="10">
        <v>1109740.64024292</v>
      </c>
      <c r="AD380" s="10">
        <v>1081807.8273124699</v>
      </c>
      <c r="AE380" s="10">
        <v>1026032.3912952699</v>
      </c>
      <c r="AF380" s="10">
        <v>1088949.6538116699</v>
      </c>
      <c r="AG380" s="10">
        <v>1027588.9065221699</v>
      </c>
      <c r="AH380" s="10">
        <v>1021813.48750674</v>
      </c>
      <c r="AI380" s="10">
        <v>1010527.68046965</v>
      </c>
      <c r="AJ380" s="10">
        <v>911498.86657336704</v>
      </c>
      <c r="AK380" s="10">
        <v>1000586.1444556901</v>
      </c>
      <c r="AL380" s="10">
        <v>931809.74246831797</v>
      </c>
      <c r="AM380" s="10">
        <v>868214.46068060095</v>
      </c>
      <c r="AN380" s="10">
        <v>888789.95246983995</v>
      </c>
      <c r="AO380" s="10">
        <v>880223.96904324705</v>
      </c>
      <c r="AP380" s="10">
        <v>869315.80769144394</v>
      </c>
      <c r="AQ380" s="10">
        <v>842020.283127859</v>
      </c>
      <c r="AR380" s="10">
        <v>854864.23353931506</v>
      </c>
      <c r="AS380" s="10">
        <v>824477.91250657197</v>
      </c>
      <c r="AT380" s="10">
        <v>815051.62137082999</v>
      </c>
      <c r="AU380" s="37">
        <f t="shared" si="11"/>
        <v>0.12000836958910381</v>
      </c>
      <c r="AV380" s="37"/>
      <c r="AW380" s="37"/>
    </row>
    <row r="381" spans="1:49" x14ac:dyDescent="0.2">
      <c r="A381" s="1" t="s">
        <v>1695</v>
      </c>
      <c r="B381" s="126"/>
      <c r="C381" s="126"/>
      <c r="D381" s="8">
        <v>15267989.8253485</v>
      </c>
      <c r="E381" s="8">
        <v>14377961.4523471</v>
      </c>
      <c r="F381" s="8">
        <v>13836364.505183799</v>
      </c>
      <c r="G381" s="8">
        <v>12729348.5071683</v>
      </c>
      <c r="H381" s="8">
        <v>11575851.1307099</v>
      </c>
      <c r="I381" s="8">
        <v>11547070.984351801</v>
      </c>
      <c r="J381" s="8">
        <v>10424769.1884834</v>
      </c>
      <c r="K381" s="8">
        <v>9949968.8462667894</v>
      </c>
      <c r="L381" s="8">
        <v>9233235.1555897407</v>
      </c>
      <c r="M381" s="8">
        <v>8713755.3304666504</v>
      </c>
      <c r="N381" s="8">
        <v>8391080.0767576098</v>
      </c>
      <c r="O381" s="8">
        <v>7707119.86755409</v>
      </c>
      <c r="P381" s="8">
        <v>7552995.0453297701</v>
      </c>
      <c r="Q381" s="8">
        <v>7283532.1740197903</v>
      </c>
      <c r="R381" s="8">
        <v>5906760.3921817802</v>
      </c>
      <c r="S381" s="8">
        <v>6467583.7293990199</v>
      </c>
      <c r="T381" s="8">
        <v>6427467.0285622803</v>
      </c>
      <c r="U381" s="8">
        <v>4572242.1796210902</v>
      </c>
      <c r="V381" s="8">
        <v>5924689.55353468</v>
      </c>
      <c r="W381" s="8">
        <v>5683158.66941786</v>
      </c>
      <c r="X381" s="7">
        <f t="shared" si="10"/>
        <v>0.34525658590759978</v>
      </c>
      <c r="Y381" s="7"/>
      <c r="Z381" s="7"/>
      <c r="AA381" s="10">
        <v>16855617.858180899</v>
      </c>
      <c r="AB381" s="10">
        <v>15677037.957946699</v>
      </c>
      <c r="AC381" s="10">
        <v>14567197.084088599</v>
      </c>
      <c r="AD381" s="10">
        <v>13712159.952487901</v>
      </c>
      <c r="AE381" s="10">
        <v>12392524.5311522</v>
      </c>
      <c r="AF381" s="10">
        <v>12356267.3075325</v>
      </c>
      <c r="AG381" s="10">
        <v>11209581.7957181</v>
      </c>
      <c r="AH381" s="10">
        <v>11096452.2298516</v>
      </c>
      <c r="AI381" s="10">
        <v>10211656.5207018</v>
      </c>
      <c r="AJ381" s="10">
        <v>9121621.3187480196</v>
      </c>
      <c r="AK381" s="10">
        <v>9244748.3651952092</v>
      </c>
      <c r="AL381" s="10">
        <v>6917415.2652959498</v>
      </c>
      <c r="AM381" s="10">
        <v>7736928.4408120597</v>
      </c>
      <c r="AN381" s="10">
        <v>7988828.7244981397</v>
      </c>
      <c r="AO381" s="10">
        <v>7594361.2696415205</v>
      </c>
      <c r="AP381" s="10">
        <v>7868179.4117241297</v>
      </c>
      <c r="AQ381" s="10">
        <v>7645033.6535151303</v>
      </c>
      <c r="AR381" s="10">
        <v>7927872.7237320403</v>
      </c>
      <c r="AS381" s="10">
        <v>6289816.6429423299</v>
      </c>
      <c r="AT381" s="10">
        <v>7077057.2692575101</v>
      </c>
      <c r="AU381" s="37">
        <f t="shared" si="11"/>
        <v>0.31058750722501355</v>
      </c>
      <c r="AV381" s="37"/>
      <c r="AW381" s="37"/>
    </row>
    <row r="382" spans="1:49" x14ac:dyDescent="0.2">
      <c r="A382" s="1" t="s">
        <v>1707</v>
      </c>
      <c r="B382" s="126"/>
      <c r="C382" s="126"/>
      <c r="D382" s="8">
        <v>11823447.230624899</v>
      </c>
      <c r="E382" s="8">
        <v>11366985.716542499</v>
      </c>
      <c r="F382" s="8">
        <v>11784068.851985</v>
      </c>
      <c r="G382" s="8">
        <v>11005643.8204413</v>
      </c>
      <c r="H382" s="8">
        <v>10813379.2798134</v>
      </c>
      <c r="I382" s="8">
        <v>10833310.002182901</v>
      </c>
      <c r="J382" s="8">
        <v>10463149.6788068</v>
      </c>
      <c r="K382" s="8">
        <v>9593392.9233093709</v>
      </c>
      <c r="L382" s="8">
        <v>9747391.6461982206</v>
      </c>
      <c r="M382" s="8">
        <v>9728987.4520339891</v>
      </c>
      <c r="N382" s="8">
        <v>9542277.7544054594</v>
      </c>
      <c r="O382" s="8">
        <v>9190092.6654280294</v>
      </c>
      <c r="P382" s="8">
        <v>8635432.1666849405</v>
      </c>
      <c r="Q382" s="8">
        <v>8590503.1389317606</v>
      </c>
      <c r="R382" s="8">
        <v>8405234.5777934007</v>
      </c>
      <c r="S382" s="8">
        <v>8404781.8869855199</v>
      </c>
      <c r="T382" s="8">
        <v>8036202.2429977404</v>
      </c>
      <c r="U382" s="8">
        <v>7899439.1122405902</v>
      </c>
      <c r="V382" s="8">
        <v>7715333.7716430202</v>
      </c>
      <c r="W382" s="8">
        <v>7554764.2998783803</v>
      </c>
      <c r="X382" s="7">
        <f t="shared" si="10"/>
        <v>0.14523070487850592</v>
      </c>
      <c r="Y382" s="7"/>
      <c r="Z382" s="7"/>
      <c r="AA382" s="10">
        <v>13911073.963520899</v>
      </c>
      <c r="AB382" s="10">
        <v>13667591.5390875</v>
      </c>
      <c r="AC382" s="10">
        <v>13323515.054827999</v>
      </c>
      <c r="AD382" s="10">
        <v>13339167.2063787</v>
      </c>
      <c r="AE382" s="10">
        <v>12939331.131413801</v>
      </c>
      <c r="AF382" s="10">
        <v>12668891.0734163</v>
      </c>
      <c r="AG382" s="10">
        <v>12352746.026045499</v>
      </c>
      <c r="AH382" s="10">
        <v>12332917.4628736</v>
      </c>
      <c r="AI382" s="10">
        <v>11679893.1432129</v>
      </c>
      <c r="AJ382" s="10">
        <v>11306965.252861399</v>
      </c>
      <c r="AK382" s="10">
        <v>11230141.9642439</v>
      </c>
      <c r="AL382" s="10">
        <v>10553916.1695861</v>
      </c>
      <c r="AM382" s="10">
        <v>10614213.659097301</v>
      </c>
      <c r="AN382" s="10">
        <v>10319672.364703501</v>
      </c>
      <c r="AO382" s="10">
        <v>10417502.0099677</v>
      </c>
      <c r="AP382" s="10">
        <v>10263215.024763901</v>
      </c>
      <c r="AQ382" s="10">
        <v>9977095.1253171396</v>
      </c>
      <c r="AR382" s="10">
        <v>9891681.6710630897</v>
      </c>
      <c r="AS382" s="10">
        <v>9390951.71706108</v>
      </c>
      <c r="AT382" s="10">
        <v>9332963.5745786391</v>
      </c>
      <c r="AU382" s="37">
        <f t="shared" si="11"/>
        <v>0.12961106877879425</v>
      </c>
      <c r="AV382" s="37"/>
      <c r="AW382" s="37"/>
    </row>
    <row r="383" spans="1:49" x14ac:dyDescent="0.2">
      <c r="A383" s="1" t="s">
        <v>1717</v>
      </c>
      <c r="B383" s="126"/>
      <c r="C383" s="126"/>
      <c r="D383" s="8">
        <v>2957676.8890873198</v>
      </c>
      <c r="E383" s="8">
        <v>2998449.41673982</v>
      </c>
      <c r="F383" s="8">
        <v>2839010.8696311899</v>
      </c>
      <c r="G383" s="8">
        <v>2834346.2259259098</v>
      </c>
      <c r="H383" s="8">
        <v>2898853.3868596801</v>
      </c>
      <c r="I383" s="8">
        <v>2773250.4516043202</v>
      </c>
      <c r="J383" s="8">
        <v>2945790.2808744502</v>
      </c>
      <c r="K383" s="8">
        <v>2695440.8026358099</v>
      </c>
      <c r="L383" s="8">
        <v>2909477.6393025601</v>
      </c>
      <c r="M383" s="8">
        <v>2621085.4495998598</v>
      </c>
      <c r="N383" s="8">
        <v>2692748.0448424802</v>
      </c>
      <c r="O383" s="8">
        <v>2596790.7031796598</v>
      </c>
      <c r="P383" s="8">
        <v>2618158.9632326299</v>
      </c>
      <c r="Q383" s="8">
        <v>2614041.7912185299</v>
      </c>
      <c r="R383" s="8">
        <v>2502919.81618809</v>
      </c>
      <c r="S383" s="8">
        <v>2402419.9838151</v>
      </c>
      <c r="T383" s="8">
        <v>2485043.7255696799</v>
      </c>
      <c r="U383" s="8">
        <v>2451233.6346098799</v>
      </c>
      <c r="V383" s="8">
        <v>2456023.4225425301</v>
      </c>
      <c r="W383" s="8">
        <v>2441718.58362679</v>
      </c>
      <c r="X383" s="7">
        <f t="shared" si="10"/>
        <v>7.3019947851226757E-2</v>
      </c>
      <c r="Y383" s="7"/>
      <c r="Z383" s="7"/>
      <c r="AA383" s="10">
        <v>2994094.2023851601</v>
      </c>
      <c r="AB383" s="10">
        <v>2911388.40745555</v>
      </c>
      <c r="AC383" s="10">
        <v>2999014.8366018999</v>
      </c>
      <c r="AD383" s="10">
        <v>2930917.2522491501</v>
      </c>
      <c r="AE383" s="10">
        <v>2956219.8771835598</v>
      </c>
      <c r="AF383" s="10">
        <v>2856287.0824622698</v>
      </c>
      <c r="AG383" s="10">
        <v>2803531.0727498401</v>
      </c>
      <c r="AH383" s="10">
        <v>2864661.6300285398</v>
      </c>
      <c r="AI383" s="10">
        <v>2663562.61447421</v>
      </c>
      <c r="AJ383" s="10">
        <v>2682240.5644361801</v>
      </c>
      <c r="AK383" s="10">
        <v>2766976.4252945199</v>
      </c>
      <c r="AL383" s="10">
        <v>2648441.07073157</v>
      </c>
      <c r="AM383" s="10">
        <v>2702419.9932827498</v>
      </c>
      <c r="AN383" s="10">
        <v>2529124.3755022599</v>
      </c>
      <c r="AO383" s="10">
        <v>2417556.9879811499</v>
      </c>
      <c r="AP383" s="10">
        <v>2490721.87372017</v>
      </c>
      <c r="AQ383" s="10">
        <v>2470204.7970455098</v>
      </c>
      <c r="AR383" s="10">
        <v>2422744.8925749701</v>
      </c>
      <c r="AS383" s="10">
        <v>2359019.3393984898</v>
      </c>
      <c r="AT383" s="10">
        <v>2357811.4290668298</v>
      </c>
      <c r="AU383" s="37">
        <f t="shared" si="11"/>
        <v>8.1979476226127765E-2</v>
      </c>
      <c r="AV383" s="37"/>
      <c r="AW383" s="37"/>
    </row>
    <row r="384" spans="1:49" x14ac:dyDescent="0.2">
      <c r="A384" s="1" t="s">
        <v>1719</v>
      </c>
      <c r="B384" s="126"/>
      <c r="C384" s="126"/>
      <c r="D384" s="8">
        <v>95942558.587482199</v>
      </c>
      <c r="E384" s="8">
        <v>92135973.285441995</v>
      </c>
      <c r="F384" s="8">
        <v>93409026.017706707</v>
      </c>
      <c r="G384" s="8">
        <v>87423834.815424398</v>
      </c>
      <c r="H384" s="8">
        <v>80645402.974728197</v>
      </c>
      <c r="I384" s="8">
        <v>82406614.751360595</v>
      </c>
      <c r="J384" s="8">
        <v>77012591.415278405</v>
      </c>
      <c r="K384" s="8">
        <v>77045169.543825805</v>
      </c>
      <c r="L384" s="8">
        <v>70988439.226355493</v>
      </c>
      <c r="M384" s="8">
        <v>70196772.3970256</v>
      </c>
      <c r="N384" s="8">
        <v>68253543.188430294</v>
      </c>
      <c r="O384" s="8">
        <v>70642018.384056404</v>
      </c>
      <c r="P384" s="8">
        <v>66865436.987229101</v>
      </c>
      <c r="Q384" s="8">
        <v>63483400.225188397</v>
      </c>
      <c r="R384" s="8">
        <v>65906413.021788403</v>
      </c>
      <c r="S384" s="8">
        <v>63611911.855393998</v>
      </c>
      <c r="T384" s="8">
        <v>61175855.770413898</v>
      </c>
      <c r="U384" s="8">
        <v>55273321.325962603</v>
      </c>
      <c r="V384" s="8">
        <v>60072808.900417604</v>
      </c>
      <c r="W384" s="8">
        <v>58965978.465039603</v>
      </c>
      <c r="X384" s="7">
        <f t="shared" si="10"/>
        <v>0.16675626562032037</v>
      </c>
      <c r="Y384" s="7"/>
      <c r="Z384" s="7"/>
      <c r="AA384" s="10">
        <v>101887680.82822999</v>
      </c>
      <c r="AB384" s="10">
        <v>101316852.378125</v>
      </c>
      <c r="AC384" s="10">
        <v>95735789.493982106</v>
      </c>
      <c r="AD384" s="10">
        <v>91841470.3481168</v>
      </c>
      <c r="AE384" s="10">
        <v>87426626.772004098</v>
      </c>
      <c r="AF384" s="10">
        <v>89229436.209107593</v>
      </c>
      <c r="AG384" s="10">
        <v>86203580.070744798</v>
      </c>
      <c r="AH384" s="10">
        <v>83106220.559203193</v>
      </c>
      <c r="AI384" s="10">
        <v>77888426.716283798</v>
      </c>
      <c r="AJ384" s="10">
        <v>77170096.946031898</v>
      </c>
      <c r="AK384" s="10">
        <v>76686516.630020097</v>
      </c>
      <c r="AL384" s="10">
        <v>71402828.567931503</v>
      </c>
      <c r="AM384" s="10">
        <v>71852122.459768102</v>
      </c>
      <c r="AN384" s="10">
        <v>67784496.161587402</v>
      </c>
      <c r="AO384" s="10">
        <v>76253055.0495314</v>
      </c>
      <c r="AP384" s="10">
        <v>69501550.896082997</v>
      </c>
      <c r="AQ384" s="10">
        <v>67164434.734150201</v>
      </c>
      <c r="AR384" s="10">
        <v>70659872.591091394</v>
      </c>
      <c r="AS384" s="10">
        <v>62554099.260796003</v>
      </c>
      <c r="AT384" s="10">
        <v>66661960.611432299</v>
      </c>
      <c r="AU384" s="37">
        <f t="shared" si="11"/>
        <v>0.14912542215769473</v>
      </c>
      <c r="AV384" s="37"/>
      <c r="AW384" s="37"/>
    </row>
    <row r="385" spans="1:49" x14ac:dyDescent="0.2">
      <c r="A385" s="1" t="s">
        <v>1724</v>
      </c>
      <c r="B385" s="126"/>
      <c r="C385" s="126"/>
      <c r="D385" s="8">
        <v>539139.79836396105</v>
      </c>
      <c r="E385" s="8">
        <v>524300.74359149404</v>
      </c>
      <c r="F385" s="8">
        <v>501444.88418829301</v>
      </c>
      <c r="G385" s="8">
        <v>483984.81239441701</v>
      </c>
      <c r="H385" s="8">
        <v>492901.463398939</v>
      </c>
      <c r="I385" s="8">
        <v>449926.78575995698</v>
      </c>
      <c r="J385" s="8">
        <v>500831.32383080298</v>
      </c>
      <c r="K385" s="8">
        <v>475111.481543687</v>
      </c>
      <c r="L385" s="8">
        <v>491488.462004742</v>
      </c>
      <c r="M385" s="8">
        <v>466403.20925071998</v>
      </c>
      <c r="N385" s="8">
        <v>465370.666224121</v>
      </c>
      <c r="O385" s="8">
        <v>450180.90761202399</v>
      </c>
      <c r="P385" s="8">
        <v>439259.2299026</v>
      </c>
      <c r="Q385" s="8">
        <v>450075.94460289902</v>
      </c>
      <c r="R385" s="8">
        <v>426588.43781098002</v>
      </c>
      <c r="S385" s="8">
        <v>410026.14604798699</v>
      </c>
      <c r="T385" s="8">
        <v>425271.09134347201</v>
      </c>
      <c r="U385" s="8">
        <v>394371.41810392903</v>
      </c>
      <c r="V385" s="8">
        <v>395201.624726718</v>
      </c>
      <c r="W385" s="8">
        <v>395825.78313330701</v>
      </c>
      <c r="X385" s="7">
        <f t="shared" si="10"/>
        <v>9.3364453145464307E-2</v>
      </c>
      <c r="Y385" s="7"/>
      <c r="Z385" s="7"/>
      <c r="AA385" s="10">
        <v>557772.49765427399</v>
      </c>
      <c r="AB385" s="10">
        <v>578341.76507931401</v>
      </c>
      <c r="AC385" s="10">
        <v>574408.00452003896</v>
      </c>
      <c r="AD385" s="10">
        <v>561222.49893970694</v>
      </c>
      <c r="AE385" s="10">
        <v>537644.90330682101</v>
      </c>
      <c r="AF385" s="10">
        <v>582543.961632255</v>
      </c>
      <c r="AG385" s="10">
        <v>557910.16491638601</v>
      </c>
      <c r="AH385" s="10">
        <v>523141.80157219002</v>
      </c>
      <c r="AI385" s="10">
        <v>559926.04215035995</v>
      </c>
      <c r="AJ385" s="10">
        <v>563785.64953617495</v>
      </c>
      <c r="AK385" s="10">
        <v>502229.34345603402</v>
      </c>
      <c r="AL385" s="10">
        <v>501298.37673022802</v>
      </c>
      <c r="AM385" s="10">
        <v>536941.72877251403</v>
      </c>
      <c r="AN385" s="10">
        <v>495049.42454136699</v>
      </c>
      <c r="AO385" s="10">
        <v>505767.61095899303</v>
      </c>
      <c r="AP385" s="10">
        <v>529477.50264269498</v>
      </c>
      <c r="AQ385" s="10">
        <v>464985.63887947501</v>
      </c>
      <c r="AR385" s="10">
        <v>476342.712863605</v>
      </c>
      <c r="AS385" s="10">
        <v>439768.41679315298</v>
      </c>
      <c r="AT385" s="10">
        <v>436010.11808105401</v>
      </c>
      <c r="AU385" s="37">
        <f t="shared" si="11"/>
        <v>8.5985680232103637E-2</v>
      </c>
      <c r="AV385" s="37"/>
      <c r="AW385" s="37"/>
    </row>
    <row r="386" spans="1:49" x14ac:dyDescent="0.2">
      <c r="A386" s="1" t="s">
        <v>1737</v>
      </c>
      <c r="B386" s="126"/>
      <c r="C386" s="126"/>
      <c r="D386" s="8">
        <v>7725212.6637573903</v>
      </c>
      <c r="E386" s="8">
        <v>7665977.8511547204</v>
      </c>
      <c r="F386" s="8">
        <v>7764709.3928631004</v>
      </c>
      <c r="G386" s="8">
        <v>7419719.2613550797</v>
      </c>
      <c r="H386" s="8">
        <v>7619407.4412584202</v>
      </c>
      <c r="I386" s="8">
        <v>7205696.2915510898</v>
      </c>
      <c r="J386" s="8">
        <v>7277155.8399064401</v>
      </c>
      <c r="K386" s="8">
        <v>6753496.7682904396</v>
      </c>
      <c r="L386" s="8">
        <v>6443172.5493369298</v>
      </c>
      <c r="M386" s="8">
        <v>6564857.8460167702</v>
      </c>
      <c r="N386" s="8">
        <v>6261166.8092448302</v>
      </c>
      <c r="O386" s="8">
        <v>5975353.8258203398</v>
      </c>
      <c r="P386" s="8">
        <v>6063156.29525562</v>
      </c>
      <c r="Q386" s="8">
        <v>5838447.9652906796</v>
      </c>
      <c r="R386" s="8">
        <v>5728523.5216007996</v>
      </c>
      <c r="S386" s="8">
        <v>5756489.6288631205</v>
      </c>
      <c r="T386" s="8">
        <v>5626667.1689639799</v>
      </c>
      <c r="U386" s="8">
        <v>5530896.9708326003</v>
      </c>
      <c r="V386" s="8">
        <v>5345674.4627931798</v>
      </c>
      <c r="W386" s="8">
        <v>5178650.9502029698</v>
      </c>
      <c r="X386" s="7">
        <f t="shared" si="10"/>
        <v>0.13521251896703693</v>
      </c>
      <c r="Y386" s="7"/>
      <c r="Z386" s="7"/>
      <c r="AA386" s="10">
        <v>8966531.0399948303</v>
      </c>
      <c r="AB386" s="10">
        <v>8697028.92676761</v>
      </c>
      <c r="AC386" s="10">
        <v>8456191.3857128806</v>
      </c>
      <c r="AD386" s="10">
        <v>8416676.7258388307</v>
      </c>
      <c r="AE386" s="10">
        <v>8218258.6233729096</v>
      </c>
      <c r="AF386" s="10">
        <v>8310222.2850491302</v>
      </c>
      <c r="AG386" s="10">
        <v>7922473.5186905796</v>
      </c>
      <c r="AH386" s="10">
        <v>7728684.8473835997</v>
      </c>
      <c r="AI386" s="10">
        <v>7366877.2615684299</v>
      </c>
      <c r="AJ386" s="10">
        <v>7197928.4767565802</v>
      </c>
      <c r="AK386" s="10">
        <v>7290876.5614448804</v>
      </c>
      <c r="AL386" s="10">
        <v>6978323.3576482497</v>
      </c>
      <c r="AM386" s="10">
        <v>6895938.06680959</v>
      </c>
      <c r="AN386" s="10">
        <v>6691983.1101256004</v>
      </c>
      <c r="AO386" s="10">
        <v>6681913.8417603504</v>
      </c>
      <c r="AP386" s="10">
        <v>6577068.8213171903</v>
      </c>
      <c r="AQ386" s="10">
        <v>6433648.7082329504</v>
      </c>
      <c r="AR386" s="10">
        <v>6322091.4710486196</v>
      </c>
      <c r="AS386" s="10">
        <v>6300843.7391942199</v>
      </c>
      <c r="AT386" s="10">
        <v>6299519.1390960095</v>
      </c>
      <c r="AU386" s="37">
        <f t="shared" si="11"/>
        <v>0.11969386671529383</v>
      </c>
      <c r="AV386" s="37"/>
      <c r="AW386" s="37"/>
    </row>
    <row r="387" spans="1:49" x14ac:dyDescent="0.2">
      <c r="A387" s="1" t="s">
        <v>1747</v>
      </c>
      <c r="B387" s="126"/>
      <c r="C387" s="126"/>
      <c r="D387" s="8">
        <v>162886.099227564</v>
      </c>
      <c r="E387" s="8">
        <v>195877.74389380199</v>
      </c>
      <c r="F387" s="8">
        <v>178523.83111326999</v>
      </c>
      <c r="G387" s="8">
        <v>146546.253078176</v>
      </c>
      <c r="H387" s="8">
        <v>141753.56063820299</v>
      </c>
      <c r="I387" s="8">
        <v>169039.19965431001</v>
      </c>
      <c r="J387" s="8">
        <v>154564.46309857201</v>
      </c>
      <c r="K387" s="8">
        <v>149742.620210405</v>
      </c>
      <c r="L387" s="8">
        <v>139889.330688608</v>
      </c>
      <c r="M387" s="8">
        <v>126769.54487750601</v>
      </c>
      <c r="N387" s="8">
        <v>126593.33000165199</v>
      </c>
      <c r="O387" s="8">
        <v>117004.78318915299</v>
      </c>
      <c r="P387" s="8">
        <v>128529.343112484</v>
      </c>
      <c r="Q387" s="8">
        <v>120500.39307027801</v>
      </c>
      <c r="R387" s="8">
        <v>109838.56552186501</v>
      </c>
      <c r="S387" s="8">
        <v>85898.137282785698</v>
      </c>
      <c r="T387" s="8">
        <v>104485.522274717</v>
      </c>
      <c r="U387" s="8">
        <v>102315.869131471</v>
      </c>
      <c r="V387" s="8">
        <v>95843.2542979461</v>
      </c>
      <c r="W387" s="8">
        <v>88819.674234848993</v>
      </c>
      <c r="X387" s="7">
        <f t="shared" ref="X387:X395" si="12">STDEV(D387:W387)/AVERAGE(D387:W387)</f>
        <v>0.23019324967769253</v>
      </c>
      <c r="Y387" s="7"/>
      <c r="Z387" s="7"/>
      <c r="AA387" s="10">
        <v>232883.25469720201</v>
      </c>
      <c r="AB387" s="10">
        <v>225266.25006931799</v>
      </c>
      <c r="AC387" s="10">
        <v>233079.25924502799</v>
      </c>
      <c r="AD387" s="10">
        <v>221000.90303901499</v>
      </c>
      <c r="AE387" s="10">
        <v>215757.63734997</v>
      </c>
      <c r="AF387" s="10">
        <v>201085.21396383099</v>
      </c>
      <c r="AG387" s="10">
        <v>189637.717962172</v>
      </c>
      <c r="AH387" s="10">
        <v>178195.50930091101</v>
      </c>
      <c r="AI387" s="10">
        <v>194633.64490588399</v>
      </c>
      <c r="AJ387" s="10">
        <v>183650.82017947701</v>
      </c>
      <c r="AK387" s="10">
        <v>178574.14143950699</v>
      </c>
      <c r="AL387" s="10">
        <v>175288.46524276599</v>
      </c>
      <c r="AM387" s="10">
        <v>174975.14219619101</v>
      </c>
      <c r="AN387" s="10">
        <v>170406.33218689801</v>
      </c>
      <c r="AO387" s="10">
        <v>201508.30164691099</v>
      </c>
      <c r="AP387" s="10">
        <v>181337.54405572699</v>
      </c>
      <c r="AQ387" s="10">
        <v>180192.238491047</v>
      </c>
      <c r="AR387" s="10">
        <v>177719.50548970501</v>
      </c>
      <c r="AS387" s="10">
        <v>167871.35908034301</v>
      </c>
      <c r="AT387" s="10">
        <v>159718.310084984</v>
      </c>
      <c r="AU387" s="37">
        <f t="shared" ref="AU387:AU395" si="13">STDEV(AA387:AT387)/AVERAGE(AA387:AT387)</f>
        <v>0.11707024013789753</v>
      </c>
      <c r="AV387" s="37"/>
      <c r="AW387" s="37"/>
    </row>
    <row r="388" spans="1:49" x14ac:dyDescent="0.2">
      <c r="A388" s="1" t="s">
        <v>1749</v>
      </c>
      <c r="B388" s="126"/>
      <c r="C388" s="126"/>
      <c r="D388" s="8">
        <v>613394.78949961101</v>
      </c>
      <c r="E388" s="8">
        <v>631658.63882309501</v>
      </c>
      <c r="F388" s="8">
        <v>631772.44135668897</v>
      </c>
      <c r="G388" s="8">
        <v>638435.04134145903</v>
      </c>
      <c r="H388" s="8">
        <v>629892.58213584602</v>
      </c>
      <c r="I388" s="8">
        <v>637367.01830483798</v>
      </c>
      <c r="J388" s="8">
        <v>612954.83494070906</v>
      </c>
      <c r="K388" s="8">
        <v>614574.56509111903</v>
      </c>
      <c r="L388" s="8">
        <v>587386.06894072494</v>
      </c>
      <c r="M388" s="8">
        <v>568760.31030879903</v>
      </c>
      <c r="N388" s="8">
        <v>562204.13204961305</v>
      </c>
      <c r="O388" s="8">
        <v>544985.56272325502</v>
      </c>
      <c r="P388" s="8">
        <v>513404.69396332599</v>
      </c>
      <c r="Q388" s="8">
        <v>525602.19590529602</v>
      </c>
      <c r="R388" s="8">
        <v>524220.47096280497</v>
      </c>
      <c r="S388" s="8">
        <v>509581.90356749302</v>
      </c>
      <c r="T388" s="8">
        <v>500985.481403919</v>
      </c>
      <c r="U388" s="8">
        <v>491138.009606376</v>
      </c>
      <c r="V388" s="8">
        <v>494546.59083170601</v>
      </c>
      <c r="W388" s="8">
        <v>480791.43866220699</v>
      </c>
      <c r="X388" s="7">
        <f t="shared" si="12"/>
        <v>0.10123705257821945</v>
      </c>
      <c r="Y388" s="7"/>
      <c r="Z388" s="7"/>
      <c r="AA388" s="10">
        <v>753691.45746889606</v>
      </c>
      <c r="AB388" s="10">
        <v>761767.49028915097</v>
      </c>
      <c r="AC388" s="10">
        <v>773362.425022237</v>
      </c>
      <c r="AD388" s="10">
        <v>813572.24534057896</v>
      </c>
      <c r="AE388" s="10">
        <v>797856.549635918</v>
      </c>
      <c r="AF388" s="10">
        <v>778617.09466094896</v>
      </c>
      <c r="AG388" s="10">
        <v>766651.90354515903</v>
      </c>
      <c r="AH388" s="10">
        <v>755949.87831786997</v>
      </c>
      <c r="AI388" s="10">
        <v>756654.10122869001</v>
      </c>
      <c r="AJ388" s="10">
        <v>712092.83174711303</v>
      </c>
      <c r="AK388" s="10">
        <v>721181.36601976305</v>
      </c>
      <c r="AL388" s="10">
        <v>673113.94029404805</v>
      </c>
      <c r="AM388" s="10">
        <v>645650.62013614795</v>
      </c>
      <c r="AN388" s="10">
        <v>662001.95955419994</v>
      </c>
      <c r="AO388" s="10">
        <v>652229.85269016097</v>
      </c>
      <c r="AP388" s="10">
        <v>659656.90944950399</v>
      </c>
      <c r="AQ388" s="10">
        <v>638262.53919279901</v>
      </c>
      <c r="AR388" s="10">
        <v>651603.79262732004</v>
      </c>
      <c r="AS388" s="10">
        <v>646318.31307926902</v>
      </c>
      <c r="AT388" s="10">
        <v>644391.23567571898</v>
      </c>
      <c r="AU388" s="37">
        <f t="shared" si="13"/>
        <v>8.4961993861616722E-2</v>
      </c>
      <c r="AV388" s="37"/>
      <c r="AW388" s="37"/>
    </row>
    <row r="389" spans="1:49" x14ac:dyDescent="0.2">
      <c r="A389" s="1" t="s">
        <v>1795</v>
      </c>
      <c r="B389" s="126"/>
      <c r="C389" s="126"/>
      <c r="D389" s="8">
        <v>15551648.7998474</v>
      </c>
      <c r="E389" s="8">
        <v>15629750.7525112</v>
      </c>
      <c r="F389" s="8">
        <v>16185156.622091001</v>
      </c>
      <c r="G389" s="8">
        <v>16012302.6696615</v>
      </c>
      <c r="H389" s="8">
        <v>15648559.112184299</v>
      </c>
      <c r="I389" s="8">
        <v>16123681.058591999</v>
      </c>
      <c r="J389" s="8">
        <v>15640710.2762722</v>
      </c>
      <c r="K389" s="8">
        <v>15530324.948531199</v>
      </c>
      <c r="L389" s="8">
        <v>15244442.547493201</v>
      </c>
      <c r="M389" s="8">
        <v>14742679.726739001</v>
      </c>
      <c r="N389" s="8">
        <v>14977520.603519401</v>
      </c>
      <c r="O389" s="8">
        <v>14333210.2759245</v>
      </c>
      <c r="P389" s="8">
        <v>15013904.7349921</v>
      </c>
      <c r="Q389" s="8">
        <v>14956493.857635699</v>
      </c>
      <c r="R389" s="8">
        <v>15144358.949846501</v>
      </c>
      <c r="S389" s="8">
        <v>14954067.540136</v>
      </c>
      <c r="T389" s="8">
        <v>14512199.9583665</v>
      </c>
      <c r="U389" s="8">
        <v>14800121.329174001</v>
      </c>
      <c r="V389" s="8">
        <v>14615243.1694865</v>
      </c>
      <c r="W389" s="8">
        <v>14433176.0459013</v>
      </c>
      <c r="X389" s="7">
        <f t="shared" si="12"/>
        <v>3.7052757237506145E-2</v>
      </c>
      <c r="Y389" s="7"/>
      <c r="Z389" s="7"/>
      <c r="AA389" s="10">
        <v>17315687.562435102</v>
      </c>
      <c r="AB389" s="10">
        <v>16925112.932776898</v>
      </c>
      <c r="AC389" s="10">
        <v>17491580.281969901</v>
      </c>
      <c r="AD389" s="10">
        <v>17582761.165336799</v>
      </c>
      <c r="AE389" s="10">
        <v>17447602.361720599</v>
      </c>
      <c r="AF389" s="10">
        <v>18240332.886490699</v>
      </c>
      <c r="AG389" s="10">
        <v>17512501.123612799</v>
      </c>
      <c r="AH389" s="10">
        <v>17375558.662203301</v>
      </c>
      <c r="AI389" s="10">
        <v>17536502.809445601</v>
      </c>
      <c r="AJ389" s="10">
        <v>16635650.707910299</v>
      </c>
      <c r="AK389" s="10">
        <v>16989504.632160299</v>
      </c>
      <c r="AL389" s="10">
        <v>16104091.5515482</v>
      </c>
      <c r="AM389" s="10">
        <v>16870240.3938962</v>
      </c>
      <c r="AN389" s="10">
        <v>16698442.339129999</v>
      </c>
      <c r="AO389" s="10">
        <v>17201784.427772202</v>
      </c>
      <c r="AP389" s="10">
        <v>16757671.2723973</v>
      </c>
      <c r="AQ389" s="10">
        <v>16487709.2018933</v>
      </c>
      <c r="AR389" s="10">
        <v>16539999.554452701</v>
      </c>
      <c r="AS389" s="10">
        <v>16576179.8098212</v>
      </c>
      <c r="AT389" s="10">
        <v>16586826.913826801</v>
      </c>
      <c r="AU389" s="37">
        <f t="shared" si="13"/>
        <v>3.0235240160459077E-2</v>
      </c>
      <c r="AV389" s="37"/>
      <c r="AW389" s="37"/>
    </row>
    <row r="390" spans="1:49" x14ac:dyDescent="0.2">
      <c r="A390" s="1" t="s">
        <v>1802</v>
      </c>
      <c r="B390" s="126"/>
      <c r="C390" s="126"/>
      <c r="D390" s="8">
        <v>13190152.8504964</v>
      </c>
      <c r="E390" s="8">
        <v>13210705.1056349</v>
      </c>
      <c r="F390" s="8">
        <v>13216386.9814664</v>
      </c>
      <c r="G390" s="8">
        <v>13157280.2827408</v>
      </c>
      <c r="H390" s="8">
        <v>13090596.573322801</v>
      </c>
      <c r="I390" s="8">
        <v>12941622.667778799</v>
      </c>
      <c r="J390" s="8">
        <v>13137963.2576875</v>
      </c>
      <c r="K390" s="8">
        <v>12776151.7765289</v>
      </c>
      <c r="L390" s="8">
        <v>12647482.276827401</v>
      </c>
      <c r="M390" s="8">
        <v>12553771.176568</v>
      </c>
      <c r="N390" s="8">
        <v>12685880.1058373</v>
      </c>
      <c r="O390" s="8">
        <v>12007554.492878599</v>
      </c>
      <c r="P390" s="8">
        <v>12196311.3773755</v>
      </c>
      <c r="Q390" s="8">
        <v>12102235.7529169</v>
      </c>
      <c r="R390" s="8">
        <v>12142637.967315299</v>
      </c>
      <c r="S390" s="8">
        <v>12295015.760764901</v>
      </c>
      <c r="T390" s="8">
        <v>12067386.341690799</v>
      </c>
      <c r="U390" s="8">
        <v>12177236.270850601</v>
      </c>
      <c r="V390" s="8">
        <v>11977579.712921999</v>
      </c>
      <c r="W390" s="8">
        <v>12013946.679051099</v>
      </c>
      <c r="X390" s="7">
        <f t="shared" si="12"/>
        <v>3.8037285297846342E-2</v>
      </c>
      <c r="Y390" s="7"/>
      <c r="Z390" s="7"/>
      <c r="AA390" s="10">
        <v>10115052.2621723</v>
      </c>
      <c r="AB390" s="10">
        <v>10292420.314795099</v>
      </c>
      <c r="AC390" s="10">
        <v>10213762.8591737</v>
      </c>
      <c r="AD390" s="10">
        <v>10135574.9537051</v>
      </c>
      <c r="AE390" s="10">
        <v>10281113.9786152</v>
      </c>
      <c r="AF390" s="10">
        <v>10077491.865121599</v>
      </c>
      <c r="AG390" s="10">
        <v>10240444.7228295</v>
      </c>
      <c r="AH390" s="10">
        <v>10057956.448514299</v>
      </c>
      <c r="AI390" s="10">
        <v>9802108.6378159206</v>
      </c>
      <c r="AJ390" s="10">
        <v>9903389.9511111192</v>
      </c>
      <c r="AK390" s="10">
        <v>9767657.5931814909</v>
      </c>
      <c r="AL390" s="10">
        <v>9582100.3125037793</v>
      </c>
      <c r="AM390" s="10">
        <v>9634385.2948245201</v>
      </c>
      <c r="AN390" s="10">
        <v>9668070.7937096693</v>
      </c>
      <c r="AO390" s="10">
        <v>9696309.9770806897</v>
      </c>
      <c r="AP390" s="10">
        <v>9875932.8310161494</v>
      </c>
      <c r="AQ390" s="10">
        <v>9642944.6191565003</v>
      </c>
      <c r="AR390" s="10">
        <v>9743968.4073094893</v>
      </c>
      <c r="AS390" s="10">
        <v>9665682.5406937506</v>
      </c>
      <c r="AT390" s="10">
        <v>9668840.8197990991</v>
      </c>
      <c r="AU390" s="37">
        <f t="shared" si="13"/>
        <v>2.500303213554645E-2</v>
      </c>
      <c r="AV390" s="37"/>
      <c r="AW390" s="37"/>
    </row>
    <row r="391" spans="1:49" x14ac:dyDescent="0.2">
      <c r="A391" s="1" t="s">
        <v>1856</v>
      </c>
      <c r="B391" s="126"/>
      <c r="C391" s="126"/>
      <c r="D391" s="8">
        <v>2215902.1092005</v>
      </c>
      <c r="E391" s="8">
        <v>2250460.2751438599</v>
      </c>
      <c r="F391" s="8">
        <v>2222066.1512214299</v>
      </c>
      <c r="G391" s="8">
        <v>2146942.2966847699</v>
      </c>
      <c r="H391" s="8">
        <v>2128992.0843922598</v>
      </c>
      <c r="I391" s="8">
        <v>2147141.39676128</v>
      </c>
      <c r="J391" s="8">
        <v>2122150.1693416699</v>
      </c>
      <c r="K391" s="8">
        <v>2057364.5116323601</v>
      </c>
      <c r="L391" s="8">
        <v>2019182.90434727</v>
      </c>
      <c r="M391" s="8">
        <v>2040628.8738269</v>
      </c>
      <c r="N391" s="8">
        <v>2017332.97177918</v>
      </c>
      <c r="O391" s="8">
        <v>1990569.0966093801</v>
      </c>
      <c r="P391" s="8">
        <v>2050002.98030087</v>
      </c>
      <c r="Q391" s="8">
        <v>2006056.72889823</v>
      </c>
      <c r="R391" s="8">
        <v>1974054.1682337399</v>
      </c>
      <c r="S391" s="8">
        <v>2030400.4922081199</v>
      </c>
      <c r="T391" s="8">
        <v>1968458.2485356401</v>
      </c>
      <c r="U391" s="8">
        <v>1948097.8657947499</v>
      </c>
      <c r="V391" s="8">
        <v>1997754.3167976099</v>
      </c>
      <c r="W391" s="8">
        <v>1904719.85670523</v>
      </c>
      <c r="X391" s="7">
        <f t="shared" si="12"/>
        <v>4.7126138067165951E-2</v>
      </c>
      <c r="Y391" s="7"/>
      <c r="Z391" s="7"/>
      <c r="AA391" s="10">
        <v>1587379.03096188</v>
      </c>
      <c r="AB391" s="10">
        <v>1588798.9874951299</v>
      </c>
      <c r="AC391" s="10">
        <v>1568287.9133781299</v>
      </c>
      <c r="AD391" s="10">
        <v>1595453.9599099299</v>
      </c>
      <c r="AE391" s="10">
        <v>1534553.6730659399</v>
      </c>
      <c r="AF391" s="10">
        <v>1537248.77978834</v>
      </c>
      <c r="AG391" s="10">
        <v>1535425.51652257</v>
      </c>
      <c r="AH391" s="10">
        <v>1535427.8351877299</v>
      </c>
      <c r="AI391" s="10">
        <v>1508502.65432078</v>
      </c>
      <c r="AJ391" s="10">
        <v>1490843.7164160099</v>
      </c>
      <c r="AK391" s="10">
        <v>1492415.76247781</v>
      </c>
      <c r="AL391" s="10">
        <v>1447569.96067439</v>
      </c>
      <c r="AM391" s="10">
        <v>1474714.5018748899</v>
      </c>
      <c r="AN391" s="10">
        <v>1485996.54581688</v>
      </c>
      <c r="AO391" s="10">
        <v>1474338.3726981301</v>
      </c>
      <c r="AP391" s="10">
        <v>1523469.3402318901</v>
      </c>
      <c r="AQ391" s="10">
        <v>1522106.04412736</v>
      </c>
      <c r="AR391" s="10">
        <v>1521271.3160693101</v>
      </c>
      <c r="AS391" s="10">
        <v>1502522.2234772199</v>
      </c>
      <c r="AT391" s="10">
        <v>1533054.15529643</v>
      </c>
      <c r="AU391" s="37">
        <f t="shared" si="13"/>
        <v>2.6472096127818187E-2</v>
      </c>
      <c r="AV391" s="37"/>
      <c r="AW391" s="37"/>
    </row>
    <row r="392" spans="1:49" x14ac:dyDescent="0.2">
      <c r="A392" s="1" t="s">
        <v>1878</v>
      </c>
      <c r="B392" s="126"/>
      <c r="C392" s="126"/>
      <c r="D392" s="8">
        <v>13458829.3210949</v>
      </c>
      <c r="E392" s="8">
        <v>13369151.812115099</v>
      </c>
      <c r="F392" s="8">
        <v>12872818.511888601</v>
      </c>
      <c r="G392" s="8">
        <v>12724699.162469599</v>
      </c>
      <c r="H392" s="8">
        <v>12505399.050782699</v>
      </c>
      <c r="I392" s="8">
        <v>12356723.750856901</v>
      </c>
      <c r="J392" s="8">
        <v>11314725.1910698</v>
      </c>
      <c r="K392" s="8">
        <v>11785592.039910899</v>
      </c>
      <c r="L392" s="8">
        <v>11888453.957968799</v>
      </c>
      <c r="M392" s="8">
        <v>12246694.964667</v>
      </c>
      <c r="N392" s="8">
        <v>11629496.296275999</v>
      </c>
      <c r="O392" s="8">
        <v>11455714.0693228</v>
      </c>
      <c r="P392" s="8">
        <v>10632745.351942301</v>
      </c>
      <c r="Q392" s="8">
        <v>11053790.802709401</v>
      </c>
      <c r="R392" s="8">
        <v>10965589.4777306</v>
      </c>
      <c r="S392" s="8">
        <v>10453558.633981001</v>
      </c>
      <c r="T392" s="8">
        <v>10483548.948197</v>
      </c>
      <c r="U392" s="8">
        <v>11086633.248864099</v>
      </c>
      <c r="V392" s="8">
        <v>10367654.3213818</v>
      </c>
      <c r="W392" s="8">
        <v>10265189.223097401</v>
      </c>
      <c r="X392" s="7">
        <f t="shared" si="12"/>
        <v>8.6364454518691069E-2</v>
      </c>
      <c r="Y392" s="7"/>
      <c r="Z392" s="7"/>
      <c r="AA392" s="10">
        <v>23025450.671153098</v>
      </c>
      <c r="AB392" s="10">
        <v>21638078.9452786</v>
      </c>
      <c r="AC392" s="10">
        <v>21343205.182961602</v>
      </c>
      <c r="AD392" s="10">
        <v>20536908.2583161</v>
      </c>
      <c r="AE392" s="10">
        <v>19219689.405743401</v>
      </c>
      <c r="AF392" s="10">
        <v>19231456.192350101</v>
      </c>
      <c r="AG392" s="10">
        <v>18410583.552643199</v>
      </c>
      <c r="AH392" s="10">
        <v>15850914.062447101</v>
      </c>
      <c r="AI392" s="10">
        <v>17387431.467466898</v>
      </c>
      <c r="AJ392" s="10">
        <v>18082883.928596701</v>
      </c>
      <c r="AK392" s="10">
        <v>17329180.9778613</v>
      </c>
      <c r="AL392" s="10">
        <v>17504926.275410201</v>
      </c>
      <c r="AM392" s="10">
        <v>17130172.7668152</v>
      </c>
      <c r="AN392" s="10">
        <v>17590939.799636401</v>
      </c>
      <c r="AO392" s="10">
        <v>15753730.2084496</v>
      </c>
      <c r="AP392" s="10">
        <v>14153924.5392437</v>
      </c>
      <c r="AQ392" s="10">
        <v>17224474.013366401</v>
      </c>
      <c r="AR392" s="10">
        <v>16854688.358875699</v>
      </c>
      <c r="AS392" s="10">
        <v>15878690.836975699</v>
      </c>
      <c r="AT392" s="10">
        <v>14659704.7779162</v>
      </c>
      <c r="AU392" s="37">
        <f t="shared" si="13"/>
        <v>0.12992805852042114</v>
      </c>
      <c r="AV392" s="37"/>
      <c r="AW392" s="37"/>
    </row>
    <row r="393" spans="1:49" x14ac:dyDescent="0.2">
      <c r="A393" s="1" t="s">
        <v>1889</v>
      </c>
      <c r="B393" s="126"/>
      <c r="C393" s="126"/>
      <c r="D393" s="8">
        <v>4135118.4441742301</v>
      </c>
      <c r="E393" s="8">
        <v>3952650.04161047</v>
      </c>
      <c r="F393" s="8">
        <v>3855515.3097002599</v>
      </c>
      <c r="G393" s="8">
        <v>3729826.9953399599</v>
      </c>
      <c r="H393" s="8">
        <v>3763171.1731391</v>
      </c>
      <c r="I393" s="8">
        <v>3723325.3657619301</v>
      </c>
      <c r="J393" s="8">
        <v>3513668.8297818098</v>
      </c>
      <c r="K393" s="8">
        <v>3638674.77943523</v>
      </c>
      <c r="L393" s="8">
        <v>3463550.0186988302</v>
      </c>
      <c r="M393" s="8">
        <v>3428355.0117989099</v>
      </c>
      <c r="N393" s="8">
        <v>3368857.9101745598</v>
      </c>
      <c r="O393" s="8">
        <v>3361634.29129432</v>
      </c>
      <c r="P393" s="8">
        <v>3198285.8319162498</v>
      </c>
      <c r="Q393" s="8">
        <v>3239556.5782282301</v>
      </c>
      <c r="R393" s="8">
        <v>3161930.3624164602</v>
      </c>
      <c r="S393" s="8">
        <v>3198365.0254154298</v>
      </c>
      <c r="T393" s="8">
        <v>3176942.7601635498</v>
      </c>
      <c r="U393" s="8">
        <v>3103709.5449165199</v>
      </c>
      <c r="V393" s="8">
        <v>3015776.6870815898</v>
      </c>
      <c r="W393" s="8">
        <v>3062589.3863884299</v>
      </c>
      <c r="X393" s="7">
        <f t="shared" si="12"/>
        <v>9.3420506562209488E-2</v>
      </c>
      <c r="Y393" s="7"/>
      <c r="Z393" s="7"/>
      <c r="AA393" s="10">
        <v>6990200.7463633297</v>
      </c>
      <c r="AB393" s="10">
        <v>6943840.81040667</v>
      </c>
      <c r="AC393" s="10">
        <v>6743084.5351267597</v>
      </c>
      <c r="AD393" s="10">
        <v>6686847.1093621496</v>
      </c>
      <c r="AE393" s="10">
        <v>6610271.6147356201</v>
      </c>
      <c r="AF393" s="10">
        <v>6742836.3523237398</v>
      </c>
      <c r="AG393" s="10">
        <v>6473204.1175806103</v>
      </c>
      <c r="AH393" s="10">
        <v>6553523.5053745499</v>
      </c>
      <c r="AI393" s="10">
        <v>6473372.5300827501</v>
      </c>
      <c r="AJ393" s="10">
        <v>6317591.2017091103</v>
      </c>
      <c r="AK393" s="10">
        <v>6210659.0698557198</v>
      </c>
      <c r="AL393" s="10">
        <v>5992447.1553472299</v>
      </c>
      <c r="AM393" s="10">
        <v>5908506.4119870197</v>
      </c>
      <c r="AN393" s="10">
        <v>5869185.2024137098</v>
      </c>
      <c r="AO393" s="10">
        <v>6249093.3379498301</v>
      </c>
      <c r="AP393" s="10">
        <v>6037943.0501927799</v>
      </c>
      <c r="AQ393" s="10">
        <v>5885956.0369660901</v>
      </c>
      <c r="AR393" s="10">
        <v>5953217.4677163204</v>
      </c>
      <c r="AS393" s="10">
        <v>5826822.1652526502</v>
      </c>
      <c r="AT393" s="10">
        <v>5851793.1590507403</v>
      </c>
      <c r="AU393" s="37">
        <f t="shared" si="13"/>
        <v>6.1619901474510505E-2</v>
      </c>
      <c r="AV393" s="37"/>
      <c r="AW393" s="37"/>
    </row>
    <row r="394" spans="1:49" x14ac:dyDescent="0.2">
      <c r="A394" s="1" t="s">
        <v>1904</v>
      </c>
      <c r="B394" s="126"/>
      <c r="C394" s="126"/>
      <c r="D394" s="8">
        <v>2710752.8353976798</v>
      </c>
      <c r="E394" s="8">
        <v>2596164.5081736199</v>
      </c>
      <c r="F394" s="8">
        <v>2509587.9429590702</v>
      </c>
      <c r="G394" s="8">
        <v>2753857.8411135701</v>
      </c>
      <c r="H394" s="8">
        <v>2464493.1761192302</v>
      </c>
      <c r="I394" s="8">
        <v>2512704.8305003801</v>
      </c>
      <c r="J394" s="8">
        <v>2630484.9051886802</v>
      </c>
      <c r="K394" s="8">
        <v>2393029.785255</v>
      </c>
      <c r="L394" s="8">
        <v>2519573.4662577598</v>
      </c>
      <c r="M394" s="8">
        <v>2389610.1658720402</v>
      </c>
      <c r="N394" s="8">
        <v>2463981.98664791</v>
      </c>
      <c r="O394" s="8">
        <v>2205749.4420506698</v>
      </c>
      <c r="P394" s="8">
        <v>2382838.3106366498</v>
      </c>
      <c r="Q394" s="8">
        <v>2261914.95418629</v>
      </c>
      <c r="R394" s="8">
        <v>2263134.1529469001</v>
      </c>
      <c r="S394" s="8">
        <v>2296808.6002699002</v>
      </c>
      <c r="T394" s="8">
        <v>2204030.6970682801</v>
      </c>
      <c r="U394" s="8">
        <v>2198190.0806312398</v>
      </c>
      <c r="V394" s="8">
        <v>2046990.99674249</v>
      </c>
      <c r="W394" s="8">
        <v>2146318.8339167102</v>
      </c>
      <c r="X394" s="7">
        <f t="shared" si="12"/>
        <v>8.0927133736002119E-2</v>
      </c>
      <c r="Y394" s="7"/>
      <c r="Z394" s="7"/>
      <c r="AA394" s="10">
        <v>2561863.7947941902</v>
      </c>
      <c r="AB394" s="10">
        <v>2362926.8476050999</v>
      </c>
      <c r="AC394" s="10">
        <v>2589424.90753556</v>
      </c>
      <c r="AD394" s="10">
        <v>2631718.4619547902</v>
      </c>
      <c r="AE394" s="10">
        <v>2538203.9603182799</v>
      </c>
      <c r="AF394" s="10">
        <v>2664762.6959869401</v>
      </c>
      <c r="AG394" s="10">
        <v>2312663.14049167</v>
      </c>
      <c r="AH394" s="10">
        <v>2500683.6761348899</v>
      </c>
      <c r="AI394" s="10">
        <v>2434491.74147313</v>
      </c>
      <c r="AJ394" s="10">
        <v>2416522.6708991001</v>
      </c>
      <c r="AK394" s="10">
        <v>2271219.2114541102</v>
      </c>
      <c r="AL394" s="10">
        <v>2285536.6280554598</v>
      </c>
      <c r="AM394" s="10">
        <v>2420576.8497770401</v>
      </c>
      <c r="AN394" s="10">
        <v>2228509.1861500801</v>
      </c>
      <c r="AO394" s="10">
        <v>2449378.24966778</v>
      </c>
      <c r="AP394" s="10">
        <v>2318231.0227223402</v>
      </c>
      <c r="AQ394" s="10">
        <v>2204631.7452215599</v>
      </c>
      <c r="AR394" s="10">
        <v>2107804.0485729799</v>
      </c>
      <c r="AS394" s="10">
        <v>2124897.9839561498</v>
      </c>
      <c r="AT394" s="10">
        <v>2120247.6716268999</v>
      </c>
      <c r="AU394" s="37">
        <f t="shared" si="13"/>
        <v>7.2304029904091752E-2</v>
      </c>
      <c r="AV394" s="37"/>
      <c r="AW394" s="37"/>
    </row>
    <row r="395" spans="1:49" x14ac:dyDescent="0.2">
      <c r="A395" s="1" t="s">
        <v>1926</v>
      </c>
      <c r="B395" s="126"/>
      <c r="C395" s="126"/>
      <c r="D395" s="8">
        <v>4688192.7564845197</v>
      </c>
      <c r="E395" s="8">
        <v>4407987.9523571702</v>
      </c>
      <c r="F395" s="8">
        <v>4128646.0569104701</v>
      </c>
      <c r="G395" s="8">
        <v>3935104.96630661</v>
      </c>
      <c r="H395" s="8">
        <v>4416979.4556544898</v>
      </c>
      <c r="I395" s="8">
        <v>4095584.6872764202</v>
      </c>
      <c r="J395" s="8">
        <v>4447125.0490746899</v>
      </c>
      <c r="K395" s="8">
        <v>4081592.1855367301</v>
      </c>
      <c r="L395" s="8">
        <v>4197918.0160400104</v>
      </c>
      <c r="M395" s="8">
        <v>4688593.74434919</v>
      </c>
      <c r="N395" s="8">
        <v>4051026.1189785302</v>
      </c>
      <c r="O395" s="8">
        <v>4640620.4146274999</v>
      </c>
      <c r="P395" s="8">
        <v>4087149.3791247699</v>
      </c>
      <c r="Q395" s="8">
        <v>4115739.7927903999</v>
      </c>
      <c r="R395" s="8">
        <v>3990484.3739001099</v>
      </c>
      <c r="S395" s="8">
        <v>4405480.8197031301</v>
      </c>
      <c r="T395" s="8">
        <v>4805067.5959796403</v>
      </c>
      <c r="U395" s="8">
        <v>4293466.2983259</v>
      </c>
      <c r="V395" s="8">
        <v>4309169.5412796102</v>
      </c>
      <c r="W395" s="8">
        <v>4515392.9061305895</v>
      </c>
      <c r="X395" s="7">
        <f t="shared" si="12"/>
        <v>5.9971325170610233E-2</v>
      </c>
      <c r="Y395" s="7"/>
      <c r="Z395" s="7"/>
      <c r="AA395" s="10">
        <v>5754553.2231317703</v>
      </c>
      <c r="AB395" s="10">
        <v>6201317.9746254999</v>
      </c>
      <c r="AC395" s="10">
        <v>5390660.8612150401</v>
      </c>
      <c r="AD395" s="10">
        <v>5483282.1706761299</v>
      </c>
      <c r="AE395" s="10">
        <v>5276515.1050442997</v>
      </c>
      <c r="AF395" s="10">
        <v>4833967.1239310196</v>
      </c>
      <c r="AG395" s="10">
        <v>5259559.2110572997</v>
      </c>
      <c r="AH395" s="10">
        <v>5183144.2481629904</v>
      </c>
      <c r="AI395" s="10">
        <v>4849975.6073032804</v>
      </c>
      <c r="AJ395" s="10">
        <v>5542874.2879105601</v>
      </c>
      <c r="AK395" s="10">
        <v>5165451.0167109603</v>
      </c>
      <c r="AL395" s="10">
        <v>5724652.4383535804</v>
      </c>
      <c r="AM395" s="10">
        <v>5747269.7591175605</v>
      </c>
      <c r="AN395" s="10">
        <v>5662374.3632356199</v>
      </c>
      <c r="AO395" s="10">
        <v>5276662.2801983096</v>
      </c>
      <c r="AP395" s="10">
        <v>5653306.6461889101</v>
      </c>
      <c r="AQ395" s="10">
        <v>5485028.1189267002</v>
      </c>
      <c r="AR395" s="10">
        <v>5773670.3973377096</v>
      </c>
      <c r="AS395" s="10">
        <v>5680745.2781717302</v>
      </c>
      <c r="AT395" s="10">
        <v>5915687.23455559</v>
      </c>
      <c r="AU395" s="37">
        <f t="shared" si="13"/>
        <v>6.2618015526394011E-2</v>
      </c>
      <c r="AV395" s="37"/>
      <c r="AW395" s="37"/>
    </row>
  </sheetData>
  <mergeCells count="3">
    <mergeCell ref="B364:C395"/>
    <mergeCell ref="D1:Z1"/>
    <mergeCell ref="AA1:AW1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D394"/>
  <sheetViews>
    <sheetView tabSelected="1" topLeftCell="EX1" zoomScale="90" zoomScaleNormal="90" workbookViewId="0">
      <selection activeCell="FD3" activeCellId="1" sqref="D1:FD1 D3:FD3"/>
    </sheetView>
  </sheetViews>
  <sheetFormatPr baseColWidth="10" defaultColWidth="11.6640625" defaultRowHeight="15" x14ac:dyDescent="0.2"/>
  <cols>
    <col min="1" max="1" width="55.5" style="1" customWidth="1"/>
    <col min="2" max="2" width="29" style="1" customWidth="1"/>
    <col min="3" max="3" width="39.83203125" style="1" customWidth="1"/>
    <col min="4" max="13" width="11.6640625" style="35"/>
    <col min="14" max="16384" width="11.6640625" style="1"/>
  </cols>
  <sheetData>
    <row r="1" spans="1:160" s="2" customFormat="1" x14ac:dyDescent="0.2">
      <c r="A1" s="2" t="s">
        <v>8</v>
      </c>
      <c r="B1" s="2" t="s">
        <v>12</v>
      </c>
      <c r="C1" s="2" t="s">
        <v>13</v>
      </c>
      <c r="D1" s="36">
        <v>1</v>
      </c>
      <c r="E1" s="36">
        <v>3</v>
      </c>
      <c r="F1" s="36">
        <v>4</v>
      </c>
      <c r="G1" s="36">
        <v>5</v>
      </c>
      <c r="H1" s="36">
        <v>6</v>
      </c>
      <c r="I1" s="36">
        <v>8</v>
      </c>
      <c r="J1" s="36">
        <v>9</v>
      </c>
      <c r="K1" s="36">
        <v>10</v>
      </c>
      <c r="L1" s="36">
        <v>11</v>
      </c>
      <c r="M1" s="36">
        <v>12</v>
      </c>
      <c r="N1" s="36">
        <v>13</v>
      </c>
      <c r="O1" s="36">
        <v>14</v>
      </c>
      <c r="P1" s="36">
        <v>15</v>
      </c>
      <c r="Q1" s="36">
        <v>16</v>
      </c>
      <c r="R1" s="36">
        <v>17</v>
      </c>
      <c r="S1" s="36">
        <v>18</v>
      </c>
      <c r="T1" s="36">
        <v>19</v>
      </c>
      <c r="U1" s="36">
        <v>20</v>
      </c>
      <c r="V1" s="36">
        <v>21</v>
      </c>
      <c r="W1" s="36">
        <v>22</v>
      </c>
      <c r="X1" s="36">
        <v>23</v>
      </c>
      <c r="Y1" s="36">
        <v>24</v>
      </c>
      <c r="Z1" s="36">
        <v>25</v>
      </c>
      <c r="AA1" s="36">
        <v>26</v>
      </c>
      <c r="AB1" s="36">
        <v>27</v>
      </c>
      <c r="AC1" s="36">
        <v>28</v>
      </c>
      <c r="AD1" s="36">
        <v>29</v>
      </c>
      <c r="AE1" s="36">
        <v>30</v>
      </c>
      <c r="AF1" s="36">
        <v>31</v>
      </c>
      <c r="AG1" s="36">
        <v>32</v>
      </c>
      <c r="AH1" s="36">
        <v>33</v>
      </c>
      <c r="AI1" s="36">
        <v>34</v>
      </c>
      <c r="AJ1" s="36">
        <v>35</v>
      </c>
      <c r="AK1" s="36">
        <v>36</v>
      </c>
      <c r="AL1" s="36">
        <v>37</v>
      </c>
      <c r="AM1" s="36">
        <v>38</v>
      </c>
      <c r="AN1" s="36">
        <v>39</v>
      </c>
      <c r="AO1" s="36">
        <v>40</v>
      </c>
      <c r="AP1" s="36">
        <v>41</v>
      </c>
      <c r="AQ1" s="36">
        <v>42</v>
      </c>
      <c r="AR1" s="36">
        <v>43</v>
      </c>
      <c r="AS1" s="36">
        <v>44</v>
      </c>
      <c r="AT1" s="36">
        <v>46</v>
      </c>
      <c r="AU1" s="36">
        <v>47</v>
      </c>
      <c r="AV1" s="36">
        <v>48</v>
      </c>
      <c r="AW1" s="36">
        <v>49</v>
      </c>
      <c r="AX1" s="36">
        <v>50</v>
      </c>
      <c r="AY1" s="36">
        <v>51</v>
      </c>
      <c r="AZ1" s="36">
        <v>52</v>
      </c>
      <c r="BA1" s="36">
        <v>53</v>
      </c>
      <c r="BB1" s="36">
        <v>54</v>
      </c>
      <c r="BC1" s="36">
        <v>55</v>
      </c>
      <c r="BD1" s="36">
        <v>56</v>
      </c>
      <c r="BE1" s="36">
        <v>57</v>
      </c>
      <c r="BF1" s="36">
        <v>58</v>
      </c>
      <c r="BG1" s="36">
        <v>59</v>
      </c>
      <c r="BH1" s="36">
        <v>60</v>
      </c>
      <c r="BI1" s="36">
        <v>61</v>
      </c>
      <c r="BJ1" s="36">
        <v>62</v>
      </c>
      <c r="BK1" s="36">
        <v>63</v>
      </c>
      <c r="BL1" s="36">
        <v>64</v>
      </c>
      <c r="BM1" s="36">
        <v>65</v>
      </c>
      <c r="BN1" s="36">
        <v>66</v>
      </c>
      <c r="BO1" s="36">
        <v>67</v>
      </c>
      <c r="BP1" s="36">
        <v>68</v>
      </c>
      <c r="BQ1" s="36">
        <v>69</v>
      </c>
      <c r="BR1" s="36">
        <v>70</v>
      </c>
      <c r="BS1" s="36">
        <v>71</v>
      </c>
      <c r="BT1" s="36">
        <v>72</v>
      </c>
      <c r="BU1" s="36">
        <v>73</v>
      </c>
      <c r="BV1" s="36">
        <v>74</v>
      </c>
      <c r="BW1" s="36">
        <v>75</v>
      </c>
      <c r="BX1" s="36">
        <v>76</v>
      </c>
      <c r="BY1" s="36">
        <v>77</v>
      </c>
      <c r="BZ1" s="36">
        <v>78</v>
      </c>
      <c r="CA1" s="36">
        <v>79</v>
      </c>
      <c r="CB1" s="36">
        <v>80</v>
      </c>
      <c r="CC1" s="2">
        <v>81</v>
      </c>
      <c r="CD1" s="2">
        <v>82</v>
      </c>
      <c r="CE1" s="2">
        <v>83</v>
      </c>
      <c r="CF1" s="2">
        <v>84</v>
      </c>
      <c r="CG1" s="2">
        <v>85</v>
      </c>
      <c r="CH1" s="2">
        <v>86</v>
      </c>
      <c r="CI1" s="2">
        <v>87</v>
      </c>
      <c r="CJ1" s="2">
        <v>88</v>
      </c>
      <c r="CK1" s="2">
        <v>89</v>
      </c>
      <c r="CL1" s="2">
        <v>90</v>
      </c>
      <c r="CM1" s="2">
        <v>91</v>
      </c>
      <c r="CN1" s="2">
        <v>92</v>
      </c>
      <c r="CO1" s="2">
        <v>93</v>
      </c>
      <c r="CP1" s="2">
        <v>94</v>
      </c>
      <c r="CQ1" s="2">
        <v>95</v>
      </c>
      <c r="CR1" s="2">
        <v>96</v>
      </c>
      <c r="CS1" s="2">
        <v>97</v>
      </c>
      <c r="CT1" s="2">
        <v>98</v>
      </c>
      <c r="CU1" s="2">
        <v>99</v>
      </c>
      <c r="CV1" s="2">
        <v>100</v>
      </c>
      <c r="CW1" s="2">
        <v>101</v>
      </c>
      <c r="CX1" s="2">
        <v>102</v>
      </c>
      <c r="CY1" s="2">
        <v>103</v>
      </c>
      <c r="CZ1" s="2">
        <v>104</v>
      </c>
      <c r="DA1" s="2">
        <v>105</v>
      </c>
      <c r="DB1" s="2">
        <v>106</v>
      </c>
      <c r="DC1" s="2">
        <v>107</v>
      </c>
      <c r="DD1" s="2">
        <v>108</v>
      </c>
      <c r="DE1" s="2">
        <v>109</v>
      </c>
      <c r="DF1" s="2">
        <v>110</v>
      </c>
      <c r="DG1" s="2">
        <v>111</v>
      </c>
      <c r="DH1" s="2">
        <v>112</v>
      </c>
      <c r="DI1" s="2">
        <v>113</v>
      </c>
      <c r="DJ1" s="2">
        <v>114</v>
      </c>
      <c r="DK1" s="2">
        <v>115</v>
      </c>
      <c r="DL1" s="2">
        <v>116</v>
      </c>
      <c r="DM1" s="2">
        <v>117</v>
      </c>
      <c r="DN1" s="2">
        <v>118</v>
      </c>
      <c r="DO1" s="2">
        <v>119</v>
      </c>
      <c r="DP1" s="2">
        <v>120</v>
      </c>
      <c r="DQ1" s="2">
        <v>121</v>
      </c>
      <c r="DR1" s="2">
        <v>122</v>
      </c>
      <c r="DS1" s="2">
        <v>123</v>
      </c>
      <c r="DT1" s="2">
        <v>124</v>
      </c>
      <c r="DU1" s="2">
        <v>125</v>
      </c>
      <c r="DV1" s="2">
        <v>126</v>
      </c>
      <c r="DW1" s="2">
        <v>127</v>
      </c>
      <c r="DX1" s="2">
        <v>128</v>
      </c>
      <c r="DY1" s="2">
        <v>129</v>
      </c>
      <c r="DZ1" s="2">
        <v>130</v>
      </c>
      <c r="EA1" s="2">
        <v>131</v>
      </c>
      <c r="EB1" s="2">
        <v>132</v>
      </c>
      <c r="EC1" s="2">
        <v>133</v>
      </c>
      <c r="ED1" s="2">
        <v>134</v>
      </c>
      <c r="EE1" s="2">
        <v>135</v>
      </c>
      <c r="EF1" s="2">
        <v>136</v>
      </c>
      <c r="EG1" s="2">
        <v>137</v>
      </c>
      <c r="EH1" s="2">
        <v>138</v>
      </c>
      <c r="EI1" s="2">
        <v>139</v>
      </c>
      <c r="EJ1" s="2">
        <v>140</v>
      </c>
      <c r="EK1" s="2">
        <v>141</v>
      </c>
      <c r="EL1" s="2">
        <v>142</v>
      </c>
      <c r="EM1" s="2">
        <v>143</v>
      </c>
      <c r="EN1" s="2">
        <v>144</v>
      </c>
      <c r="EO1" s="2">
        <v>145</v>
      </c>
      <c r="EP1" s="2">
        <v>146</v>
      </c>
      <c r="EQ1" s="2">
        <v>147</v>
      </c>
      <c r="ER1" s="2">
        <v>148</v>
      </c>
      <c r="ES1" s="2">
        <v>149</v>
      </c>
      <c r="ET1" s="2">
        <v>150</v>
      </c>
      <c r="EU1" s="2">
        <v>151</v>
      </c>
      <c r="EV1" s="2">
        <v>152</v>
      </c>
      <c r="EW1" s="2">
        <v>153</v>
      </c>
      <c r="EX1" s="2">
        <v>154</v>
      </c>
      <c r="EY1" s="2">
        <v>155</v>
      </c>
      <c r="EZ1" s="2">
        <v>156</v>
      </c>
      <c r="FA1" s="2">
        <v>157</v>
      </c>
      <c r="FB1" s="2">
        <v>158</v>
      </c>
      <c r="FC1" s="2">
        <v>159</v>
      </c>
      <c r="FD1" s="2">
        <v>160</v>
      </c>
    </row>
    <row r="2" spans="1:160" x14ac:dyDescent="0.2">
      <c r="A2" s="1" t="s">
        <v>1609</v>
      </c>
      <c r="B2" s="4" t="s">
        <v>16</v>
      </c>
      <c r="C2" s="4" t="s">
        <v>17</v>
      </c>
      <c r="D2" s="35" t="s">
        <v>0</v>
      </c>
      <c r="E2" s="35" t="s">
        <v>0</v>
      </c>
      <c r="F2" s="35" t="s">
        <v>0</v>
      </c>
      <c r="G2" s="35" t="s">
        <v>0</v>
      </c>
      <c r="H2" s="35" t="s">
        <v>0</v>
      </c>
      <c r="I2" s="35" t="s">
        <v>0</v>
      </c>
      <c r="J2" s="35" t="s">
        <v>0</v>
      </c>
      <c r="K2" s="35" t="s">
        <v>0</v>
      </c>
      <c r="L2" s="35" t="s">
        <v>0</v>
      </c>
      <c r="M2" s="35" t="s">
        <v>0</v>
      </c>
      <c r="N2" s="1" t="s">
        <v>0</v>
      </c>
      <c r="O2" s="1" t="s">
        <v>0</v>
      </c>
      <c r="P2" s="1" t="s">
        <v>0</v>
      </c>
      <c r="Q2" s="1" t="s">
        <v>0</v>
      </c>
      <c r="R2" s="1" t="s">
        <v>0</v>
      </c>
      <c r="S2" s="1" t="s">
        <v>0</v>
      </c>
      <c r="T2" s="1" t="s">
        <v>0</v>
      </c>
      <c r="U2" s="1" t="s">
        <v>0</v>
      </c>
      <c r="V2" s="1" t="s">
        <v>0</v>
      </c>
      <c r="W2" s="1" t="s">
        <v>0</v>
      </c>
      <c r="X2" s="1" t="s">
        <v>0</v>
      </c>
      <c r="Y2" s="1" t="s">
        <v>0</v>
      </c>
      <c r="Z2" s="1" t="s">
        <v>0</v>
      </c>
      <c r="AA2" s="1" t="s">
        <v>0</v>
      </c>
      <c r="AB2" s="1" t="s">
        <v>0</v>
      </c>
      <c r="AC2" s="1" t="s">
        <v>0</v>
      </c>
      <c r="AD2" s="1" t="s">
        <v>0</v>
      </c>
      <c r="AE2" s="1" t="s">
        <v>0</v>
      </c>
      <c r="AF2" s="1" t="s">
        <v>0</v>
      </c>
      <c r="AG2" s="1" t="s">
        <v>0</v>
      </c>
      <c r="AH2" s="1" t="s">
        <v>0</v>
      </c>
      <c r="AI2" s="1" t="s">
        <v>0</v>
      </c>
      <c r="AJ2" s="1" t="s">
        <v>0</v>
      </c>
      <c r="AK2" s="1" t="s">
        <v>0</v>
      </c>
      <c r="AL2" s="1" t="s">
        <v>0</v>
      </c>
      <c r="AM2" s="1" t="s">
        <v>0</v>
      </c>
      <c r="AN2" s="1" t="s">
        <v>0</v>
      </c>
      <c r="AO2" s="1" t="s">
        <v>0</v>
      </c>
      <c r="AP2" s="1" t="s">
        <v>0</v>
      </c>
      <c r="AQ2" s="1" t="s">
        <v>0</v>
      </c>
      <c r="AR2" s="1" t="s">
        <v>0</v>
      </c>
      <c r="AS2" s="1" t="s">
        <v>0</v>
      </c>
      <c r="AT2" s="1" t="s">
        <v>0</v>
      </c>
      <c r="AU2" s="1" t="s">
        <v>0</v>
      </c>
      <c r="AV2" s="1" t="s">
        <v>0</v>
      </c>
      <c r="AW2" s="1" t="s">
        <v>0</v>
      </c>
      <c r="AX2" s="1" t="s">
        <v>0</v>
      </c>
      <c r="AY2" s="1" t="s">
        <v>0</v>
      </c>
      <c r="AZ2" s="1" t="s">
        <v>0</v>
      </c>
      <c r="BA2" s="1" t="s">
        <v>0</v>
      </c>
      <c r="BB2" s="1" t="s">
        <v>0</v>
      </c>
      <c r="BC2" s="1" t="s">
        <v>0</v>
      </c>
      <c r="BD2" s="1" t="s">
        <v>0</v>
      </c>
      <c r="BE2" s="1" t="s">
        <v>0</v>
      </c>
      <c r="BF2" s="1" t="s">
        <v>0</v>
      </c>
      <c r="BG2" s="1" t="s">
        <v>0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0</v>
      </c>
      <c r="BN2" s="1" t="s">
        <v>0</v>
      </c>
      <c r="BO2" s="1" t="s">
        <v>0</v>
      </c>
      <c r="BP2" s="1" t="s">
        <v>0</v>
      </c>
      <c r="BQ2" s="1" t="s">
        <v>0</v>
      </c>
      <c r="BR2" s="1" t="s">
        <v>0</v>
      </c>
      <c r="BS2" s="1" t="s">
        <v>0</v>
      </c>
      <c r="BT2" s="1" t="s">
        <v>0</v>
      </c>
      <c r="BU2" s="1" t="s">
        <v>0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0</v>
      </c>
      <c r="CC2" s="1" t="s">
        <v>0</v>
      </c>
      <c r="CD2" s="1" t="s">
        <v>0</v>
      </c>
      <c r="CE2" s="1" t="s">
        <v>0</v>
      </c>
      <c r="CF2" s="1" t="s">
        <v>0</v>
      </c>
      <c r="CG2" s="1" t="s">
        <v>0</v>
      </c>
      <c r="CH2" s="1" t="s">
        <v>0</v>
      </c>
      <c r="CI2" s="1" t="s">
        <v>0</v>
      </c>
      <c r="CJ2" s="1" t="s">
        <v>0</v>
      </c>
      <c r="CK2" s="1" t="s">
        <v>0</v>
      </c>
      <c r="CL2" s="1" t="s">
        <v>0</v>
      </c>
      <c r="CM2" s="1" t="s">
        <v>0</v>
      </c>
      <c r="CN2" s="1" t="s">
        <v>0</v>
      </c>
      <c r="CO2" s="1" t="s">
        <v>0</v>
      </c>
      <c r="CP2" s="1" t="s">
        <v>0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0</v>
      </c>
      <c r="DG2" s="1" t="s">
        <v>0</v>
      </c>
      <c r="DH2" s="1" t="s">
        <v>0</v>
      </c>
      <c r="DI2" s="1" t="s">
        <v>0</v>
      </c>
      <c r="DJ2" s="1" t="s">
        <v>0</v>
      </c>
      <c r="DK2" s="1" t="s">
        <v>0</v>
      </c>
      <c r="DL2" s="1" t="s">
        <v>0</v>
      </c>
      <c r="DM2" s="1" t="s">
        <v>0</v>
      </c>
      <c r="DN2" s="1" t="s">
        <v>0</v>
      </c>
      <c r="DO2" s="1" t="s">
        <v>0</v>
      </c>
      <c r="DP2" s="1" t="s">
        <v>0</v>
      </c>
      <c r="DQ2" s="1" t="s">
        <v>0</v>
      </c>
      <c r="DR2" s="1" t="s">
        <v>0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  <c r="DX2" s="1" t="s">
        <v>0</v>
      </c>
      <c r="DY2" s="1" t="s">
        <v>0</v>
      </c>
      <c r="DZ2" s="1" t="s">
        <v>0</v>
      </c>
      <c r="EA2" s="1" t="s">
        <v>0</v>
      </c>
      <c r="EB2" s="1" t="s">
        <v>0</v>
      </c>
      <c r="EC2" s="1" t="s">
        <v>0</v>
      </c>
      <c r="ED2" s="1" t="s">
        <v>0</v>
      </c>
      <c r="EE2" s="1" t="s">
        <v>0</v>
      </c>
      <c r="EF2" s="1" t="s">
        <v>0</v>
      </c>
      <c r="EG2" s="1" t="s">
        <v>0</v>
      </c>
      <c r="EH2" s="1" t="s">
        <v>0</v>
      </c>
      <c r="EI2" s="1" t="s">
        <v>0</v>
      </c>
      <c r="EJ2" s="1" t="s">
        <v>0</v>
      </c>
      <c r="EK2" s="1" t="s">
        <v>0</v>
      </c>
      <c r="EL2" s="1" t="s">
        <v>0</v>
      </c>
      <c r="EM2" s="1" t="s">
        <v>0</v>
      </c>
      <c r="EN2" s="1" t="s">
        <v>0</v>
      </c>
      <c r="EO2" s="1" t="s">
        <v>0</v>
      </c>
      <c r="EP2" s="1" t="s">
        <v>0</v>
      </c>
      <c r="EQ2" s="1" t="s">
        <v>0</v>
      </c>
      <c r="ER2" s="1" t="s">
        <v>0</v>
      </c>
      <c r="ES2" s="1" t="s">
        <v>0</v>
      </c>
      <c r="ET2" s="1" t="s">
        <v>0</v>
      </c>
      <c r="EU2" s="1" t="s">
        <v>0</v>
      </c>
      <c r="EV2" s="1" t="s">
        <v>0</v>
      </c>
      <c r="EW2" s="1" t="s">
        <v>0</v>
      </c>
      <c r="EX2" s="1" t="s">
        <v>0</v>
      </c>
      <c r="EY2" s="1" t="s">
        <v>0</v>
      </c>
      <c r="EZ2" s="1" t="s">
        <v>0</v>
      </c>
      <c r="FA2" s="1" t="s">
        <v>0</v>
      </c>
      <c r="FB2" s="1" t="s">
        <v>0</v>
      </c>
      <c r="FC2" s="1" t="s">
        <v>0</v>
      </c>
      <c r="FD2" s="1" t="s">
        <v>0</v>
      </c>
    </row>
    <row r="3" spans="1:160" x14ac:dyDescent="0.2">
      <c r="A3" s="1" t="s">
        <v>1610</v>
      </c>
      <c r="B3" s="4" t="s">
        <v>21</v>
      </c>
      <c r="C3" s="4" t="s">
        <v>22</v>
      </c>
      <c r="D3" s="35">
        <v>70691.235886304101</v>
      </c>
      <c r="E3" s="35">
        <v>84505.478096066407</v>
      </c>
      <c r="F3" s="35">
        <v>68099.071698553802</v>
      </c>
      <c r="G3" s="35">
        <v>119870.715814183</v>
      </c>
      <c r="H3" s="35">
        <v>88562.171302326795</v>
      </c>
      <c r="I3" s="35">
        <v>70122.706599270605</v>
      </c>
      <c r="J3" s="35">
        <v>123963.729649663</v>
      </c>
      <c r="K3" s="35">
        <v>117929.914229196</v>
      </c>
      <c r="L3" s="35">
        <v>78469.784974561495</v>
      </c>
      <c r="M3" s="35">
        <v>73562.837871517506</v>
      </c>
      <c r="N3" s="1">
        <v>91505.254272090795</v>
      </c>
      <c r="O3" s="1">
        <v>73506.130020836805</v>
      </c>
      <c r="P3" s="1">
        <v>86196.419708774207</v>
      </c>
      <c r="Q3" s="1">
        <v>84872.437847017398</v>
      </c>
      <c r="R3" s="1">
        <v>64575.866978265702</v>
      </c>
      <c r="S3" s="1">
        <v>74679.895341696101</v>
      </c>
      <c r="T3" s="1">
        <v>113697.501046244</v>
      </c>
      <c r="U3" s="1">
        <v>88261.509439303307</v>
      </c>
      <c r="V3" s="1">
        <v>74390.802651164093</v>
      </c>
      <c r="W3" s="1">
        <v>109522.417079971</v>
      </c>
      <c r="X3" s="1">
        <v>179921.358103893</v>
      </c>
      <c r="Y3" s="1">
        <v>105162.77461289801</v>
      </c>
      <c r="Z3" s="1">
        <v>78452.462717381204</v>
      </c>
      <c r="AA3" s="1">
        <v>70246.367388425599</v>
      </c>
      <c r="AB3" s="1">
        <v>112908.339719296</v>
      </c>
      <c r="AC3" s="1">
        <v>95010.233500745293</v>
      </c>
      <c r="AD3" s="1">
        <v>77710.074716513001</v>
      </c>
      <c r="AE3" s="1">
        <v>68502.763021698804</v>
      </c>
      <c r="AF3" s="1">
        <v>99134.067164016495</v>
      </c>
      <c r="AG3" s="1">
        <v>101805.553343322</v>
      </c>
      <c r="AH3" s="1">
        <v>95652.491342038702</v>
      </c>
      <c r="AI3" s="1">
        <v>104121.219247439</v>
      </c>
      <c r="AJ3" s="1">
        <v>66724.551268561205</v>
      </c>
      <c r="AK3" s="1">
        <v>69359.978236948795</v>
      </c>
      <c r="AL3" s="1">
        <v>83178.627125902494</v>
      </c>
      <c r="AM3" s="1">
        <v>116542.482973891</v>
      </c>
      <c r="AN3" s="1">
        <v>126439.505292555</v>
      </c>
      <c r="AO3" s="1">
        <v>58391.398107771303</v>
      </c>
      <c r="AP3" s="1">
        <v>104773.524120173</v>
      </c>
      <c r="AQ3" s="1">
        <v>118339.26850398</v>
      </c>
      <c r="AR3" s="1">
        <v>81578.534616794801</v>
      </c>
      <c r="AS3" s="1">
        <v>119961.950502129</v>
      </c>
      <c r="AT3" s="1">
        <v>96798.855621863899</v>
      </c>
      <c r="AU3" s="1">
        <v>88032.707337185901</v>
      </c>
      <c r="AV3" s="1">
        <v>105551.25054152901</v>
      </c>
      <c r="AW3" s="1">
        <v>87290.495090772703</v>
      </c>
      <c r="AX3" s="1">
        <v>77041.852419074698</v>
      </c>
      <c r="AY3" s="1">
        <v>78747.145899159004</v>
      </c>
      <c r="AZ3" s="1">
        <v>95185.0300785953</v>
      </c>
      <c r="BA3" s="1">
        <v>136175.60963548499</v>
      </c>
      <c r="BB3" s="1">
        <v>87399.652521284501</v>
      </c>
      <c r="BC3" s="1">
        <v>94204.289229375601</v>
      </c>
      <c r="BD3" s="1">
        <v>64800.493168159497</v>
      </c>
      <c r="BE3" s="1">
        <v>92375.901148991106</v>
      </c>
      <c r="BF3" s="1">
        <v>95652.147903854406</v>
      </c>
      <c r="BG3" s="1">
        <v>79605.632095263602</v>
      </c>
      <c r="BH3" s="1">
        <v>53386.146586052098</v>
      </c>
      <c r="BI3" s="1">
        <v>83750.578728261899</v>
      </c>
      <c r="BJ3" s="1">
        <v>83672.574306779497</v>
      </c>
      <c r="BK3" s="1">
        <v>90101.8444946932</v>
      </c>
      <c r="BL3" s="1">
        <v>107616.61688186</v>
      </c>
      <c r="BM3" s="1">
        <v>74863.845560685601</v>
      </c>
      <c r="BN3" s="1">
        <v>98066.850513493599</v>
      </c>
      <c r="BO3" s="1">
        <v>62360.743171084599</v>
      </c>
      <c r="BP3" s="1">
        <v>85030.924098146803</v>
      </c>
      <c r="BQ3" s="1">
        <v>86130.609761476502</v>
      </c>
      <c r="BR3" s="1">
        <v>60766.542888664</v>
      </c>
      <c r="BS3" s="1">
        <v>82002.706622600104</v>
      </c>
      <c r="BT3" s="1">
        <v>73370.410666781507</v>
      </c>
      <c r="BU3" s="1">
        <v>83925.034979430304</v>
      </c>
      <c r="BV3" s="1">
        <v>54014.017573026402</v>
      </c>
      <c r="BW3" s="1">
        <v>79174.103156806799</v>
      </c>
      <c r="BX3" s="1">
        <v>53918.100844367902</v>
      </c>
      <c r="BY3" s="1">
        <v>77661.428844227703</v>
      </c>
      <c r="BZ3" s="1">
        <v>81221.486159436507</v>
      </c>
      <c r="CA3" s="1">
        <v>74753.652903315902</v>
      </c>
      <c r="CB3" s="1">
        <v>80054.229039945494</v>
      </c>
      <c r="CC3" s="1">
        <v>50882.228620134403</v>
      </c>
      <c r="CD3" s="1">
        <v>42093.636515062797</v>
      </c>
      <c r="CE3" s="1">
        <v>78264.818327637098</v>
      </c>
      <c r="CF3" s="1">
        <v>53765.008425111599</v>
      </c>
      <c r="CG3" s="1">
        <v>60896.062297485303</v>
      </c>
      <c r="CH3" s="1">
        <v>47143.393732128599</v>
      </c>
      <c r="CI3" s="1">
        <v>48237.296163056802</v>
      </c>
      <c r="CJ3" s="1">
        <v>71181.557112060502</v>
      </c>
      <c r="CK3" s="1">
        <v>99374.563451294496</v>
      </c>
      <c r="CL3" s="1">
        <v>87023.156989822397</v>
      </c>
      <c r="CM3" s="1">
        <v>54894.402902542897</v>
      </c>
      <c r="CN3" s="1">
        <v>71654.629410678695</v>
      </c>
      <c r="CO3" s="1">
        <v>70554.019023595902</v>
      </c>
      <c r="CP3" s="1">
        <v>69853.080485328799</v>
      </c>
      <c r="CQ3" s="1">
        <v>54007.939830151903</v>
      </c>
      <c r="CR3" s="1">
        <v>45577.466393553499</v>
      </c>
      <c r="CS3" s="1">
        <v>55344.4406381765</v>
      </c>
      <c r="CT3" s="1">
        <v>79804.439316190197</v>
      </c>
      <c r="CU3" s="1">
        <v>49433.617152582498</v>
      </c>
      <c r="CV3" s="1">
        <v>73305.142788763202</v>
      </c>
      <c r="CW3" s="1">
        <v>92354.956137159606</v>
      </c>
      <c r="CX3" s="1">
        <v>53117.661499248097</v>
      </c>
      <c r="CY3" s="1">
        <v>55584.133965516099</v>
      </c>
      <c r="CZ3" s="1">
        <v>53628.568550055497</v>
      </c>
      <c r="DA3" s="1">
        <v>88021.733460341493</v>
      </c>
      <c r="DB3" s="1">
        <v>52156.976429952403</v>
      </c>
      <c r="DC3" s="1">
        <v>42336.186874054903</v>
      </c>
      <c r="DD3" s="1">
        <v>71655.163245213</v>
      </c>
      <c r="DE3" s="1">
        <v>44042.611378913003</v>
      </c>
      <c r="DF3" s="1">
        <v>76119.533281507902</v>
      </c>
      <c r="DG3" s="1">
        <v>56416.833397726201</v>
      </c>
      <c r="DH3" s="1">
        <v>60205.298330528698</v>
      </c>
      <c r="DI3" s="1">
        <v>58662.225506472801</v>
      </c>
      <c r="DJ3" s="1">
        <v>55701.084062139998</v>
      </c>
      <c r="DK3" s="1">
        <v>84814.504619334097</v>
      </c>
      <c r="DL3" s="1">
        <v>61136.6036872888</v>
      </c>
      <c r="DM3" s="1">
        <v>92555.926698648007</v>
      </c>
      <c r="DN3" s="1">
        <v>58277.320890434799</v>
      </c>
      <c r="DO3" s="1">
        <v>48124.213105488801</v>
      </c>
      <c r="DP3" s="1">
        <v>73069.772786162706</v>
      </c>
      <c r="DQ3" s="1">
        <v>60538.150593779901</v>
      </c>
      <c r="DR3" s="1">
        <v>81376.4854485338</v>
      </c>
      <c r="DS3" s="1">
        <v>67211.171857821406</v>
      </c>
      <c r="DT3" s="1">
        <v>61018.975800901499</v>
      </c>
      <c r="DU3" s="1">
        <v>48266.049439310198</v>
      </c>
      <c r="DV3" s="1">
        <v>64407.546667390699</v>
      </c>
      <c r="DW3" s="1">
        <v>55300.201221855001</v>
      </c>
      <c r="DX3" s="1">
        <v>53794.437232715798</v>
      </c>
      <c r="DY3" s="1">
        <v>107202.155972255</v>
      </c>
      <c r="DZ3" s="1">
        <v>58900.048299523303</v>
      </c>
      <c r="EA3" s="1">
        <v>70278.019179893803</v>
      </c>
      <c r="EB3" s="1">
        <v>59444.070488630503</v>
      </c>
      <c r="EC3" s="1">
        <v>62814.653544516703</v>
      </c>
      <c r="ED3" s="1">
        <v>71381.035291384003</v>
      </c>
      <c r="EE3" s="1">
        <v>74779.456350436405</v>
      </c>
      <c r="EF3" s="1">
        <v>41421.389503979699</v>
      </c>
      <c r="EG3" s="1">
        <v>88544.238507166097</v>
      </c>
      <c r="EH3" s="1">
        <v>52974.561270406302</v>
      </c>
      <c r="EI3" s="1">
        <v>90617.389869936596</v>
      </c>
      <c r="EJ3" s="1">
        <v>59803.7348872168</v>
      </c>
      <c r="EK3" s="1">
        <v>85018.709164382002</v>
      </c>
      <c r="EL3" s="1">
        <v>78469.061368595198</v>
      </c>
      <c r="EM3" s="1">
        <v>50510.359300402299</v>
      </c>
      <c r="EN3" s="1">
        <v>70694.178481986804</v>
      </c>
      <c r="EO3" s="1">
        <v>87379.749096556203</v>
      </c>
      <c r="EP3" s="1">
        <v>37527.494129632898</v>
      </c>
      <c r="EQ3" s="1">
        <v>53834.017987332802</v>
      </c>
      <c r="ER3" s="1">
        <v>44230.825522963503</v>
      </c>
      <c r="ES3" s="1">
        <v>50015.955672588403</v>
      </c>
      <c r="ET3" s="1">
        <v>81899.966406064705</v>
      </c>
      <c r="EU3" s="1">
        <v>44093.029029023797</v>
      </c>
      <c r="EV3" s="1">
        <v>44978.755330717599</v>
      </c>
      <c r="EW3" s="1">
        <v>57024.4653655855</v>
      </c>
      <c r="EX3" s="1">
        <v>62625.247902588402</v>
      </c>
      <c r="EY3" s="1">
        <v>48286.400886430602</v>
      </c>
      <c r="EZ3" s="1">
        <v>79095.332622393398</v>
      </c>
      <c r="FA3" s="1">
        <v>46640.377528745499</v>
      </c>
      <c r="FB3" s="1">
        <v>66808.6557516584</v>
      </c>
      <c r="FC3" s="1">
        <v>45764.663570120603</v>
      </c>
      <c r="FD3" s="1">
        <v>50805.3318220043</v>
      </c>
    </row>
    <row r="4" spans="1:160" x14ac:dyDescent="0.2">
      <c r="A4" s="1" t="s">
        <v>1611</v>
      </c>
      <c r="B4" s="4" t="s">
        <v>26</v>
      </c>
      <c r="C4" s="4" t="s">
        <v>27</v>
      </c>
      <c r="D4" s="35" t="s">
        <v>0</v>
      </c>
      <c r="E4" s="35" t="s">
        <v>0</v>
      </c>
      <c r="F4" s="35" t="s">
        <v>0</v>
      </c>
      <c r="G4" s="35" t="s">
        <v>0</v>
      </c>
      <c r="H4" s="35" t="s">
        <v>0</v>
      </c>
      <c r="I4" s="35" t="s">
        <v>0</v>
      </c>
      <c r="J4" s="35" t="s">
        <v>0</v>
      </c>
      <c r="K4" s="35" t="s">
        <v>0</v>
      </c>
      <c r="L4" s="35" t="s">
        <v>0</v>
      </c>
      <c r="M4" s="35" t="s">
        <v>0</v>
      </c>
      <c r="N4" s="1" t="s">
        <v>0</v>
      </c>
      <c r="O4" s="1" t="s">
        <v>0</v>
      </c>
      <c r="P4" s="1" t="s">
        <v>0</v>
      </c>
      <c r="Q4" s="1" t="s">
        <v>0</v>
      </c>
      <c r="R4" s="1" t="s">
        <v>0</v>
      </c>
      <c r="S4" s="1" t="s">
        <v>0</v>
      </c>
      <c r="T4" s="1" t="s">
        <v>0</v>
      </c>
      <c r="U4" s="1" t="s">
        <v>0</v>
      </c>
      <c r="V4" s="1" t="s">
        <v>0</v>
      </c>
      <c r="W4" s="1" t="s">
        <v>0</v>
      </c>
      <c r="X4" s="1" t="s">
        <v>0</v>
      </c>
      <c r="Y4" s="1" t="s">
        <v>0</v>
      </c>
      <c r="Z4" s="1" t="s">
        <v>0</v>
      </c>
      <c r="AA4" s="1" t="s">
        <v>0</v>
      </c>
      <c r="AB4" s="1" t="s">
        <v>0</v>
      </c>
      <c r="AC4" s="1" t="s">
        <v>0</v>
      </c>
      <c r="AD4" s="1" t="s">
        <v>0</v>
      </c>
      <c r="AE4" s="1" t="s">
        <v>0</v>
      </c>
      <c r="AF4" s="1" t="s">
        <v>0</v>
      </c>
      <c r="AG4" s="1" t="s">
        <v>0</v>
      </c>
      <c r="AH4" s="1" t="s">
        <v>0</v>
      </c>
      <c r="AI4" s="1" t="s">
        <v>0</v>
      </c>
      <c r="AJ4" s="1" t="s">
        <v>0</v>
      </c>
      <c r="AK4" s="1" t="s">
        <v>0</v>
      </c>
      <c r="AL4" s="1" t="s">
        <v>0</v>
      </c>
      <c r="AM4" s="1" t="s">
        <v>0</v>
      </c>
      <c r="AN4" s="1" t="s">
        <v>0</v>
      </c>
      <c r="AO4" s="1" t="s">
        <v>0</v>
      </c>
      <c r="AP4" s="1" t="s">
        <v>0</v>
      </c>
      <c r="AQ4" s="1" t="s">
        <v>0</v>
      </c>
      <c r="AR4" s="1" t="s">
        <v>0</v>
      </c>
      <c r="AS4" s="1" t="s">
        <v>0</v>
      </c>
      <c r="AT4" s="1" t="s">
        <v>0</v>
      </c>
      <c r="AU4" s="1" t="s">
        <v>0</v>
      </c>
      <c r="AV4" s="1" t="s">
        <v>0</v>
      </c>
      <c r="AW4" s="1" t="s">
        <v>0</v>
      </c>
      <c r="AX4" s="1" t="s">
        <v>0</v>
      </c>
      <c r="AY4" s="1" t="s">
        <v>0</v>
      </c>
      <c r="AZ4" s="1" t="s">
        <v>0</v>
      </c>
      <c r="BA4" s="1" t="s">
        <v>0</v>
      </c>
      <c r="BB4" s="1" t="s">
        <v>0</v>
      </c>
      <c r="BC4" s="1" t="s">
        <v>0</v>
      </c>
      <c r="BD4" s="1" t="s">
        <v>0</v>
      </c>
      <c r="BE4" s="1" t="s">
        <v>0</v>
      </c>
      <c r="BF4" s="1" t="s">
        <v>0</v>
      </c>
      <c r="BG4" s="1" t="s">
        <v>0</v>
      </c>
      <c r="BH4" s="1" t="s">
        <v>0</v>
      </c>
      <c r="BI4" s="1" t="s">
        <v>0</v>
      </c>
      <c r="BJ4" s="1" t="s">
        <v>0</v>
      </c>
      <c r="BK4" s="1" t="s">
        <v>0</v>
      </c>
      <c r="BL4" s="1" t="s">
        <v>0</v>
      </c>
      <c r="BM4" s="1" t="s">
        <v>0</v>
      </c>
      <c r="BN4" s="1" t="s">
        <v>0</v>
      </c>
      <c r="BO4" s="1" t="s">
        <v>0</v>
      </c>
      <c r="BP4" s="1" t="s">
        <v>0</v>
      </c>
      <c r="BQ4" s="1" t="s">
        <v>0</v>
      </c>
      <c r="BR4" s="1" t="s">
        <v>0</v>
      </c>
      <c r="BS4" s="1" t="s">
        <v>0</v>
      </c>
      <c r="BT4" s="1" t="s">
        <v>0</v>
      </c>
      <c r="BU4" s="1" t="s">
        <v>0</v>
      </c>
      <c r="BV4" s="1" t="s">
        <v>0</v>
      </c>
      <c r="BW4" s="1" t="s">
        <v>0</v>
      </c>
      <c r="BX4" s="1" t="s">
        <v>0</v>
      </c>
      <c r="BY4" s="1" t="s">
        <v>0</v>
      </c>
      <c r="BZ4" s="1" t="s">
        <v>0</v>
      </c>
      <c r="CA4" s="1" t="s">
        <v>0</v>
      </c>
      <c r="CB4" s="1" t="s">
        <v>0</v>
      </c>
      <c r="CC4" s="1" t="s">
        <v>0</v>
      </c>
      <c r="CD4" s="1" t="s">
        <v>0</v>
      </c>
      <c r="CE4" s="1" t="s">
        <v>0</v>
      </c>
      <c r="CF4" s="1" t="s">
        <v>0</v>
      </c>
      <c r="CG4" s="1" t="s">
        <v>0</v>
      </c>
      <c r="CH4" s="1" t="s">
        <v>0</v>
      </c>
      <c r="CI4" s="1" t="s">
        <v>0</v>
      </c>
      <c r="CJ4" s="1" t="s">
        <v>0</v>
      </c>
      <c r="CK4" s="1" t="s">
        <v>0</v>
      </c>
      <c r="CL4" s="1" t="s">
        <v>0</v>
      </c>
      <c r="CM4" s="1" t="s">
        <v>0</v>
      </c>
      <c r="CN4" s="1" t="s">
        <v>0</v>
      </c>
      <c r="CO4" s="1" t="s">
        <v>0</v>
      </c>
      <c r="CP4" s="1" t="s">
        <v>0</v>
      </c>
      <c r="CQ4" s="1" t="s">
        <v>0</v>
      </c>
      <c r="CR4" s="1" t="s">
        <v>0</v>
      </c>
      <c r="CS4" s="1" t="s">
        <v>0</v>
      </c>
      <c r="CT4" s="1" t="s">
        <v>0</v>
      </c>
      <c r="CU4" s="1" t="s">
        <v>0</v>
      </c>
      <c r="CV4" s="1" t="s">
        <v>0</v>
      </c>
      <c r="CW4" s="1" t="s">
        <v>0</v>
      </c>
      <c r="CX4" s="1" t="s">
        <v>0</v>
      </c>
      <c r="CY4" s="1" t="s">
        <v>0</v>
      </c>
      <c r="CZ4" s="1" t="s">
        <v>0</v>
      </c>
      <c r="DA4" s="1" t="s">
        <v>0</v>
      </c>
      <c r="DB4" s="1" t="s">
        <v>0</v>
      </c>
      <c r="DC4" s="1" t="s">
        <v>0</v>
      </c>
      <c r="DD4" s="1" t="s">
        <v>0</v>
      </c>
      <c r="DE4" s="1" t="s">
        <v>0</v>
      </c>
      <c r="DF4" s="1" t="s">
        <v>0</v>
      </c>
      <c r="DG4" s="1" t="s">
        <v>0</v>
      </c>
      <c r="DH4" s="1" t="s">
        <v>0</v>
      </c>
      <c r="DI4" s="1" t="s">
        <v>0</v>
      </c>
      <c r="DJ4" s="1" t="s">
        <v>0</v>
      </c>
      <c r="DK4" s="1" t="s">
        <v>0</v>
      </c>
      <c r="DL4" s="1" t="s">
        <v>0</v>
      </c>
      <c r="DM4" s="1" t="s">
        <v>0</v>
      </c>
      <c r="DN4" s="1" t="s">
        <v>0</v>
      </c>
      <c r="DO4" s="1" t="s">
        <v>0</v>
      </c>
      <c r="DP4" s="1" t="s">
        <v>0</v>
      </c>
      <c r="DQ4" s="1" t="s">
        <v>0</v>
      </c>
      <c r="DR4" s="1" t="s">
        <v>0</v>
      </c>
      <c r="DS4" s="1" t="s">
        <v>0</v>
      </c>
      <c r="DT4" s="1" t="s">
        <v>0</v>
      </c>
      <c r="DU4" s="1" t="s">
        <v>0</v>
      </c>
      <c r="DV4" s="1" t="s">
        <v>0</v>
      </c>
      <c r="DW4" s="1" t="s">
        <v>0</v>
      </c>
      <c r="DX4" s="1" t="s">
        <v>0</v>
      </c>
      <c r="DY4" s="1" t="s">
        <v>0</v>
      </c>
      <c r="DZ4" s="1" t="s">
        <v>0</v>
      </c>
      <c r="EA4" s="1" t="s">
        <v>0</v>
      </c>
      <c r="EB4" s="1" t="s">
        <v>0</v>
      </c>
      <c r="EC4" s="1" t="s">
        <v>0</v>
      </c>
      <c r="ED4" s="1" t="s">
        <v>0</v>
      </c>
      <c r="EE4" s="1" t="s">
        <v>0</v>
      </c>
      <c r="EF4" s="1" t="s">
        <v>0</v>
      </c>
      <c r="EG4" s="1" t="s">
        <v>0</v>
      </c>
      <c r="EH4" s="1" t="s">
        <v>0</v>
      </c>
      <c r="EI4" s="1" t="s">
        <v>0</v>
      </c>
      <c r="EJ4" s="1" t="s">
        <v>0</v>
      </c>
      <c r="EK4" s="1" t="s">
        <v>0</v>
      </c>
      <c r="EL4" s="1" t="s">
        <v>0</v>
      </c>
      <c r="EM4" s="1" t="s">
        <v>0</v>
      </c>
      <c r="EN4" s="1" t="s">
        <v>0</v>
      </c>
      <c r="EO4" s="1" t="s">
        <v>0</v>
      </c>
      <c r="EP4" s="1" t="s">
        <v>0</v>
      </c>
      <c r="EQ4" s="1" t="s">
        <v>0</v>
      </c>
      <c r="ER4" s="1" t="s">
        <v>0</v>
      </c>
      <c r="ES4" s="1" t="s">
        <v>0</v>
      </c>
      <c r="ET4" s="1" t="s">
        <v>0</v>
      </c>
      <c r="EU4" s="1" t="s">
        <v>0</v>
      </c>
      <c r="EV4" s="1" t="s">
        <v>0</v>
      </c>
      <c r="EW4" s="1" t="s">
        <v>0</v>
      </c>
      <c r="EX4" s="1" t="s">
        <v>0</v>
      </c>
      <c r="EY4" s="1" t="s">
        <v>0</v>
      </c>
      <c r="EZ4" s="1" t="s">
        <v>0</v>
      </c>
      <c r="FA4" s="1" t="s">
        <v>0</v>
      </c>
      <c r="FB4" s="1" t="s">
        <v>0</v>
      </c>
      <c r="FC4" s="1" t="s">
        <v>0</v>
      </c>
      <c r="FD4" s="1" t="s">
        <v>0</v>
      </c>
    </row>
    <row r="5" spans="1:160" x14ac:dyDescent="0.2">
      <c r="A5" s="1" t="s">
        <v>1612</v>
      </c>
      <c r="B5" s="4" t="s">
        <v>31</v>
      </c>
      <c r="C5" s="4" t="s">
        <v>32</v>
      </c>
      <c r="D5" s="35" t="s">
        <v>0</v>
      </c>
      <c r="E5" s="35" t="s">
        <v>0</v>
      </c>
      <c r="F5" s="35" t="s">
        <v>0</v>
      </c>
      <c r="G5" s="35" t="s">
        <v>0</v>
      </c>
      <c r="H5" s="35" t="s">
        <v>0</v>
      </c>
      <c r="I5" s="35" t="s">
        <v>0</v>
      </c>
      <c r="J5" s="35" t="s">
        <v>0</v>
      </c>
      <c r="K5" s="35" t="s">
        <v>0</v>
      </c>
      <c r="L5" s="35" t="s">
        <v>0</v>
      </c>
      <c r="M5" s="35" t="s">
        <v>0</v>
      </c>
      <c r="N5" s="1" t="s">
        <v>0</v>
      </c>
      <c r="O5" s="1" t="s">
        <v>0</v>
      </c>
      <c r="P5" s="1" t="s">
        <v>0</v>
      </c>
      <c r="Q5" s="1" t="s">
        <v>0</v>
      </c>
      <c r="R5" s="1" t="s">
        <v>0</v>
      </c>
      <c r="S5" s="1" t="s">
        <v>0</v>
      </c>
      <c r="T5" s="1" t="s">
        <v>0</v>
      </c>
      <c r="U5" s="1" t="s">
        <v>0</v>
      </c>
      <c r="V5" s="1" t="s">
        <v>0</v>
      </c>
      <c r="W5" s="1" t="s">
        <v>0</v>
      </c>
      <c r="X5" s="1" t="s">
        <v>0</v>
      </c>
      <c r="Y5" s="1" t="s">
        <v>0</v>
      </c>
      <c r="Z5" s="1" t="s">
        <v>0</v>
      </c>
      <c r="AA5" s="1" t="s">
        <v>0</v>
      </c>
      <c r="AB5" s="1" t="s">
        <v>0</v>
      </c>
      <c r="AC5" s="1" t="s">
        <v>0</v>
      </c>
      <c r="AD5" s="1" t="s">
        <v>0</v>
      </c>
      <c r="AE5" s="1" t="s">
        <v>0</v>
      </c>
      <c r="AF5" s="1" t="s">
        <v>0</v>
      </c>
      <c r="AG5" s="1" t="s">
        <v>0</v>
      </c>
      <c r="AH5" s="1" t="s">
        <v>0</v>
      </c>
      <c r="AI5" s="1" t="s">
        <v>0</v>
      </c>
      <c r="AJ5" s="1" t="s">
        <v>0</v>
      </c>
      <c r="AK5" s="1" t="s">
        <v>0</v>
      </c>
      <c r="AL5" s="1" t="s">
        <v>0</v>
      </c>
      <c r="AM5" s="1" t="s">
        <v>0</v>
      </c>
      <c r="AN5" s="1" t="s">
        <v>0</v>
      </c>
      <c r="AO5" s="1" t="s">
        <v>0</v>
      </c>
      <c r="AP5" s="1" t="s">
        <v>0</v>
      </c>
      <c r="AQ5" s="1" t="s">
        <v>0</v>
      </c>
      <c r="AR5" s="1" t="s">
        <v>0</v>
      </c>
      <c r="AS5" s="1" t="s">
        <v>0</v>
      </c>
      <c r="AT5" s="1" t="s">
        <v>0</v>
      </c>
      <c r="AU5" s="1" t="s">
        <v>0</v>
      </c>
      <c r="AV5" s="1" t="s">
        <v>0</v>
      </c>
      <c r="AW5" s="1" t="s">
        <v>0</v>
      </c>
      <c r="AX5" s="1" t="s">
        <v>0</v>
      </c>
      <c r="AY5" s="1" t="s">
        <v>0</v>
      </c>
      <c r="AZ5" s="1" t="s">
        <v>0</v>
      </c>
      <c r="BA5" s="1" t="s">
        <v>0</v>
      </c>
      <c r="BB5" s="1" t="s">
        <v>0</v>
      </c>
      <c r="BC5" s="1" t="s">
        <v>0</v>
      </c>
      <c r="BD5" s="1" t="s">
        <v>0</v>
      </c>
      <c r="BE5" s="1" t="s">
        <v>0</v>
      </c>
      <c r="BF5" s="1" t="s">
        <v>0</v>
      </c>
      <c r="BG5" s="1" t="s">
        <v>0</v>
      </c>
      <c r="BH5" s="1" t="s">
        <v>0</v>
      </c>
      <c r="BI5" s="1" t="s">
        <v>0</v>
      </c>
      <c r="BJ5" s="1" t="s">
        <v>0</v>
      </c>
      <c r="BK5" s="1" t="s">
        <v>0</v>
      </c>
      <c r="BL5" s="1" t="s">
        <v>0</v>
      </c>
      <c r="BM5" s="1" t="s">
        <v>0</v>
      </c>
      <c r="BN5" s="1" t="s">
        <v>0</v>
      </c>
      <c r="BO5" s="1" t="s">
        <v>0</v>
      </c>
      <c r="BP5" s="1" t="s">
        <v>0</v>
      </c>
      <c r="BQ5" s="1" t="s">
        <v>0</v>
      </c>
      <c r="BR5" s="1" t="s">
        <v>0</v>
      </c>
      <c r="BS5" s="1" t="s">
        <v>0</v>
      </c>
      <c r="BT5" s="1" t="s">
        <v>0</v>
      </c>
      <c r="BU5" s="1" t="s">
        <v>0</v>
      </c>
      <c r="BV5" s="1" t="s">
        <v>0</v>
      </c>
      <c r="BW5" s="1" t="s">
        <v>0</v>
      </c>
      <c r="BX5" s="1" t="s">
        <v>0</v>
      </c>
      <c r="BY5" s="1" t="s">
        <v>0</v>
      </c>
      <c r="BZ5" s="1" t="s">
        <v>0</v>
      </c>
      <c r="CA5" s="1" t="s">
        <v>0</v>
      </c>
      <c r="CB5" s="1" t="s">
        <v>0</v>
      </c>
      <c r="CC5" s="1" t="s">
        <v>0</v>
      </c>
      <c r="CD5" s="1" t="s">
        <v>0</v>
      </c>
      <c r="CE5" s="1" t="s">
        <v>0</v>
      </c>
      <c r="CF5" s="1" t="s">
        <v>0</v>
      </c>
      <c r="CG5" s="1" t="s">
        <v>0</v>
      </c>
      <c r="CH5" s="1" t="s">
        <v>0</v>
      </c>
      <c r="CI5" s="1" t="s">
        <v>0</v>
      </c>
      <c r="CJ5" s="1" t="s">
        <v>0</v>
      </c>
      <c r="CK5" s="1" t="s">
        <v>0</v>
      </c>
      <c r="CL5" s="1" t="s">
        <v>0</v>
      </c>
      <c r="CM5" s="1" t="s">
        <v>0</v>
      </c>
      <c r="CN5" s="1" t="s">
        <v>0</v>
      </c>
      <c r="CO5" s="1" t="s">
        <v>0</v>
      </c>
      <c r="CP5" s="1" t="s">
        <v>0</v>
      </c>
      <c r="CQ5" s="1" t="s">
        <v>0</v>
      </c>
      <c r="CR5" s="1" t="s">
        <v>0</v>
      </c>
      <c r="CS5" s="1" t="s">
        <v>0</v>
      </c>
      <c r="CT5" s="1" t="s">
        <v>0</v>
      </c>
      <c r="CU5" s="1" t="s">
        <v>0</v>
      </c>
      <c r="CV5" s="1" t="s">
        <v>0</v>
      </c>
      <c r="CW5" s="1" t="s">
        <v>0</v>
      </c>
      <c r="CX5" s="1" t="s">
        <v>0</v>
      </c>
      <c r="CY5" s="1" t="s">
        <v>0</v>
      </c>
      <c r="CZ5" s="1" t="s">
        <v>0</v>
      </c>
      <c r="DA5" s="1" t="s">
        <v>0</v>
      </c>
      <c r="DB5" s="1" t="s">
        <v>0</v>
      </c>
      <c r="DC5" s="1" t="s">
        <v>0</v>
      </c>
      <c r="DD5" s="1" t="s">
        <v>0</v>
      </c>
      <c r="DE5" s="1" t="s">
        <v>0</v>
      </c>
      <c r="DF5" s="1" t="s">
        <v>0</v>
      </c>
      <c r="DG5" s="1" t="s">
        <v>0</v>
      </c>
      <c r="DH5" s="1" t="s">
        <v>0</v>
      </c>
      <c r="DI5" s="1" t="s">
        <v>0</v>
      </c>
      <c r="DJ5" s="1" t="s">
        <v>0</v>
      </c>
      <c r="DK5" s="1" t="s">
        <v>0</v>
      </c>
      <c r="DL5" s="1" t="s">
        <v>0</v>
      </c>
      <c r="DM5" s="1" t="s">
        <v>0</v>
      </c>
      <c r="DN5" s="1" t="s">
        <v>0</v>
      </c>
      <c r="DO5" s="1" t="s">
        <v>0</v>
      </c>
      <c r="DP5" s="1" t="s">
        <v>0</v>
      </c>
      <c r="DQ5" s="1" t="s">
        <v>0</v>
      </c>
      <c r="DR5" s="1" t="s">
        <v>0</v>
      </c>
      <c r="DS5" s="1" t="s">
        <v>0</v>
      </c>
      <c r="DT5" s="1" t="s">
        <v>0</v>
      </c>
      <c r="DU5" s="1" t="s">
        <v>0</v>
      </c>
      <c r="DV5" s="1" t="s">
        <v>0</v>
      </c>
      <c r="DW5" s="1" t="s">
        <v>0</v>
      </c>
      <c r="DX5" s="1" t="s">
        <v>0</v>
      </c>
      <c r="DY5" s="1" t="s">
        <v>0</v>
      </c>
      <c r="DZ5" s="1" t="s">
        <v>0</v>
      </c>
      <c r="EA5" s="1" t="s">
        <v>0</v>
      </c>
      <c r="EB5" s="1" t="s">
        <v>0</v>
      </c>
      <c r="EC5" s="1" t="s">
        <v>0</v>
      </c>
      <c r="ED5" s="1" t="s">
        <v>0</v>
      </c>
      <c r="EE5" s="1" t="s">
        <v>0</v>
      </c>
      <c r="EF5" s="1" t="s">
        <v>0</v>
      </c>
      <c r="EG5" s="1" t="s">
        <v>0</v>
      </c>
      <c r="EH5" s="1" t="s">
        <v>0</v>
      </c>
      <c r="EI5" s="1" t="s">
        <v>0</v>
      </c>
      <c r="EJ5" s="1" t="s">
        <v>0</v>
      </c>
      <c r="EK5" s="1" t="s">
        <v>0</v>
      </c>
      <c r="EL5" s="1" t="s">
        <v>0</v>
      </c>
      <c r="EM5" s="1" t="s">
        <v>0</v>
      </c>
      <c r="EN5" s="1" t="s">
        <v>0</v>
      </c>
      <c r="EO5" s="1" t="s">
        <v>0</v>
      </c>
      <c r="EP5" s="1" t="s">
        <v>0</v>
      </c>
      <c r="EQ5" s="1" t="s">
        <v>0</v>
      </c>
      <c r="ER5" s="1" t="s">
        <v>0</v>
      </c>
      <c r="ES5" s="1" t="s">
        <v>0</v>
      </c>
      <c r="ET5" s="1" t="s">
        <v>0</v>
      </c>
      <c r="EU5" s="1" t="s">
        <v>0</v>
      </c>
      <c r="EV5" s="1" t="s">
        <v>0</v>
      </c>
      <c r="EW5" s="1" t="s">
        <v>0</v>
      </c>
      <c r="EX5" s="1" t="s">
        <v>0</v>
      </c>
      <c r="EY5" s="1" t="s">
        <v>0</v>
      </c>
      <c r="EZ5" s="1" t="s">
        <v>0</v>
      </c>
      <c r="FA5" s="1" t="s">
        <v>0</v>
      </c>
      <c r="FB5" s="1" t="s">
        <v>0</v>
      </c>
      <c r="FC5" s="1" t="s">
        <v>0</v>
      </c>
      <c r="FD5" s="1" t="s">
        <v>0</v>
      </c>
    </row>
    <row r="6" spans="1:160" x14ac:dyDescent="0.2">
      <c r="A6" s="1" t="s">
        <v>1613</v>
      </c>
      <c r="B6" s="4" t="s">
        <v>36</v>
      </c>
      <c r="C6" s="4" t="s">
        <v>37</v>
      </c>
      <c r="D6" s="35">
        <v>456966.90878119698</v>
      </c>
      <c r="E6" s="35">
        <v>415511.43116606498</v>
      </c>
      <c r="F6" s="35">
        <v>610233.31676422397</v>
      </c>
      <c r="G6" s="35">
        <v>664995.617631673</v>
      </c>
      <c r="H6" s="35">
        <v>434342.94863815798</v>
      </c>
      <c r="I6" s="35">
        <v>434567.757023465</v>
      </c>
      <c r="J6" s="35">
        <v>420478.52301130397</v>
      </c>
      <c r="K6" s="35">
        <v>293835.68933172099</v>
      </c>
      <c r="L6" s="35">
        <v>374331.529017049</v>
      </c>
      <c r="M6" s="35">
        <v>341131.078172262</v>
      </c>
      <c r="N6" s="1">
        <v>281282.39156549098</v>
      </c>
      <c r="O6" s="1">
        <v>308914.22270296502</v>
      </c>
      <c r="P6" s="1">
        <v>457357.94296655298</v>
      </c>
      <c r="Q6" s="1">
        <v>474787.23747241998</v>
      </c>
      <c r="R6" s="1">
        <v>314678.64593157498</v>
      </c>
      <c r="S6" s="1">
        <v>374611.16332670499</v>
      </c>
      <c r="T6" s="1">
        <v>413086.11681056803</v>
      </c>
      <c r="U6" s="1">
        <v>523299.37474652001</v>
      </c>
      <c r="V6" s="1">
        <v>350007.26314669801</v>
      </c>
      <c r="W6" s="1">
        <v>460374.66987935401</v>
      </c>
      <c r="X6" s="1">
        <v>473353.39919076202</v>
      </c>
      <c r="Y6" s="1">
        <v>285273.30435637699</v>
      </c>
      <c r="Z6" s="1">
        <v>294818.08004393202</v>
      </c>
      <c r="AA6" s="1">
        <v>343724.25451508298</v>
      </c>
      <c r="AB6" s="1">
        <v>365196.158559834</v>
      </c>
      <c r="AC6" s="1">
        <v>341759.102496356</v>
      </c>
      <c r="AD6" s="1">
        <v>355935.35967219702</v>
      </c>
      <c r="AE6" s="1">
        <v>595970.32304695901</v>
      </c>
      <c r="AF6" s="1">
        <v>530071.37771465897</v>
      </c>
      <c r="AG6" s="1">
        <v>445038.67135596502</v>
      </c>
      <c r="AH6" s="1">
        <v>663025.60541381396</v>
      </c>
      <c r="AI6" s="1">
        <v>522595.821950218</v>
      </c>
      <c r="AJ6" s="1">
        <v>355593.06292642799</v>
      </c>
      <c r="AK6" s="1">
        <v>381638.72408650001</v>
      </c>
      <c r="AL6" s="1">
        <v>418482.45088530501</v>
      </c>
      <c r="AM6" s="1">
        <v>437609.70569212601</v>
      </c>
      <c r="AN6" s="1">
        <v>522296.61241283501</v>
      </c>
      <c r="AO6" s="1">
        <v>529862.18854839704</v>
      </c>
      <c r="AP6" s="1">
        <v>364748.20450106298</v>
      </c>
      <c r="AQ6" s="1">
        <v>547974.78820042301</v>
      </c>
      <c r="AR6" s="1">
        <v>390175.081028944</v>
      </c>
      <c r="AS6" s="1">
        <v>423338.14169511799</v>
      </c>
      <c r="AT6" s="1">
        <v>605825.68530967005</v>
      </c>
      <c r="AU6" s="1">
        <v>450859.164233502</v>
      </c>
      <c r="AV6" s="1">
        <v>527534.030854151</v>
      </c>
      <c r="AW6" s="1">
        <v>455886.07322954701</v>
      </c>
      <c r="AX6" s="1">
        <v>401399.96306472202</v>
      </c>
      <c r="AY6" s="1">
        <v>556816.04225870001</v>
      </c>
      <c r="AZ6" s="1">
        <v>527519.55039731006</v>
      </c>
      <c r="BA6" s="1">
        <v>462242.28387915099</v>
      </c>
      <c r="BB6" s="1">
        <v>377505.64973463799</v>
      </c>
      <c r="BC6" s="1">
        <v>423185.33268195897</v>
      </c>
      <c r="BD6" s="1">
        <v>447322.954137158</v>
      </c>
      <c r="BE6" s="1">
        <v>355696.31812581402</v>
      </c>
      <c r="BF6" s="1">
        <v>413537.99333466298</v>
      </c>
      <c r="BG6" s="1">
        <v>363408.25631460699</v>
      </c>
      <c r="BH6" s="1">
        <v>273074.34989327902</v>
      </c>
      <c r="BI6" s="1">
        <v>518221.09576322499</v>
      </c>
      <c r="BJ6" s="1">
        <v>358054.54664223199</v>
      </c>
      <c r="BK6" s="1">
        <v>457331.88829125097</v>
      </c>
      <c r="BL6" s="1">
        <v>491334.86531155702</v>
      </c>
      <c r="BM6" s="1">
        <v>335978.541255538</v>
      </c>
      <c r="BN6" s="1">
        <v>407268.23688568798</v>
      </c>
      <c r="BO6" s="1">
        <v>232588.89681093601</v>
      </c>
      <c r="BP6" s="1">
        <v>279953.79892190202</v>
      </c>
      <c r="BQ6" s="1">
        <v>314775.07325895899</v>
      </c>
      <c r="BR6" s="1">
        <v>384064.85352326499</v>
      </c>
      <c r="BS6" s="1">
        <v>429535.33923803899</v>
      </c>
      <c r="BT6" s="1">
        <v>421774.18448022701</v>
      </c>
      <c r="BU6" s="1">
        <v>376541.746539568</v>
      </c>
      <c r="BV6" s="1">
        <v>292035.52232394699</v>
      </c>
      <c r="BW6" s="1">
        <v>473497.48680380202</v>
      </c>
      <c r="BX6" s="1">
        <v>404386.04790864798</v>
      </c>
      <c r="BY6" s="1">
        <v>390206.01716483501</v>
      </c>
      <c r="BZ6" s="1">
        <v>421430.42628009903</v>
      </c>
      <c r="CA6" s="1">
        <v>532144.34739761997</v>
      </c>
      <c r="CB6" s="1">
        <v>386454.679719523</v>
      </c>
      <c r="CC6" s="1">
        <v>307145.27021790802</v>
      </c>
      <c r="CD6" s="1">
        <v>315907.099030682</v>
      </c>
      <c r="CE6" s="1">
        <v>306709.69750747801</v>
      </c>
      <c r="CF6" s="1">
        <v>455052.18361160299</v>
      </c>
      <c r="CG6" s="1">
        <v>430227.60012656398</v>
      </c>
      <c r="CH6" s="1">
        <v>248838.16871959699</v>
      </c>
      <c r="CI6" s="1">
        <v>334028.514749675</v>
      </c>
      <c r="CJ6" s="1">
        <v>352221.83046051097</v>
      </c>
      <c r="CK6" s="1">
        <v>433401.06179889297</v>
      </c>
      <c r="CL6" s="1">
        <v>450983.334196451</v>
      </c>
      <c r="CM6" s="1">
        <v>311854.54352859303</v>
      </c>
      <c r="CN6" s="1">
        <v>404208.21805438201</v>
      </c>
      <c r="CO6" s="1">
        <v>335403.54470790899</v>
      </c>
      <c r="CP6" s="1">
        <v>329336.19579716102</v>
      </c>
      <c r="CQ6" s="1">
        <v>216470.041746106</v>
      </c>
      <c r="CR6" s="1">
        <v>313023.90716700698</v>
      </c>
      <c r="CS6" s="1">
        <v>452105.89202057099</v>
      </c>
      <c r="CT6" s="1">
        <v>425154.733820119</v>
      </c>
      <c r="CU6" s="1">
        <v>460973.88305436401</v>
      </c>
      <c r="CV6" s="1">
        <v>307922.208898935</v>
      </c>
      <c r="CW6" s="1">
        <v>377813.995602721</v>
      </c>
      <c r="CX6" s="1">
        <v>374266.90542215202</v>
      </c>
      <c r="CY6" s="1">
        <v>212405.55546680701</v>
      </c>
      <c r="CZ6" s="1">
        <v>276390.948948409</v>
      </c>
      <c r="DA6" s="1">
        <v>391479.86043048702</v>
      </c>
      <c r="DB6" s="1">
        <v>258922.26593910201</v>
      </c>
      <c r="DC6" s="1">
        <v>291845.55448673799</v>
      </c>
      <c r="DD6" s="1">
        <v>431979.37920283899</v>
      </c>
      <c r="DE6" s="1">
        <v>287067.66819501499</v>
      </c>
      <c r="DF6" s="1">
        <v>302483.66964359698</v>
      </c>
      <c r="DG6" s="1">
        <v>441487.97949946701</v>
      </c>
      <c r="DH6" s="1">
        <v>368594.79541964998</v>
      </c>
      <c r="DI6" s="1">
        <v>341206.517678298</v>
      </c>
      <c r="DJ6" s="1">
        <v>313528.31925522798</v>
      </c>
      <c r="DK6" s="1">
        <v>388072.703081012</v>
      </c>
      <c r="DL6" s="1">
        <v>322327.18581774598</v>
      </c>
      <c r="DM6" s="1">
        <v>339005.882419359</v>
      </c>
      <c r="DN6" s="1">
        <v>318561.70807899698</v>
      </c>
      <c r="DO6" s="1">
        <v>335748.22837818699</v>
      </c>
      <c r="DP6" s="1">
        <v>271832.88545082998</v>
      </c>
      <c r="DQ6" s="1">
        <v>442631.905143735</v>
      </c>
      <c r="DR6" s="1">
        <v>252535.018390032</v>
      </c>
      <c r="DS6" s="1">
        <v>368890.48925813701</v>
      </c>
      <c r="DT6" s="1">
        <v>406540.07532134</v>
      </c>
      <c r="DU6" s="1">
        <v>402170.521155364</v>
      </c>
      <c r="DV6" s="1">
        <v>423866.557437704</v>
      </c>
      <c r="DW6" s="1">
        <v>347294.36969398998</v>
      </c>
      <c r="DX6" s="1">
        <v>223319.262894121</v>
      </c>
      <c r="DY6" s="1">
        <v>338876.03741743998</v>
      </c>
      <c r="DZ6" s="1">
        <v>338131.17061632703</v>
      </c>
      <c r="EA6" s="1">
        <v>267482.12388847797</v>
      </c>
      <c r="EB6" s="1">
        <v>243027.470774057</v>
      </c>
      <c r="EC6" s="1">
        <v>326949.42078676698</v>
      </c>
      <c r="ED6" s="1">
        <v>413288.5110844</v>
      </c>
      <c r="EE6" s="1">
        <v>329205.58964816702</v>
      </c>
      <c r="EF6" s="1">
        <v>312093.97944066598</v>
      </c>
      <c r="EG6" s="1">
        <v>264515.24868623802</v>
      </c>
      <c r="EH6" s="1">
        <v>174456.09485794799</v>
      </c>
      <c r="EI6" s="1">
        <v>317793.19191754202</v>
      </c>
      <c r="EJ6" s="1">
        <v>562480.77564675105</v>
      </c>
      <c r="EK6" s="1">
        <v>381855.67689766397</v>
      </c>
      <c r="EL6" s="1">
        <v>333137.41127820301</v>
      </c>
      <c r="EM6" s="1">
        <v>295574.50658907701</v>
      </c>
      <c r="EN6" s="1">
        <v>426345.526145307</v>
      </c>
      <c r="EO6" s="1">
        <v>434016.80960509402</v>
      </c>
      <c r="EP6" s="1">
        <v>220413.22033702099</v>
      </c>
      <c r="EQ6" s="1">
        <v>419763.17475501698</v>
      </c>
      <c r="ER6" s="1">
        <v>278560.43616585998</v>
      </c>
      <c r="ES6" s="1">
        <v>247814.48337980799</v>
      </c>
      <c r="ET6" s="1">
        <v>273481.99511216098</v>
      </c>
      <c r="EU6" s="1">
        <v>199873.71809364</v>
      </c>
      <c r="EV6" s="1">
        <v>214645.82590520999</v>
      </c>
      <c r="EW6" s="1">
        <v>227303.95127291101</v>
      </c>
      <c r="EX6" s="1">
        <v>214547.92976406601</v>
      </c>
      <c r="EY6" s="1">
        <v>312520.73229781003</v>
      </c>
      <c r="EZ6" s="1">
        <v>342061.83818559098</v>
      </c>
      <c r="FA6" s="1">
        <v>339611.97484174598</v>
      </c>
      <c r="FB6" s="1">
        <v>420665.19651501998</v>
      </c>
      <c r="FC6" s="1">
        <v>238250.82098283901</v>
      </c>
      <c r="FD6" s="1">
        <v>329736.15293633199</v>
      </c>
    </row>
    <row r="7" spans="1:160" x14ac:dyDescent="0.2">
      <c r="A7" s="1" t="s">
        <v>1614</v>
      </c>
      <c r="B7" s="4" t="s">
        <v>41</v>
      </c>
      <c r="C7" s="4" t="s">
        <v>42</v>
      </c>
      <c r="D7" s="35">
        <v>2665654.6786930398</v>
      </c>
      <c r="E7" s="35">
        <v>1959637.8263669701</v>
      </c>
      <c r="F7" s="35">
        <v>3794787.30348138</v>
      </c>
      <c r="G7" s="35">
        <v>280216.04880457697</v>
      </c>
      <c r="H7" s="35">
        <v>2029600.0886116601</v>
      </c>
      <c r="I7" s="35">
        <v>2244456.1332612201</v>
      </c>
      <c r="J7" s="35">
        <v>2665144.1018597102</v>
      </c>
      <c r="K7" s="35">
        <v>1987293.36403217</v>
      </c>
      <c r="L7" s="35">
        <v>1589053.59945785</v>
      </c>
      <c r="M7" s="35">
        <v>1412152.05457838</v>
      </c>
      <c r="N7" s="1">
        <v>1507914.64183487</v>
      </c>
      <c r="O7" s="1">
        <v>1586286.9915666699</v>
      </c>
      <c r="P7" s="1">
        <v>1364289.7719483699</v>
      </c>
      <c r="Q7" s="1">
        <v>1191282.60986162</v>
      </c>
      <c r="R7" s="1">
        <v>3029814.1570426398</v>
      </c>
      <c r="S7" s="1">
        <v>2004690.71240685</v>
      </c>
      <c r="T7" s="1">
        <v>2216814.54815978</v>
      </c>
      <c r="U7" s="1">
        <v>3805931.4783516801</v>
      </c>
      <c r="V7" s="1">
        <v>3204711.2323293299</v>
      </c>
      <c r="W7" s="1">
        <v>1192342.45955493</v>
      </c>
      <c r="X7" s="1">
        <v>675125.06144895498</v>
      </c>
      <c r="Y7" s="1">
        <v>2699531.2437629001</v>
      </c>
      <c r="Z7" s="1">
        <v>2802495.43854619</v>
      </c>
      <c r="AA7" s="1">
        <v>1190942.2499450501</v>
      </c>
      <c r="AB7" s="1">
        <v>1968940.77404415</v>
      </c>
      <c r="AC7" s="1">
        <v>2222356.5835567499</v>
      </c>
      <c r="AD7" s="1">
        <v>2201504.0774059198</v>
      </c>
      <c r="AE7" s="1">
        <v>1208577.9256905101</v>
      </c>
      <c r="AF7" s="1">
        <v>613342.42778442404</v>
      </c>
      <c r="AG7" s="1">
        <v>1279001.89859862</v>
      </c>
      <c r="AH7" s="1">
        <v>988014.42691085103</v>
      </c>
      <c r="AI7" s="1">
        <v>7173727.0243948</v>
      </c>
      <c r="AJ7" s="1">
        <v>1904215.70989151</v>
      </c>
      <c r="AK7" s="1">
        <v>1266622.76926817</v>
      </c>
      <c r="AL7" s="1">
        <v>3049737.0539395702</v>
      </c>
      <c r="AM7" s="1">
        <v>1885489.47719795</v>
      </c>
      <c r="AN7" s="1">
        <v>460112.163113922</v>
      </c>
      <c r="AO7" s="1">
        <v>1286101.87931255</v>
      </c>
      <c r="AP7" s="1">
        <v>872223.23630697699</v>
      </c>
      <c r="AQ7" s="1">
        <v>945786.46920069901</v>
      </c>
      <c r="AR7" s="1">
        <v>1238729.4128358499</v>
      </c>
      <c r="AS7" s="1">
        <v>3256753.3411908098</v>
      </c>
      <c r="AT7" s="1">
        <v>429638.08110101102</v>
      </c>
      <c r="AU7" s="1">
        <v>5955686.7561159302</v>
      </c>
      <c r="AV7" s="1">
        <v>1172838.6489399101</v>
      </c>
      <c r="AW7" s="1">
        <v>809307.02759310999</v>
      </c>
      <c r="AX7" s="1">
        <v>1486574.6566264201</v>
      </c>
      <c r="AY7" s="1">
        <v>3286199.97963998</v>
      </c>
      <c r="AZ7" s="1">
        <v>2077408.28548527</v>
      </c>
      <c r="BA7" s="1">
        <v>545552.93761905795</v>
      </c>
      <c r="BB7" s="1">
        <v>926601.714295691</v>
      </c>
      <c r="BC7" s="1">
        <v>1016951.41017266</v>
      </c>
      <c r="BD7" s="1">
        <v>3004591.2138373102</v>
      </c>
      <c r="BE7" s="1">
        <v>1115790.6168778799</v>
      </c>
      <c r="BF7" s="1">
        <v>1090307.5175782701</v>
      </c>
      <c r="BG7" s="1">
        <v>546555.128174279</v>
      </c>
      <c r="BH7" s="1">
        <v>859432.39242538996</v>
      </c>
      <c r="BI7" s="1">
        <v>1420437.62528133</v>
      </c>
      <c r="BJ7" s="1">
        <v>1411936.3879018601</v>
      </c>
      <c r="BK7" s="1">
        <v>1481791.6626208299</v>
      </c>
      <c r="BL7" s="1">
        <v>156962.99694232401</v>
      </c>
      <c r="BM7" s="1">
        <v>958188.84781938104</v>
      </c>
      <c r="BN7" s="1">
        <v>1454356.41674082</v>
      </c>
      <c r="BO7" s="1">
        <v>4143513.4585593101</v>
      </c>
      <c r="BP7" s="1">
        <v>1033233.45497202</v>
      </c>
      <c r="BQ7" s="1">
        <v>2927416.1206955798</v>
      </c>
      <c r="BR7" s="1">
        <v>1353534.2593624799</v>
      </c>
      <c r="BS7" s="1">
        <v>2136357.9651528299</v>
      </c>
      <c r="BT7" s="1">
        <v>862949.081698169</v>
      </c>
      <c r="BU7" s="1">
        <v>1223125.4162746</v>
      </c>
      <c r="BV7" s="1">
        <v>1470831.4103819199</v>
      </c>
      <c r="BW7" s="1">
        <v>3630624.5289707799</v>
      </c>
      <c r="BX7" s="1">
        <v>1327793.64061252</v>
      </c>
      <c r="BY7" s="1">
        <v>4030919.52446316</v>
      </c>
      <c r="BZ7" s="1">
        <v>1386742.59866566</v>
      </c>
      <c r="CA7" s="1">
        <v>889078.45574003004</v>
      </c>
      <c r="CB7" s="1">
        <v>2016358.9397017099</v>
      </c>
      <c r="CC7" s="1">
        <v>574590.90994778799</v>
      </c>
      <c r="CD7" s="1">
        <v>5661413.2458060496</v>
      </c>
      <c r="CE7" s="1">
        <v>4548908.8400527099</v>
      </c>
      <c r="CF7" s="1">
        <v>891354.23855151201</v>
      </c>
      <c r="CG7" s="1">
        <v>835661.53591819503</v>
      </c>
      <c r="CH7" s="1">
        <v>2498164.40078734</v>
      </c>
      <c r="CI7" s="1">
        <v>1542507.9887339501</v>
      </c>
      <c r="CJ7" s="1">
        <v>853908.79533432797</v>
      </c>
      <c r="CK7" s="1">
        <v>1086777.4635258799</v>
      </c>
      <c r="CL7" s="1">
        <v>1420953.68788153</v>
      </c>
      <c r="CM7" s="1">
        <v>1918940.08417882</v>
      </c>
      <c r="CN7" s="1">
        <v>1952014.3536554</v>
      </c>
      <c r="CO7" s="1">
        <v>831763.91874418897</v>
      </c>
      <c r="CP7" s="1">
        <v>634624.16577395506</v>
      </c>
      <c r="CQ7" s="1">
        <v>819366.59818250197</v>
      </c>
      <c r="CR7" s="1">
        <v>4043475.8357753502</v>
      </c>
      <c r="CS7" s="1">
        <v>1102231.1379855101</v>
      </c>
      <c r="CT7" s="1">
        <v>809395.60265834397</v>
      </c>
      <c r="CU7" s="1">
        <v>1355334.8714750099</v>
      </c>
      <c r="CV7" s="1">
        <v>566747.34703723702</v>
      </c>
      <c r="CW7" s="1">
        <v>1098196.2243224301</v>
      </c>
      <c r="CX7" s="1">
        <v>1322715.0183238699</v>
      </c>
      <c r="CY7" s="1">
        <v>856660.47293946997</v>
      </c>
      <c r="CZ7" s="1">
        <v>1082526.53672222</v>
      </c>
      <c r="DA7" s="1">
        <v>845191.02227576997</v>
      </c>
      <c r="DB7" s="1">
        <v>3396318.2592128199</v>
      </c>
      <c r="DC7" s="1">
        <v>1383825.2713941</v>
      </c>
      <c r="DD7" s="1">
        <v>931974.07513805595</v>
      </c>
      <c r="DE7" s="1">
        <v>930447.92750192597</v>
      </c>
      <c r="DF7" s="1">
        <v>1166479.47262346</v>
      </c>
      <c r="DG7" s="1">
        <v>1934739.60393698</v>
      </c>
      <c r="DH7" s="1">
        <v>1255089.98540848</v>
      </c>
      <c r="DI7" s="1">
        <v>1710703.6643701</v>
      </c>
      <c r="DJ7" s="1">
        <v>966689.59277881205</v>
      </c>
      <c r="DK7" s="1">
        <v>505517.46437035501</v>
      </c>
      <c r="DL7" s="1">
        <v>1563883.4126854199</v>
      </c>
      <c r="DM7" s="1">
        <v>1398683.3546652501</v>
      </c>
      <c r="DN7" s="1">
        <v>865575.98223167495</v>
      </c>
      <c r="DO7" s="1">
        <v>1781064.47724904</v>
      </c>
      <c r="DP7" s="1">
        <v>1036884.71094618</v>
      </c>
      <c r="DQ7" s="1">
        <v>672847.537734724</v>
      </c>
      <c r="DR7" s="1">
        <v>596202.59087506402</v>
      </c>
      <c r="DS7" s="1">
        <v>984765.28837630304</v>
      </c>
      <c r="DT7" s="1">
        <v>1634935.3230878499</v>
      </c>
      <c r="DU7" s="1">
        <v>978431.57297038694</v>
      </c>
      <c r="DV7" s="1">
        <v>699760.12492693902</v>
      </c>
      <c r="DW7" s="1">
        <v>2489958.4102045102</v>
      </c>
      <c r="DX7" s="1">
        <v>754924.65246594395</v>
      </c>
      <c r="DY7" s="1">
        <v>1487396.0858222099</v>
      </c>
      <c r="DZ7" s="1">
        <v>983816.06838782202</v>
      </c>
      <c r="EA7" s="1">
        <v>256289.78382836</v>
      </c>
      <c r="EB7" s="1">
        <v>825836.07942586404</v>
      </c>
      <c r="EC7" s="1">
        <v>906144.78712899599</v>
      </c>
      <c r="ED7" s="1">
        <v>1184193.4858262199</v>
      </c>
      <c r="EE7" s="1">
        <v>719008.89142540901</v>
      </c>
      <c r="EF7" s="1">
        <v>773810.60476470704</v>
      </c>
      <c r="EG7" s="1">
        <v>74350.527931383695</v>
      </c>
      <c r="EH7" s="1">
        <v>1177058.6203371</v>
      </c>
      <c r="EI7" s="1">
        <v>1413381.66134944</v>
      </c>
      <c r="EJ7" s="1">
        <v>3152953.1979570701</v>
      </c>
      <c r="EK7" s="1">
        <v>665552.06177313102</v>
      </c>
      <c r="EL7" s="1">
        <v>985727.84824733599</v>
      </c>
      <c r="EM7" s="1">
        <v>488601.23997346999</v>
      </c>
      <c r="EN7" s="1">
        <v>1900065.5990061699</v>
      </c>
      <c r="EO7" s="1">
        <v>1053593.07396461</v>
      </c>
      <c r="EP7" s="1">
        <v>529027.81500986498</v>
      </c>
      <c r="EQ7" s="1">
        <v>607412.89004258299</v>
      </c>
      <c r="ER7" s="1">
        <v>353112.33354700299</v>
      </c>
      <c r="ES7" s="1">
        <v>722265.63708546897</v>
      </c>
      <c r="ET7" s="1">
        <v>541085.526938739</v>
      </c>
      <c r="EU7" s="1">
        <v>365984.82543031202</v>
      </c>
      <c r="EV7" s="1">
        <v>367353.91950716201</v>
      </c>
      <c r="EW7" s="1">
        <v>951428.820543612</v>
      </c>
      <c r="EX7" s="1">
        <v>831435.44230243098</v>
      </c>
      <c r="EY7" s="1">
        <v>910480.85235474003</v>
      </c>
      <c r="EZ7" s="1">
        <v>1561903.2483685401</v>
      </c>
      <c r="FA7" s="1">
        <v>1933742.79864524</v>
      </c>
      <c r="FB7" s="1">
        <v>4143689.4329531998</v>
      </c>
      <c r="FC7" s="1">
        <v>1521795.7104755</v>
      </c>
      <c r="FD7" s="1">
        <v>4075652.9531318299</v>
      </c>
    </row>
    <row r="8" spans="1:160" x14ac:dyDescent="0.2">
      <c r="A8" s="1" t="s">
        <v>1616</v>
      </c>
      <c r="B8" s="4" t="s">
        <v>46</v>
      </c>
      <c r="C8" s="4" t="s">
        <v>47</v>
      </c>
      <c r="D8" s="35" t="s">
        <v>0</v>
      </c>
      <c r="E8" s="35" t="s">
        <v>0</v>
      </c>
      <c r="F8" s="35" t="s">
        <v>0</v>
      </c>
      <c r="G8" s="35" t="s">
        <v>0</v>
      </c>
      <c r="H8" s="35" t="s">
        <v>0</v>
      </c>
      <c r="I8" s="35" t="s">
        <v>0</v>
      </c>
      <c r="J8" s="35" t="s">
        <v>0</v>
      </c>
      <c r="K8" s="35" t="s">
        <v>0</v>
      </c>
      <c r="L8" s="35" t="s">
        <v>0</v>
      </c>
      <c r="M8" s="35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  <c r="AZ8" s="1" t="s">
        <v>0</v>
      </c>
      <c r="BA8" s="1" t="s">
        <v>0</v>
      </c>
      <c r="BB8" s="1" t="s">
        <v>0</v>
      </c>
      <c r="BC8" s="1" t="s">
        <v>0</v>
      </c>
      <c r="BD8" s="1" t="s">
        <v>0</v>
      </c>
      <c r="BE8" s="1" t="s">
        <v>0</v>
      </c>
      <c r="BF8" s="1" t="s">
        <v>0</v>
      </c>
      <c r="BG8" s="1" t="s">
        <v>0</v>
      </c>
      <c r="BH8" s="1" t="s">
        <v>0</v>
      </c>
      <c r="BI8" s="1" t="s">
        <v>0</v>
      </c>
      <c r="BJ8" s="1" t="s">
        <v>0</v>
      </c>
      <c r="BK8" s="1" t="s">
        <v>0</v>
      </c>
      <c r="BL8" s="1" t="s">
        <v>0</v>
      </c>
      <c r="BM8" s="1" t="s">
        <v>0</v>
      </c>
      <c r="BN8" s="1" t="s">
        <v>0</v>
      </c>
      <c r="BO8" s="1" t="s">
        <v>0</v>
      </c>
      <c r="BP8" s="1" t="s">
        <v>0</v>
      </c>
      <c r="BQ8" s="1" t="s">
        <v>0</v>
      </c>
      <c r="BR8" s="1" t="s">
        <v>0</v>
      </c>
      <c r="BS8" s="1" t="s">
        <v>0</v>
      </c>
      <c r="BT8" s="1" t="s">
        <v>0</v>
      </c>
      <c r="BU8" s="1" t="s">
        <v>0</v>
      </c>
      <c r="BV8" s="1" t="s">
        <v>0</v>
      </c>
      <c r="BW8" s="1" t="s">
        <v>0</v>
      </c>
      <c r="BX8" s="1" t="s">
        <v>0</v>
      </c>
      <c r="BY8" s="1" t="s">
        <v>0</v>
      </c>
      <c r="BZ8" s="1" t="s">
        <v>0</v>
      </c>
      <c r="CA8" s="1" t="s">
        <v>0</v>
      </c>
      <c r="CB8" s="1" t="s">
        <v>0</v>
      </c>
      <c r="CC8" s="1" t="s">
        <v>0</v>
      </c>
      <c r="CD8" s="1" t="s">
        <v>0</v>
      </c>
      <c r="CE8" s="1" t="s">
        <v>0</v>
      </c>
      <c r="CF8" s="1" t="s">
        <v>0</v>
      </c>
      <c r="CG8" s="1" t="s">
        <v>0</v>
      </c>
      <c r="CH8" s="1" t="s">
        <v>0</v>
      </c>
      <c r="CI8" s="1" t="s">
        <v>0</v>
      </c>
      <c r="CJ8" s="1" t="s">
        <v>0</v>
      </c>
      <c r="CK8" s="1" t="s">
        <v>0</v>
      </c>
      <c r="CL8" s="1" t="s">
        <v>0</v>
      </c>
      <c r="CM8" s="1" t="s">
        <v>0</v>
      </c>
      <c r="CN8" s="1" t="s">
        <v>0</v>
      </c>
      <c r="CO8" s="1" t="s">
        <v>0</v>
      </c>
      <c r="CP8" s="1" t="s">
        <v>0</v>
      </c>
      <c r="CQ8" s="1" t="s">
        <v>0</v>
      </c>
      <c r="CR8" s="1" t="s">
        <v>0</v>
      </c>
      <c r="CS8" s="1" t="s">
        <v>0</v>
      </c>
      <c r="CT8" s="1" t="s">
        <v>0</v>
      </c>
      <c r="CU8" s="1" t="s">
        <v>0</v>
      </c>
      <c r="CV8" s="1" t="s">
        <v>0</v>
      </c>
      <c r="CW8" s="1" t="s">
        <v>0</v>
      </c>
      <c r="CX8" s="1" t="s">
        <v>0</v>
      </c>
      <c r="CY8" s="1" t="s">
        <v>0</v>
      </c>
      <c r="CZ8" s="1" t="s">
        <v>0</v>
      </c>
      <c r="DA8" s="1" t="s">
        <v>0</v>
      </c>
      <c r="DB8" s="1" t="s">
        <v>0</v>
      </c>
      <c r="DC8" s="1" t="s">
        <v>0</v>
      </c>
      <c r="DD8" s="1" t="s">
        <v>0</v>
      </c>
      <c r="DE8" s="1" t="s">
        <v>0</v>
      </c>
      <c r="DF8" s="1" t="s">
        <v>0</v>
      </c>
      <c r="DG8" s="1" t="s">
        <v>0</v>
      </c>
      <c r="DH8" s="1" t="s">
        <v>0</v>
      </c>
      <c r="DI8" s="1" t="s">
        <v>0</v>
      </c>
      <c r="DJ8" s="1" t="s">
        <v>0</v>
      </c>
      <c r="DK8" s="1" t="s">
        <v>0</v>
      </c>
      <c r="DL8" s="1" t="s">
        <v>0</v>
      </c>
      <c r="DM8" s="1" t="s">
        <v>0</v>
      </c>
      <c r="DN8" s="1" t="s">
        <v>0</v>
      </c>
      <c r="DO8" s="1" t="s">
        <v>0</v>
      </c>
      <c r="DP8" s="1" t="s">
        <v>0</v>
      </c>
      <c r="DQ8" s="1" t="s">
        <v>0</v>
      </c>
      <c r="DR8" s="1" t="s">
        <v>0</v>
      </c>
      <c r="DS8" s="1" t="s">
        <v>0</v>
      </c>
      <c r="DT8" s="1" t="s">
        <v>0</v>
      </c>
      <c r="DU8" s="1" t="s">
        <v>0</v>
      </c>
      <c r="DV8" s="1" t="s">
        <v>0</v>
      </c>
      <c r="DW8" s="1" t="s">
        <v>0</v>
      </c>
      <c r="DX8" s="1" t="s">
        <v>0</v>
      </c>
      <c r="DY8" s="1" t="s">
        <v>0</v>
      </c>
      <c r="DZ8" s="1" t="s">
        <v>0</v>
      </c>
      <c r="EA8" s="1" t="s">
        <v>0</v>
      </c>
      <c r="EB8" s="1" t="s">
        <v>0</v>
      </c>
      <c r="EC8" s="1" t="s">
        <v>0</v>
      </c>
      <c r="ED8" s="1" t="s">
        <v>0</v>
      </c>
      <c r="EE8" s="1" t="s">
        <v>0</v>
      </c>
      <c r="EF8" s="1" t="s">
        <v>0</v>
      </c>
      <c r="EG8" s="1" t="s">
        <v>0</v>
      </c>
      <c r="EH8" s="1" t="s">
        <v>0</v>
      </c>
      <c r="EI8" s="1" t="s">
        <v>0</v>
      </c>
      <c r="EJ8" s="1" t="s">
        <v>0</v>
      </c>
      <c r="EK8" s="1" t="s">
        <v>0</v>
      </c>
      <c r="EL8" s="1" t="s">
        <v>0</v>
      </c>
      <c r="EM8" s="1" t="s">
        <v>0</v>
      </c>
      <c r="EN8" s="1" t="s">
        <v>0</v>
      </c>
      <c r="EO8" s="1" t="s">
        <v>0</v>
      </c>
      <c r="EP8" s="1" t="s">
        <v>0</v>
      </c>
      <c r="EQ8" s="1" t="s">
        <v>0</v>
      </c>
      <c r="ER8" s="1" t="s">
        <v>0</v>
      </c>
      <c r="ES8" s="1" t="s">
        <v>0</v>
      </c>
      <c r="ET8" s="1" t="s">
        <v>0</v>
      </c>
      <c r="EU8" s="1" t="s">
        <v>0</v>
      </c>
      <c r="EV8" s="1" t="s">
        <v>0</v>
      </c>
      <c r="EW8" s="1" t="s">
        <v>0</v>
      </c>
      <c r="EX8" s="1" t="s">
        <v>0</v>
      </c>
      <c r="EY8" s="1" t="s">
        <v>0</v>
      </c>
      <c r="EZ8" s="1" t="s">
        <v>0</v>
      </c>
      <c r="FA8" s="1" t="s">
        <v>0</v>
      </c>
      <c r="FB8" s="1" t="s">
        <v>0</v>
      </c>
      <c r="FC8" s="1" t="s">
        <v>0</v>
      </c>
      <c r="FD8" s="1" t="s">
        <v>0</v>
      </c>
    </row>
    <row r="9" spans="1:160" x14ac:dyDescent="0.2">
      <c r="A9" s="1" t="s">
        <v>1617</v>
      </c>
      <c r="B9" s="4" t="s">
        <v>51</v>
      </c>
      <c r="C9" s="4" t="s">
        <v>52</v>
      </c>
      <c r="D9" s="35" t="s">
        <v>0</v>
      </c>
      <c r="E9" s="35" t="s">
        <v>0</v>
      </c>
      <c r="F9" s="35" t="s">
        <v>0</v>
      </c>
      <c r="G9" s="35" t="s">
        <v>0</v>
      </c>
      <c r="H9" s="35" t="s">
        <v>0</v>
      </c>
      <c r="I9" s="35" t="s">
        <v>0</v>
      </c>
      <c r="J9" s="35" t="s">
        <v>0</v>
      </c>
      <c r="K9" s="35" t="s">
        <v>0</v>
      </c>
      <c r="L9" s="35" t="s">
        <v>0</v>
      </c>
      <c r="M9" s="35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  <c r="CS9" s="1" t="s">
        <v>0</v>
      </c>
      <c r="CT9" s="1" t="s">
        <v>0</v>
      </c>
      <c r="CU9" s="1" t="s">
        <v>0</v>
      </c>
      <c r="CV9" s="1" t="s">
        <v>0</v>
      </c>
      <c r="CW9" s="1" t="s">
        <v>0</v>
      </c>
      <c r="CX9" s="1" t="s">
        <v>0</v>
      </c>
      <c r="CY9" s="1" t="s">
        <v>0</v>
      </c>
      <c r="CZ9" s="1" t="s">
        <v>0</v>
      </c>
      <c r="DA9" s="1" t="s">
        <v>0</v>
      </c>
      <c r="DB9" s="1" t="s">
        <v>0</v>
      </c>
      <c r="DC9" s="1" t="s">
        <v>0</v>
      </c>
      <c r="DD9" s="1" t="s">
        <v>0</v>
      </c>
      <c r="DE9" s="1" t="s">
        <v>0</v>
      </c>
      <c r="DF9" s="1" t="s">
        <v>0</v>
      </c>
      <c r="DG9" s="1" t="s">
        <v>0</v>
      </c>
      <c r="DH9" s="1" t="s">
        <v>0</v>
      </c>
      <c r="DI9" s="1" t="s">
        <v>0</v>
      </c>
      <c r="DJ9" s="1" t="s">
        <v>0</v>
      </c>
      <c r="DK9" s="1" t="s">
        <v>0</v>
      </c>
      <c r="DL9" s="1" t="s">
        <v>0</v>
      </c>
      <c r="DM9" s="1" t="s">
        <v>0</v>
      </c>
      <c r="DN9" s="1" t="s">
        <v>0</v>
      </c>
      <c r="DO9" s="1" t="s">
        <v>0</v>
      </c>
      <c r="DP9" s="1" t="s">
        <v>0</v>
      </c>
      <c r="DQ9" s="1" t="s">
        <v>0</v>
      </c>
      <c r="DR9" s="1" t="s">
        <v>0</v>
      </c>
      <c r="DS9" s="1" t="s">
        <v>0</v>
      </c>
      <c r="DT9" s="1" t="s">
        <v>0</v>
      </c>
      <c r="DU9" s="1" t="s">
        <v>0</v>
      </c>
      <c r="DV9" s="1" t="s">
        <v>0</v>
      </c>
      <c r="DW9" s="1" t="s">
        <v>0</v>
      </c>
      <c r="DX9" s="1" t="s">
        <v>0</v>
      </c>
      <c r="DY9" s="1" t="s">
        <v>0</v>
      </c>
      <c r="DZ9" s="1" t="s">
        <v>0</v>
      </c>
      <c r="EA9" s="1" t="s">
        <v>0</v>
      </c>
      <c r="EB9" s="1" t="s">
        <v>0</v>
      </c>
      <c r="EC9" s="1" t="s">
        <v>0</v>
      </c>
      <c r="ED9" s="1" t="s">
        <v>0</v>
      </c>
      <c r="EE9" s="1" t="s">
        <v>0</v>
      </c>
      <c r="EF9" s="1" t="s">
        <v>0</v>
      </c>
      <c r="EG9" s="1" t="s">
        <v>0</v>
      </c>
      <c r="EH9" s="1" t="s">
        <v>0</v>
      </c>
      <c r="EI9" s="1" t="s">
        <v>0</v>
      </c>
      <c r="EJ9" s="1" t="s">
        <v>0</v>
      </c>
      <c r="EK9" s="1" t="s">
        <v>0</v>
      </c>
      <c r="EL9" s="1" t="s">
        <v>0</v>
      </c>
      <c r="EM9" s="1" t="s">
        <v>0</v>
      </c>
      <c r="EN9" s="1" t="s">
        <v>0</v>
      </c>
      <c r="EO9" s="1" t="s">
        <v>0</v>
      </c>
      <c r="EP9" s="1" t="s">
        <v>0</v>
      </c>
      <c r="EQ9" s="1" t="s">
        <v>0</v>
      </c>
      <c r="ER9" s="1" t="s">
        <v>0</v>
      </c>
      <c r="ES9" s="1" t="s">
        <v>0</v>
      </c>
      <c r="ET9" s="1" t="s">
        <v>0</v>
      </c>
      <c r="EU9" s="1" t="s">
        <v>0</v>
      </c>
      <c r="EV9" s="1" t="s">
        <v>0</v>
      </c>
      <c r="EW9" s="1" t="s">
        <v>0</v>
      </c>
      <c r="EX9" s="1" t="s">
        <v>0</v>
      </c>
      <c r="EY9" s="1" t="s">
        <v>0</v>
      </c>
      <c r="EZ9" s="1" t="s">
        <v>0</v>
      </c>
      <c r="FA9" s="1" t="s">
        <v>0</v>
      </c>
      <c r="FB9" s="1" t="s">
        <v>0</v>
      </c>
      <c r="FC9" s="1" t="s">
        <v>0</v>
      </c>
      <c r="FD9" s="1" t="s">
        <v>0</v>
      </c>
    </row>
    <row r="10" spans="1:160" x14ac:dyDescent="0.2">
      <c r="A10" s="1" t="s">
        <v>1618</v>
      </c>
      <c r="B10" s="4" t="s">
        <v>56</v>
      </c>
      <c r="C10" s="4" t="s">
        <v>57</v>
      </c>
      <c r="D10" s="35">
        <v>6526883.0431219703</v>
      </c>
      <c r="E10" s="35">
        <v>11983595.2961633</v>
      </c>
      <c r="F10" s="35">
        <v>7624288.8603915405</v>
      </c>
      <c r="G10" s="35">
        <v>13869718.4353354</v>
      </c>
      <c r="H10" s="35">
        <v>10026481.8701925</v>
      </c>
      <c r="I10" s="35">
        <v>8637591.5231202096</v>
      </c>
      <c r="J10" s="35">
        <v>6576377.4318044204</v>
      </c>
      <c r="K10" s="35">
        <v>5775925.1881666696</v>
      </c>
      <c r="L10" s="35">
        <v>7739716.4795827596</v>
      </c>
      <c r="M10" s="35">
        <v>6997578.9525969401</v>
      </c>
      <c r="N10" s="1">
        <v>7603665.1396446098</v>
      </c>
      <c r="O10" s="1">
        <v>5620073.1807055697</v>
      </c>
      <c r="P10" s="1">
        <v>8336536.1159403902</v>
      </c>
      <c r="Q10" s="1">
        <v>7437011.7233163798</v>
      </c>
      <c r="R10" s="1">
        <v>5589238.05814989</v>
      </c>
      <c r="S10" s="1">
        <v>10292215.145397101</v>
      </c>
      <c r="T10" s="1">
        <v>6866102.8700971603</v>
      </c>
      <c r="U10" s="1">
        <v>9623408.5923341997</v>
      </c>
      <c r="V10" s="1">
        <v>6433618.9802982202</v>
      </c>
      <c r="W10" s="1">
        <v>8670603.2708885092</v>
      </c>
      <c r="X10" s="1">
        <v>6324080.3570297603</v>
      </c>
      <c r="Y10" s="1">
        <v>8555933.01166909</v>
      </c>
      <c r="Z10" s="1">
        <v>6701626.87174684</v>
      </c>
      <c r="AA10" s="1">
        <v>7565114.4422135698</v>
      </c>
      <c r="AB10" s="1">
        <v>7666454.3490324402</v>
      </c>
      <c r="AC10" s="1">
        <v>7189979.3273327602</v>
      </c>
      <c r="AD10" s="1">
        <v>6797412.89116487</v>
      </c>
      <c r="AE10" s="1">
        <v>7074327.5153833404</v>
      </c>
      <c r="AF10" s="1">
        <v>9246158.1053441204</v>
      </c>
      <c r="AG10" s="1">
        <v>9817243.9331390094</v>
      </c>
      <c r="AH10" s="1">
        <v>8056695.8020756198</v>
      </c>
      <c r="AI10" s="1">
        <v>10307097.470153401</v>
      </c>
      <c r="AJ10" s="1">
        <v>8694435.7325425092</v>
      </c>
      <c r="AK10" s="1">
        <v>7345224.6987605002</v>
      </c>
      <c r="AL10" s="1">
        <v>6339569.1065388797</v>
      </c>
      <c r="AM10" s="1">
        <v>9782763.4359444492</v>
      </c>
      <c r="AN10" s="1">
        <v>7761068.5299991705</v>
      </c>
      <c r="AO10" s="1">
        <v>8845634.8178292904</v>
      </c>
      <c r="AP10" s="1">
        <v>7656809.1056457404</v>
      </c>
      <c r="AQ10" s="1">
        <v>8322393.5119627099</v>
      </c>
      <c r="AR10" s="1">
        <v>9138401.8013920095</v>
      </c>
      <c r="AS10" s="1">
        <v>6305018.50287282</v>
      </c>
      <c r="AT10" s="1">
        <v>8970650.5916549694</v>
      </c>
      <c r="AU10" s="1">
        <v>7022170.8752530599</v>
      </c>
      <c r="AV10" s="1">
        <v>9260536.8471296206</v>
      </c>
      <c r="AW10" s="1">
        <v>9059534.9224309493</v>
      </c>
      <c r="AX10" s="1">
        <v>4478659.7086235797</v>
      </c>
      <c r="AY10" s="1">
        <v>9215320.9000217505</v>
      </c>
      <c r="AZ10" s="1">
        <v>7063594.7090515299</v>
      </c>
      <c r="BA10" s="1">
        <v>8289300.1016208101</v>
      </c>
      <c r="BB10" s="1">
        <v>10083205.5756223</v>
      </c>
      <c r="BC10" s="1">
        <v>8710104.5889255293</v>
      </c>
      <c r="BD10" s="1">
        <v>8976465.1209897008</v>
      </c>
      <c r="BE10" s="1">
        <v>6599836.6874270001</v>
      </c>
      <c r="BF10" s="1">
        <v>8576079.5227201097</v>
      </c>
      <c r="BG10" s="1">
        <v>7690604.8909756802</v>
      </c>
      <c r="BH10" s="1">
        <v>11446006.3098471</v>
      </c>
      <c r="BI10" s="1">
        <v>7119369.4023032002</v>
      </c>
      <c r="BJ10" s="1">
        <v>9439948.9792758301</v>
      </c>
      <c r="BK10" s="1">
        <v>8271911.8964103302</v>
      </c>
      <c r="BL10" s="1">
        <v>8871133.6086945906</v>
      </c>
      <c r="BM10" s="1">
        <v>5681965.5798621997</v>
      </c>
      <c r="BN10" s="1">
        <v>9267338.5554929506</v>
      </c>
      <c r="BO10" s="1">
        <v>6619913.2893996602</v>
      </c>
      <c r="BP10" s="1">
        <v>4411401.3796326499</v>
      </c>
      <c r="BQ10" s="1">
        <v>8620771.7362885401</v>
      </c>
      <c r="BR10" s="1">
        <v>6984617.2279080199</v>
      </c>
      <c r="BS10" s="1">
        <v>9654682.1505090799</v>
      </c>
      <c r="BT10" s="1">
        <v>5966752.9378831098</v>
      </c>
      <c r="BU10" s="1">
        <v>8410684.9718139898</v>
      </c>
      <c r="BV10" s="1">
        <v>3965384.5881255702</v>
      </c>
      <c r="BW10" s="1">
        <v>12084706.232929001</v>
      </c>
      <c r="BX10" s="1">
        <v>6896490.3220456196</v>
      </c>
      <c r="BY10" s="1">
        <v>7504967.4720466798</v>
      </c>
      <c r="BZ10" s="1">
        <v>7268624.9873167798</v>
      </c>
      <c r="CA10" s="1">
        <v>7082138.52642678</v>
      </c>
      <c r="CB10" s="1">
        <v>10313831.5530011</v>
      </c>
      <c r="CC10" s="1">
        <v>4171550.4018248701</v>
      </c>
      <c r="CD10" s="1">
        <v>3808763.3275048798</v>
      </c>
      <c r="CE10" s="1">
        <v>8100696.54965783</v>
      </c>
      <c r="CF10" s="1">
        <v>7055248.6029819399</v>
      </c>
      <c r="CG10" s="1">
        <v>7992218.08158438</v>
      </c>
      <c r="CH10" s="1">
        <v>4601676.40437188</v>
      </c>
      <c r="CI10" s="1">
        <v>4807880.8999300497</v>
      </c>
      <c r="CJ10" s="1">
        <v>5003981.5761118</v>
      </c>
      <c r="CK10" s="1">
        <v>6393530.1896919403</v>
      </c>
      <c r="CL10" s="1">
        <v>7332331.3905833596</v>
      </c>
      <c r="CM10" s="1">
        <v>4588617.4889026498</v>
      </c>
      <c r="CN10" s="1">
        <v>5729461.71445808</v>
      </c>
      <c r="CO10" s="1">
        <v>7196829.2945651803</v>
      </c>
      <c r="CP10" s="1">
        <v>7733172.95268609</v>
      </c>
      <c r="CQ10" s="1">
        <v>3963427.8075151299</v>
      </c>
      <c r="CR10" s="1">
        <v>6741629.2334910696</v>
      </c>
      <c r="CS10" s="1">
        <v>5473480.0412505995</v>
      </c>
      <c r="CT10" s="1">
        <v>7238742.0109164603</v>
      </c>
      <c r="CU10" s="1">
        <v>5098911.7685705004</v>
      </c>
      <c r="CV10" s="1">
        <v>6881919.8408402996</v>
      </c>
      <c r="CW10" s="1">
        <v>7011763.1685593603</v>
      </c>
      <c r="CX10" s="1">
        <v>6492636.7266001003</v>
      </c>
      <c r="CY10" s="1">
        <v>2620172.7614845298</v>
      </c>
      <c r="CZ10" s="1">
        <v>5538948.6062954599</v>
      </c>
      <c r="DA10" s="1">
        <v>7175669.0787936999</v>
      </c>
      <c r="DB10" s="1">
        <v>5016456.2333770199</v>
      </c>
      <c r="DC10" s="1">
        <v>4128543.5109189199</v>
      </c>
      <c r="DD10" s="1">
        <v>6812224.2495711297</v>
      </c>
      <c r="DE10" s="1">
        <v>6230686.8573438404</v>
      </c>
      <c r="DF10" s="1">
        <v>6207017.2008633995</v>
      </c>
      <c r="DG10" s="1">
        <v>4878761.3175400002</v>
      </c>
      <c r="DH10" s="1">
        <v>5266803.6433462603</v>
      </c>
      <c r="DI10" s="1">
        <v>6764800.8931992296</v>
      </c>
      <c r="DJ10" s="1">
        <v>5911908.3296847902</v>
      </c>
      <c r="DK10" s="1">
        <v>4889752.4083687002</v>
      </c>
      <c r="DL10" s="1">
        <v>4212946.6579353502</v>
      </c>
      <c r="DM10" s="1">
        <v>6021469.0871247305</v>
      </c>
      <c r="DN10" s="1">
        <v>5340318.4792429302</v>
      </c>
      <c r="DO10" s="1">
        <v>6639693.8413830204</v>
      </c>
      <c r="DP10" s="1">
        <v>11128447.843982</v>
      </c>
      <c r="DQ10" s="1">
        <v>6781064.1936413096</v>
      </c>
      <c r="DR10" s="1">
        <v>5415069.9491555197</v>
      </c>
      <c r="DS10" s="1">
        <v>6310321.7263452997</v>
      </c>
      <c r="DT10" s="1">
        <v>3878873.9761616299</v>
      </c>
      <c r="DU10" s="1">
        <v>4832770.5429230798</v>
      </c>
      <c r="DV10" s="1">
        <v>4774321.8096438097</v>
      </c>
      <c r="DW10" s="1">
        <v>5930291.0247243699</v>
      </c>
      <c r="DX10" s="1">
        <v>4401094.1560726799</v>
      </c>
      <c r="DY10" s="1">
        <v>7192900.7105177101</v>
      </c>
      <c r="DZ10" s="1">
        <v>7124009.1959822997</v>
      </c>
      <c r="EA10" s="1">
        <v>6516530.1931674797</v>
      </c>
      <c r="EB10" s="1">
        <v>5041276.0980441701</v>
      </c>
      <c r="EC10" s="1">
        <v>6580833.6166130202</v>
      </c>
      <c r="ED10" s="1">
        <v>7686361.8559389999</v>
      </c>
      <c r="EE10" s="1">
        <v>7407358.7499539303</v>
      </c>
      <c r="EF10" s="1">
        <v>7470218.0106345303</v>
      </c>
      <c r="EG10" s="1">
        <v>8951354.2433170602</v>
      </c>
      <c r="EH10" s="1">
        <v>3631550.9369356702</v>
      </c>
      <c r="EI10" s="1">
        <v>5157582.5343663497</v>
      </c>
      <c r="EJ10" s="1">
        <v>5608535.1806391999</v>
      </c>
      <c r="EK10" s="1">
        <v>6690728.3028965201</v>
      </c>
      <c r="EL10" s="1">
        <v>7109288.5498963501</v>
      </c>
      <c r="EM10" s="1">
        <v>6513631.8786263401</v>
      </c>
      <c r="EN10" s="1">
        <v>6016427.06492907</v>
      </c>
      <c r="EO10" s="1">
        <v>7465808.9556454597</v>
      </c>
      <c r="EP10" s="1">
        <v>3385868.4642498698</v>
      </c>
      <c r="EQ10" s="1">
        <v>4828658.4187142896</v>
      </c>
      <c r="ER10" s="1">
        <v>4933295.8799040597</v>
      </c>
      <c r="ES10" s="1">
        <v>4003074.83034646</v>
      </c>
      <c r="ET10" s="1">
        <v>7983251.7118755896</v>
      </c>
      <c r="EU10" s="1">
        <v>5715641.2963025002</v>
      </c>
      <c r="EV10" s="1">
        <v>4225829.1150433701</v>
      </c>
      <c r="EW10" s="1">
        <v>3328073.26768276</v>
      </c>
      <c r="EX10" s="1">
        <v>4097341.9219669402</v>
      </c>
      <c r="EY10" s="1">
        <v>5209221.4424719103</v>
      </c>
      <c r="EZ10" s="1">
        <v>4211377.02072939</v>
      </c>
      <c r="FA10" s="1">
        <v>4822680.6553488197</v>
      </c>
      <c r="FB10" s="1">
        <v>7428679.5300333397</v>
      </c>
      <c r="FC10" s="1">
        <v>6970622.1919623902</v>
      </c>
      <c r="FD10" s="1">
        <v>6045605.6738719298</v>
      </c>
    </row>
    <row r="11" spans="1:160" x14ac:dyDescent="0.2">
      <c r="A11" s="1" t="s">
        <v>1619</v>
      </c>
      <c r="B11" s="4" t="s">
        <v>60</v>
      </c>
      <c r="C11" s="4" t="s">
        <v>61</v>
      </c>
      <c r="D11" s="35">
        <v>59849.458350605499</v>
      </c>
      <c r="E11" s="35">
        <v>85804.714111212001</v>
      </c>
      <c r="F11" s="35">
        <v>63665.585224660601</v>
      </c>
      <c r="G11" s="35">
        <v>95646.702456352898</v>
      </c>
      <c r="H11" s="35">
        <v>54754.399644740399</v>
      </c>
      <c r="I11" s="35">
        <v>55685.1538374425</v>
      </c>
      <c r="J11" s="35">
        <v>80679.017902836305</v>
      </c>
      <c r="K11" s="35">
        <v>45018.162123746602</v>
      </c>
      <c r="L11" s="35">
        <v>43662.743465589898</v>
      </c>
      <c r="M11" s="35">
        <v>55966.664893550304</v>
      </c>
      <c r="N11" s="1">
        <v>56336.467809427602</v>
      </c>
      <c r="O11" s="1">
        <v>42839.557991246198</v>
      </c>
      <c r="P11" s="1">
        <v>81022.480845106606</v>
      </c>
      <c r="Q11" s="1">
        <v>103848.171735811</v>
      </c>
      <c r="R11" s="1">
        <v>58249.253715069601</v>
      </c>
      <c r="S11" s="1">
        <v>32759.3812005318</v>
      </c>
      <c r="T11" s="1">
        <v>39168.1094224013</v>
      </c>
      <c r="U11" s="1">
        <v>114877.944528541</v>
      </c>
      <c r="V11" s="1">
        <v>56087.228243403697</v>
      </c>
      <c r="W11" s="1">
        <v>68166.760126118897</v>
      </c>
      <c r="X11" s="1">
        <v>53571.9467001183</v>
      </c>
      <c r="Y11" s="1">
        <v>49527.699434437498</v>
      </c>
      <c r="Z11" s="1">
        <v>69585.336188375804</v>
      </c>
      <c r="AA11" s="1">
        <v>58615.813563583099</v>
      </c>
      <c r="AB11" s="1">
        <v>75482.885286667093</v>
      </c>
      <c r="AC11" s="1">
        <v>55866.429354915803</v>
      </c>
      <c r="AD11" s="1">
        <v>50310.5049750697</v>
      </c>
      <c r="AE11" s="1">
        <v>85993.193326905995</v>
      </c>
      <c r="AF11" s="1">
        <v>65200.177880807802</v>
      </c>
      <c r="AG11" s="1">
        <v>56264.004774155597</v>
      </c>
      <c r="AH11" s="1">
        <v>106273.215137336</v>
      </c>
      <c r="AI11" s="1">
        <v>67704.886461648595</v>
      </c>
      <c r="AJ11" s="1">
        <v>64176.767254303297</v>
      </c>
      <c r="AK11" s="1">
        <v>118830.133730941</v>
      </c>
      <c r="AL11" s="1">
        <v>79838.029402267406</v>
      </c>
      <c r="AM11" s="1">
        <v>68161.937383435899</v>
      </c>
      <c r="AN11" s="1">
        <v>62724.074377670302</v>
      </c>
      <c r="AO11" s="1">
        <v>57585.203798638096</v>
      </c>
      <c r="AP11" s="1">
        <v>73873.292544661294</v>
      </c>
      <c r="AQ11" s="1">
        <v>82099.980069297599</v>
      </c>
      <c r="AR11" s="1">
        <v>51988.389496947602</v>
      </c>
      <c r="AS11" s="1">
        <v>86422.632889569097</v>
      </c>
      <c r="AT11" s="1">
        <v>121445.39599411799</v>
      </c>
      <c r="AU11" s="1">
        <v>207273.90010243101</v>
      </c>
      <c r="AV11" s="1">
        <v>109329.835683218</v>
      </c>
      <c r="AW11" s="1">
        <v>29492.476372313198</v>
      </c>
      <c r="AX11" s="1">
        <v>45439.902340553301</v>
      </c>
      <c r="AY11" s="1">
        <v>114217.336599699</v>
      </c>
      <c r="AZ11" s="1">
        <v>79560.703241052703</v>
      </c>
      <c r="BA11" s="1">
        <v>112965.13898031</v>
      </c>
      <c r="BB11" s="1">
        <v>35454.456417711102</v>
      </c>
      <c r="BC11" s="1">
        <v>48126.369785735202</v>
      </c>
      <c r="BD11" s="1">
        <v>74219.693204582494</v>
      </c>
      <c r="BE11" s="1">
        <v>67699.533823168604</v>
      </c>
      <c r="BF11" s="1">
        <v>72619.220908292904</v>
      </c>
      <c r="BG11" s="1">
        <v>58143.935547020301</v>
      </c>
      <c r="BH11" s="1">
        <v>49951.833676775997</v>
      </c>
      <c r="BI11" s="1">
        <v>99940.934689205795</v>
      </c>
      <c r="BJ11" s="1">
        <v>65664.793958062</v>
      </c>
      <c r="BK11" s="1">
        <v>94468.693059216705</v>
      </c>
      <c r="BL11" s="1">
        <v>44570.008295289503</v>
      </c>
      <c r="BM11" s="1">
        <v>49901.130512205797</v>
      </c>
      <c r="BN11" s="1">
        <v>74589.826092805495</v>
      </c>
      <c r="BO11" s="1">
        <v>44227.207953818099</v>
      </c>
      <c r="BP11" s="1">
        <v>67289.585071356996</v>
      </c>
      <c r="BQ11" s="1">
        <v>95397.229905845306</v>
      </c>
      <c r="BR11" s="1">
        <v>31324.327250626498</v>
      </c>
      <c r="BS11" s="1">
        <v>64520.249455714402</v>
      </c>
      <c r="BT11" s="1">
        <v>35293.079931991102</v>
      </c>
      <c r="BU11" s="1">
        <v>41509.949629564799</v>
      </c>
      <c r="BV11" s="1">
        <v>38234.208394522</v>
      </c>
      <c r="BW11" s="1">
        <v>103863.59257245599</v>
      </c>
      <c r="BX11" s="1">
        <v>47643.771039825202</v>
      </c>
      <c r="BY11" s="1">
        <v>57312.100126259902</v>
      </c>
      <c r="BZ11" s="1">
        <v>64086.446490833703</v>
      </c>
      <c r="CA11" s="1">
        <v>93202.131476228402</v>
      </c>
      <c r="CB11" s="1">
        <v>102392.520355342</v>
      </c>
      <c r="CC11" s="1">
        <v>49090.798866986603</v>
      </c>
      <c r="CD11" s="1">
        <v>27627.629503922199</v>
      </c>
      <c r="CE11" s="1">
        <v>64499.472568986297</v>
      </c>
      <c r="CF11" s="1">
        <v>61705.401833720098</v>
      </c>
      <c r="CG11" s="1">
        <v>74187.839569352902</v>
      </c>
      <c r="CH11" s="1">
        <v>39328.677857554503</v>
      </c>
      <c r="CI11" s="1">
        <v>83179.603418837098</v>
      </c>
      <c r="CJ11" s="1">
        <v>57509.417688602298</v>
      </c>
      <c r="CK11" s="1">
        <v>43269.6712120913</v>
      </c>
      <c r="CL11" s="1">
        <v>61561.293411637198</v>
      </c>
      <c r="CM11" s="1">
        <v>36440.701177966897</v>
      </c>
      <c r="CN11" s="1">
        <v>115215.81368714701</v>
      </c>
      <c r="CO11" s="1">
        <v>61260.467650462102</v>
      </c>
      <c r="CP11" s="1">
        <v>42615.937077498602</v>
      </c>
      <c r="CQ11" s="1">
        <v>28569.142053826901</v>
      </c>
      <c r="CR11" s="1">
        <v>95509.135068147501</v>
      </c>
      <c r="CS11" s="1">
        <v>34460.039077014597</v>
      </c>
      <c r="CT11" s="1">
        <v>45367.1278612077</v>
      </c>
      <c r="CU11" s="1">
        <v>63626.856536298801</v>
      </c>
      <c r="CV11" s="1">
        <v>33472.605987270603</v>
      </c>
      <c r="CW11" s="1">
        <v>66456.899064860801</v>
      </c>
      <c r="CX11" s="1">
        <v>59612.754549081699</v>
      </c>
      <c r="CY11" s="1">
        <v>52474.0228994879</v>
      </c>
      <c r="CZ11" s="1">
        <v>36120.958535775899</v>
      </c>
      <c r="DA11" s="1">
        <v>42727.473901695303</v>
      </c>
      <c r="DB11" s="1">
        <v>31244.451241110899</v>
      </c>
      <c r="DC11" s="1">
        <v>62794.477935024297</v>
      </c>
      <c r="DD11" s="1">
        <v>51164.214923181898</v>
      </c>
      <c r="DE11" s="1">
        <v>33041.803686864099</v>
      </c>
      <c r="DF11" s="1">
        <v>52285.807793544402</v>
      </c>
      <c r="DG11" s="1">
        <v>72267.161215115804</v>
      </c>
      <c r="DH11" s="1">
        <v>28896.193450801598</v>
      </c>
      <c r="DI11" s="1">
        <v>39620.640548549003</v>
      </c>
      <c r="DJ11" s="1">
        <v>32256.2944051749</v>
      </c>
      <c r="DK11" s="1">
        <v>43428.383725891501</v>
      </c>
      <c r="DL11" s="1">
        <v>95525.701384453205</v>
      </c>
      <c r="DM11" s="1">
        <v>77064.032497802895</v>
      </c>
      <c r="DN11" s="1">
        <v>49971.6740869286</v>
      </c>
      <c r="DO11" s="1">
        <v>64221.840263247701</v>
      </c>
      <c r="DP11" s="1">
        <v>116411.921024985</v>
      </c>
      <c r="DQ11" s="1">
        <v>67776.781632944694</v>
      </c>
      <c r="DR11" s="1">
        <v>32018.738236086901</v>
      </c>
      <c r="DS11" s="1">
        <v>161087.41966752999</v>
      </c>
      <c r="DT11" s="1">
        <v>74622.894808079</v>
      </c>
      <c r="DU11" s="1">
        <v>85851.011768593598</v>
      </c>
      <c r="DV11" s="1">
        <v>45149.387765956002</v>
      </c>
      <c r="DW11" s="1">
        <v>53575.352129575404</v>
      </c>
      <c r="DX11" s="1">
        <v>27567.915359126499</v>
      </c>
      <c r="DY11" s="1">
        <v>87845.054612387903</v>
      </c>
      <c r="DZ11" s="1">
        <v>60202.866644287496</v>
      </c>
      <c r="EA11" s="1">
        <v>42608.148128829198</v>
      </c>
      <c r="EB11" s="1">
        <v>26629.703727178501</v>
      </c>
      <c r="EC11" s="1">
        <v>45092.685505250898</v>
      </c>
      <c r="ED11" s="1">
        <v>37545.066311146002</v>
      </c>
      <c r="EE11" s="1">
        <v>64357.829875362702</v>
      </c>
      <c r="EF11" s="1">
        <v>45871.526819497703</v>
      </c>
      <c r="EG11" s="1">
        <v>62918.831554055003</v>
      </c>
      <c r="EH11" s="1" t="s">
        <v>0</v>
      </c>
      <c r="EI11" s="1">
        <v>70216.211086906798</v>
      </c>
      <c r="EJ11" s="1">
        <v>69306.779428830501</v>
      </c>
      <c r="EK11" s="1">
        <v>105559.50280834299</v>
      </c>
      <c r="EL11" s="1">
        <v>33691.730260158001</v>
      </c>
      <c r="EM11" s="1">
        <v>66591.587301719293</v>
      </c>
      <c r="EN11" s="1">
        <v>67345.036422074598</v>
      </c>
      <c r="EO11" s="1">
        <v>37320.8592701745</v>
      </c>
      <c r="EP11" s="1">
        <v>54350.996365520499</v>
      </c>
      <c r="EQ11" s="1">
        <v>32532.7350108584</v>
      </c>
      <c r="ER11" s="1">
        <v>47661.242670928899</v>
      </c>
      <c r="ES11" s="1">
        <v>40094.654756562697</v>
      </c>
      <c r="ET11" s="1">
        <v>55761.6859549363</v>
      </c>
      <c r="EU11" s="1">
        <v>23804.485411808299</v>
      </c>
      <c r="EV11" s="1">
        <v>60300.943571848802</v>
      </c>
      <c r="EW11" s="1">
        <v>35492.170732729603</v>
      </c>
      <c r="EX11" s="1">
        <v>41117.680920558101</v>
      </c>
      <c r="EY11" s="1">
        <v>37610.6448587384</v>
      </c>
      <c r="EZ11" s="1">
        <v>39980.649602226797</v>
      </c>
      <c r="FA11" s="1">
        <v>40325.933330243002</v>
      </c>
      <c r="FB11" s="1">
        <v>94636.767221552305</v>
      </c>
      <c r="FC11" s="1">
        <v>66588.154318193701</v>
      </c>
      <c r="FD11" s="1">
        <v>48188.263782244503</v>
      </c>
    </row>
    <row r="12" spans="1:160" x14ac:dyDescent="0.2">
      <c r="A12" s="1" t="s">
        <v>1621</v>
      </c>
      <c r="B12" s="4" t="s">
        <v>64</v>
      </c>
      <c r="C12" s="4" t="s">
        <v>65</v>
      </c>
      <c r="D12" s="35" t="s">
        <v>0</v>
      </c>
      <c r="E12" s="35" t="s">
        <v>0</v>
      </c>
      <c r="F12" s="35" t="s">
        <v>0</v>
      </c>
      <c r="G12" s="35" t="s">
        <v>0</v>
      </c>
      <c r="H12" s="35" t="s">
        <v>0</v>
      </c>
      <c r="I12" s="35" t="s">
        <v>0</v>
      </c>
      <c r="J12" s="35" t="s">
        <v>0</v>
      </c>
      <c r="K12" s="35" t="s">
        <v>0</v>
      </c>
      <c r="L12" s="35" t="s">
        <v>0</v>
      </c>
      <c r="M12" s="35" t="s">
        <v>0</v>
      </c>
      <c r="N12" s="1" t="s">
        <v>0</v>
      </c>
      <c r="O12" s="1" t="s">
        <v>0</v>
      </c>
      <c r="P12" s="1" t="s">
        <v>0</v>
      </c>
      <c r="Q12" s="1" t="s">
        <v>0</v>
      </c>
      <c r="R12" s="1" t="s">
        <v>0</v>
      </c>
      <c r="S12" s="1" t="s">
        <v>0</v>
      </c>
      <c r="T12" s="1" t="s">
        <v>0</v>
      </c>
      <c r="U12" s="1" t="s">
        <v>0</v>
      </c>
      <c r="V12" s="1" t="s">
        <v>0</v>
      </c>
      <c r="W12" s="1" t="s">
        <v>0</v>
      </c>
      <c r="X12" s="1" t="s">
        <v>0</v>
      </c>
      <c r="Y12" s="1" t="s">
        <v>0</v>
      </c>
      <c r="Z12" s="1" t="s">
        <v>0</v>
      </c>
      <c r="AA12" s="1" t="s">
        <v>0</v>
      </c>
      <c r="AB12" s="1" t="s">
        <v>0</v>
      </c>
      <c r="AC12" s="1" t="s">
        <v>0</v>
      </c>
      <c r="AD12" s="1" t="s">
        <v>0</v>
      </c>
      <c r="AE12" s="1" t="s">
        <v>0</v>
      </c>
      <c r="AF12" s="1" t="s">
        <v>0</v>
      </c>
      <c r="AG12" s="1" t="s">
        <v>0</v>
      </c>
      <c r="AH12" s="1" t="s">
        <v>0</v>
      </c>
      <c r="AI12" s="1" t="s">
        <v>0</v>
      </c>
      <c r="AJ12" s="1" t="s">
        <v>0</v>
      </c>
      <c r="AK12" s="1" t="s">
        <v>0</v>
      </c>
      <c r="AL12" s="1" t="s">
        <v>0</v>
      </c>
      <c r="AM12" s="1" t="s">
        <v>0</v>
      </c>
      <c r="AN12" s="1" t="s">
        <v>0</v>
      </c>
      <c r="AO12" s="1" t="s">
        <v>0</v>
      </c>
      <c r="AP12" s="1" t="s">
        <v>0</v>
      </c>
      <c r="AQ12" s="1" t="s">
        <v>0</v>
      </c>
      <c r="AR12" s="1" t="s">
        <v>0</v>
      </c>
      <c r="AS12" s="1" t="s">
        <v>0</v>
      </c>
      <c r="AT12" s="1" t="s">
        <v>0</v>
      </c>
      <c r="AU12" s="1" t="s">
        <v>0</v>
      </c>
      <c r="AV12" s="1" t="s">
        <v>0</v>
      </c>
      <c r="AW12" s="1" t="s">
        <v>0</v>
      </c>
      <c r="AX12" s="1" t="s">
        <v>0</v>
      </c>
      <c r="AY12" s="1" t="s">
        <v>0</v>
      </c>
      <c r="AZ12" s="1" t="s">
        <v>0</v>
      </c>
      <c r="BA12" s="1" t="s">
        <v>0</v>
      </c>
      <c r="BB12" s="1" t="s">
        <v>0</v>
      </c>
      <c r="BC12" s="1" t="s">
        <v>0</v>
      </c>
      <c r="BD12" s="1" t="s">
        <v>0</v>
      </c>
      <c r="BE12" s="1" t="s">
        <v>0</v>
      </c>
      <c r="BF12" s="1" t="s">
        <v>0</v>
      </c>
      <c r="BG12" s="1" t="s">
        <v>0</v>
      </c>
      <c r="BH12" s="1" t="s">
        <v>0</v>
      </c>
      <c r="BI12" s="1" t="s">
        <v>0</v>
      </c>
      <c r="BJ12" s="1" t="s">
        <v>0</v>
      </c>
      <c r="BK12" s="1" t="s">
        <v>0</v>
      </c>
      <c r="BL12" s="1" t="s">
        <v>0</v>
      </c>
      <c r="BM12" s="1" t="s">
        <v>0</v>
      </c>
      <c r="BN12" s="1" t="s">
        <v>0</v>
      </c>
      <c r="BO12" s="1" t="s">
        <v>0</v>
      </c>
      <c r="BP12" s="1" t="s">
        <v>0</v>
      </c>
      <c r="BQ12" s="1" t="s">
        <v>0</v>
      </c>
      <c r="BR12" s="1" t="s">
        <v>0</v>
      </c>
      <c r="BS12" s="1" t="s">
        <v>0</v>
      </c>
      <c r="BT12" s="1" t="s">
        <v>0</v>
      </c>
      <c r="BU12" s="1" t="s">
        <v>0</v>
      </c>
      <c r="BV12" s="1" t="s">
        <v>0</v>
      </c>
      <c r="BW12" s="1" t="s">
        <v>0</v>
      </c>
      <c r="BX12" s="1" t="s">
        <v>0</v>
      </c>
      <c r="BY12" s="1" t="s">
        <v>0</v>
      </c>
      <c r="BZ12" s="1" t="s">
        <v>0</v>
      </c>
      <c r="CA12" s="1" t="s">
        <v>0</v>
      </c>
      <c r="CB12" s="1" t="s">
        <v>0</v>
      </c>
      <c r="CC12" s="1" t="s">
        <v>0</v>
      </c>
      <c r="CD12" s="1" t="s">
        <v>0</v>
      </c>
      <c r="CE12" s="1" t="s">
        <v>0</v>
      </c>
      <c r="CF12" s="1" t="s">
        <v>0</v>
      </c>
      <c r="CG12" s="1" t="s">
        <v>0</v>
      </c>
      <c r="CH12" s="1" t="s">
        <v>0</v>
      </c>
      <c r="CI12" s="1" t="s">
        <v>0</v>
      </c>
      <c r="CJ12" s="1" t="s">
        <v>0</v>
      </c>
      <c r="CK12" s="1" t="s">
        <v>0</v>
      </c>
      <c r="CL12" s="1" t="s">
        <v>0</v>
      </c>
      <c r="CM12" s="1" t="s">
        <v>0</v>
      </c>
      <c r="CN12" s="1" t="s">
        <v>0</v>
      </c>
      <c r="CO12" s="1" t="s">
        <v>0</v>
      </c>
      <c r="CP12" s="1" t="s">
        <v>0</v>
      </c>
      <c r="CQ12" s="1" t="s">
        <v>0</v>
      </c>
      <c r="CR12" s="1" t="s">
        <v>0</v>
      </c>
      <c r="CS12" s="1" t="s">
        <v>0</v>
      </c>
      <c r="CT12" s="1" t="s">
        <v>0</v>
      </c>
      <c r="CU12" s="1" t="s">
        <v>0</v>
      </c>
      <c r="CV12" s="1" t="s">
        <v>0</v>
      </c>
      <c r="CW12" s="1" t="s">
        <v>0</v>
      </c>
      <c r="CX12" s="1" t="s">
        <v>0</v>
      </c>
      <c r="CY12" s="1" t="s">
        <v>0</v>
      </c>
      <c r="CZ12" s="1" t="s">
        <v>0</v>
      </c>
      <c r="DA12" s="1" t="s">
        <v>0</v>
      </c>
      <c r="DB12" s="1" t="s">
        <v>0</v>
      </c>
      <c r="DC12" s="1" t="s">
        <v>0</v>
      </c>
      <c r="DD12" s="1" t="s">
        <v>0</v>
      </c>
      <c r="DE12" s="1" t="s">
        <v>0</v>
      </c>
      <c r="DF12" s="1" t="s">
        <v>0</v>
      </c>
      <c r="DG12" s="1" t="s">
        <v>0</v>
      </c>
      <c r="DH12" s="1" t="s">
        <v>0</v>
      </c>
      <c r="DI12" s="1" t="s">
        <v>0</v>
      </c>
      <c r="DJ12" s="1" t="s">
        <v>0</v>
      </c>
      <c r="DK12" s="1" t="s">
        <v>0</v>
      </c>
      <c r="DL12" s="1" t="s">
        <v>0</v>
      </c>
      <c r="DM12" s="1" t="s">
        <v>0</v>
      </c>
      <c r="DN12" s="1" t="s">
        <v>0</v>
      </c>
      <c r="DO12" s="1" t="s">
        <v>0</v>
      </c>
      <c r="DP12" s="1" t="s">
        <v>0</v>
      </c>
      <c r="DQ12" s="1" t="s">
        <v>0</v>
      </c>
      <c r="DR12" s="1" t="s">
        <v>0</v>
      </c>
      <c r="DS12" s="1" t="s">
        <v>0</v>
      </c>
      <c r="DT12" s="1" t="s">
        <v>0</v>
      </c>
      <c r="DU12" s="1" t="s">
        <v>0</v>
      </c>
      <c r="DV12" s="1" t="s">
        <v>0</v>
      </c>
      <c r="DW12" s="1" t="s">
        <v>0</v>
      </c>
      <c r="DX12" s="1" t="s">
        <v>0</v>
      </c>
      <c r="DY12" s="1" t="s">
        <v>0</v>
      </c>
      <c r="DZ12" s="1" t="s">
        <v>0</v>
      </c>
      <c r="EA12" s="1" t="s">
        <v>0</v>
      </c>
      <c r="EB12" s="1" t="s">
        <v>0</v>
      </c>
      <c r="EC12" s="1" t="s">
        <v>0</v>
      </c>
      <c r="ED12" s="1" t="s">
        <v>0</v>
      </c>
      <c r="EE12" s="1" t="s">
        <v>0</v>
      </c>
      <c r="EF12" s="1" t="s">
        <v>0</v>
      </c>
      <c r="EG12" s="1" t="s">
        <v>0</v>
      </c>
      <c r="EH12" s="1" t="s">
        <v>0</v>
      </c>
      <c r="EI12" s="1" t="s">
        <v>0</v>
      </c>
      <c r="EJ12" s="1" t="s">
        <v>0</v>
      </c>
      <c r="EK12" s="1" t="s">
        <v>0</v>
      </c>
      <c r="EL12" s="1" t="s">
        <v>0</v>
      </c>
      <c r="EM12" s="1" t="s">
        <v>0</v>
      </c>
      <c r="EN12" s="1" t="s">
        <v>0</v>
      </c>
      <c r="EO12" s="1" t="s">
        <v>0</v>
      </c>
      <c r="EP12" s="1" t="s">
        <v>0</v>
      </c>
      <c r="EQ12" s="1" t="s">
        <v>0</v>
      </c>
      <c r="ER12" s="1" t="s">
        <v>0</v>
      </c>
      <c r="ES12" s="1" t="s">
        <v>0</v>
      </c>
      <c r="ET12" s="1" t="s">
        <v>0</v>
      </c>
      <c r="EU12" s="1" t="s">
        <v>0</v>
      </c>
      <c r="EV12" s="1" t="s">
        <v>0</v>
      </c>
      <c r="EW12" s="1" t="s">
        <v>0</v>
      </c>
      <c r="EX12" s="1" t="s">
        <v>0</v>
      </c>
      <c r="EY12" s="1" t="s">
        <v>0</v>
      </c>
      <c r="EZ12" s="1" t="s">
        <v>0</v>
      </c>
      <c r="FA12" s="1" t="s">
        <v>0</v>
      </c>
      <c r="FB12" s="1" t="s">
        <v>0</v>
      </c>
      <c r="FC12" s="1" t="s">
        <v>0</v>
      </c>
      <c r="FD12" s="1" t="s">
        <v>0</v>
      </c>
    </row>
    <row r="13" spans="1:160" x14ac:dyDescent="0.2">
      <c r="A13" s="1" t="s">
        <v>1622</v>
      </c>
      <c r="B13" s="4" t="s">
        <v>68</v>
      </c>
      <c r="C13" s="4" t="s">
        <v>69</v>
      </c>
      <c r="D13" s="35">
        <v>127605.287561538</v>
      </c>
      <c r="E13" s="35">
        <v>158797.60831329299</v>
      </c>
      <c r="F13" s="35">
        <v>137842.25925657101</v>
      </c>
      <c r="G13" s="35">
        <v>147569.132793005</v>
      </c>
      <c r="H13" s="35">
        <v>119869.24661848199</v>
      </c>
      <c r="I13" s="35">
        <v>128122.403412402</v>
      </c>
      <c r="J13" s="35">
        <v>127899.428803049</v>
      </c>
      <c r="K13" s="35">
        <v>122300.778250612</v>
      </c>
      <c r="L13" s="35">
        <v>122585.997740219</v>
      </c>
      <c r="M13" s="35">
        <v>127364.35744355099</v>
      </c>
      <c r="N13" s="1">
        <v>113845.622770184</v>
      </c>
      <c r="O13" s="1">
        <v>99461.170982759199</v>
      </c>
      <c r="P13" s="1">
        <v>136412.07559717001</v>
      </c>
      <c r="Q13" s="1">
        <v>111957.93972634101</v>
      </c>
      <c r="R13" s="1">
        <v>155869.29970375</v>
      </c>
      <c r="S13" s="1">
        <v>146704.83688665001</v>
      </c>
      <c r="T13" s="1">
        <v>122031.22008283901</v>
      </c>
      <c r="U13" s="1">
        <v>130776.01702843299</v>
      </c>
      <c r="V13" s="1">
        <v>110215.45792730901</v>
      </c>
      <c r="W13" s="1">
        <v>110239.847715767</v>
      </c>
      <c r="X13" s="1">
        <v>129519.485943194</v>
      </c>
      <c r="Y13" s="1">
        <v>120577.413488102</v>
      </c>
      <c r="Z13" s="1">
        <v>128879.853966378</v>
      </c>
      <c r="AA13" s="1">
        <v>123271.224718609</v>
      </c>
      <c r="AB13" s="1">
        <v>113716.530396009</v>
      </c>
      <c r="AC13" s="1">
        <v>114919.181439366</v>
      </c>
      <c r="AD13" s="1">
        <v>93926.356621746105</v>
      </c>
      <c r="AE13" s="1">
        <v>129500.497913525</v>
      </c>
      <c r="AF13" s="1">
        <v>123561.075901099</v>
      </c>
      <c r="AG13" s="1">
        <v>142265.62377230401</v>
      </c>
      <c r="AH13" s="1">
        <v>118173.32522201999</v>
      </c>
      <c r="AI13" s="1">
        <v>123192.67628014499</v>
      </c>
      <c r="AJ13" s="1">
        <v>120415.617448723</v>
      </c>
      <c r="AK13" s="1">
        <v>138248.25696502099</v>
      </c>
      <c r="AL13" s="1">
        <v>120538.54061699699</v>
      </c>
      <c r="AM13" s="1">
        <v>141334.87523625401</v>
      </c>
      <c r="AN13" s="1">
        <v>101875.26164780901</v>
      </c>
      <c r="AO13" s="1">
        <v>94337.312726546501</v>
      </c>
      <c r="AP13" s="1">
        <v>125306.05744516</v>
      </c>
      <c r="AQ13" s="1">
        <v>104433.706947429</v>
      </c>
      <c r="AR13" s="1">
        <v>131895.21969689601</v>
      </c>
      <c r="AS13" s="1">
        <v>128727.246092124</v>
      </c>
      <c r="AT13" s="1">
        <v>114573.05958703499</v>
      </c>
      <c r="AU13" s="1">
        <v>129395.278281768</v>
      </c>
      <c r="AV13" s="1">
        <v>109323.247801573</v>
      </c>
      <c r="AW13" s="1">
        <v>118782.755477966</v>
      </c>
      <c r="AX13" s="1">
        <v>105195.508461758</v>
      </c>
      <c r="AY13" s="1">
        <v>118254.670735518</v>
      </c>
      <c r="AZ13" s="1">
        <v>129563.781249383</v>
      </c>
      <c r="BA13" s="1">
        <v>130552.277323072</v>
      </c>
      <c r="BB13" s="1">
        <v>109999.55230941399</v>
      </c>
      <c r="BC13" s="1">
        <v>117766.602339972</v>
      </c>
      <c r="BD13" s="1">
        <v>110680.337889203</v>
      </c>
      <c r="BE13" s="1">
        <v>115622.343794885</v>
      </c>
      <c r="BF13" s="1">
        <v>91172.333632198599</v>
      </c>
      <c r="BG13" s="1">
        <v>102602.298888537</v>
      </c>
      <c r="BH13" s="1">
        <v>116545.87516872599</v>
      </c>
      <c r="BI13" s="1">
        <v>121285.46008</v>
      </c>
      <c r="BJ13" s="1">
        <v>101731.499702963</v>
      </c>
      <c r="BK13" s="1">
        <v>123923.463023327</v>
      </c>
      <c r="BL13" s="1">
        <v>137254.36274042801</v>
      </c>
      <c r="BM13" s="1">
        <v>138044.987491243</v>
      </c>
      <c r="BN13" s="1">
        <v>151181.48892911299</v>
      </c>
      <c r="BO13" s="1">
        <v>100448.032745609</v>
      </c>
      <c r="BP13" s="1">
        <v>143711.60303037599</v>
      </c>
      <c r="BQ13" s="1">
        <v>150490.50806834101</v>
      </c>
      <c r="BR13" s="1">
        <v>114923.057397995</v>
      </c>
      <c r="BS13" s="1">
        <v>124916.033510639</v>
      </c>
      <c r="BT13" s="1">
        <v>111862.37122795099</v>
      </c>
      <c r="BU13" s="1">
        <v>130189.742980144</v>
      </c>
      <c r="BV13" s="1">
        <v>137776.86285906099</v>
      </c>
      <c r="BW13" s="1">
        <v>131968.19927521999</v>
      </c>
      <c r="BX13" s="1">
        <v>126048.915908076</v>
      </c>
      <c r="BY13" s="1">
        <v>121716.06856639701</v>
      </c>
      <c r="BZ13" s="1">
        <v>137357.53903363299</v>
      </c>
      <c r="CA13" s="1">
        <v>137953.14226259399</v>
      </c>
      <c r="CB13" s="1">
        <v>133136.49686076501</v>
      </c>
      <c r="CC13" s="1">
        <v>100221.933062734</v>
      </c>
      <c r="CD13" s="1">
        <v>111285.55797357899</v>
      </c>
      <c r="CE13" s="1">
        <v>121608.222913712</v>
      </c>
      <c r="CF13" s="1">
        <v>105601.834812666</v>
      </c>
      <c r="CG13" s="1">
        <v>92420.401426721597</v>
      </c>
      <c r="CH13" s="1">
        <v>132783.38138900901</v>
      </c>
      <c r="CI13" s="1">
        <v>90008.2209339783</v>
      </c>
      <c r="CJ13" s="1">
        <v>116265.601982001</v>
      </c>
      <c r="CK13" s="1">
        <v>111557.80199298701</v>
      </c>
      <c r="CL13" s="1">
        <v>126510.591441507</v>
      </c>
      <c r="CM13" s="1">
        <v>135087.13231951799</v>
      </c>
      <c r="CN13" s="1">
        <v>122938.01105358401</v>
      </c>
      <c r="CO13" s="1">
        <v>145640.746554037</v>
      </c>
      <c r="CP13" s="1">
        <v>111383.865285379</v>
      </c>
      <c r="CQ13" s="1">
        <v>124562.7331888</v>
      </c>
      <c r="CR13" s="1">
        <v>130583.564242532</v>
      </c>
      <c r="CS13" s="1">
        <v>129348.507145108</v>
      </c>
      <c r="CT13" s="1">
        <v>128838.104363972</v>
      </c>
      <c r="CU13" s="1">
        <v>104848.78842393</v>
      </c>
      <c r="CV13" s="1">
        <v>140497.38051254401</v>
      </c>
      <c r="CW13" s="1">
        <v>115923.68776222201</v>
      </c>
      <c r="CX13" s="1">
        <v>106331.800485263</v>
      </c>
      <c r="CY13" s="1">
        <v>115026.22776475</v>
      </c>
      <c r="CZ13" s="1">
        <v>88867.265570746007</v>
      </c>
      <c r="DA13" s="1">
        <v>118601.76079499</v>
      </c>
      <c r="DB13" s="1">
        <v>124413.88860582899</v>
      </c>
      <c r="DC13" s="1">
        <v>126542.979382444</v>
      </c>
      <c r="DD13" s="1">
        <v>103745.222360767</v>
      </c>
      <c r="DE13" s="1">
        <v>133988.60700822901</v>
      </c>
      <c r="DF13" s="1">
        <v>121795.138873481</v>
      </c>
      <c r="DG13" s="1">
        <v>115021.106106554</v>
      </c>
      <c r="DH13" s="1">
        <v>102909.772465014</v>
      </c>
      <c r="DI13" s="1">
        <v>99055.968758600298</v>
      </c>
      <c r="DJ13" s="1">
        <v>100109.555575059</v>
      </c>
      <c r="DK13" s="1">
        <v>98100.5782839397</v>
      </c>
      <c r="DL13" s="1">
        <v>117699.35750800501</v>
      </c>
      <c r="DM13" s="1">
        <v>113334.25650564401</v>
      </c>
      <c r="DN13" s="1">
        <v>131847.81907303599</v>
      </c>
      <c r="DO13" s="1">
        <v>112917.980028381</v>
      </c>
      <c r="DP13" s="1">
        <v>107538.84489611301</v>
      </c>
      <c r="DQ13" s="1">
        <v>117630.57596802901</v>
      </c>
      <c r="DR13" s="1">
        <v>92465.308606953899</v>
      </c>
      <c r="DS13" s="1">
        <v>142003.720219643</v>
      </c>
      <c r="DT13" s="1">
        <v>89296.855298644296</v>
      </c>
      <c r="DU13" s="1">
        <v>99153.114905388997</v>
      </c>
      <c r="DV13" s="1">
        <v>94368.590664791001</v>
      </c>
      <c r="DW13" s="1">
        <v>93648.670088792904</v>
      </c>
      <c r="DX13" s="1">
        <v>109763.271062313</v>
      </c>
      <c r="DY13" s="1">
        <v>118944.91708076</v>
      </c>
      <c r="DZ13" s="1">
        <v>108374.808035086</v>
      </c>
      <c r="EA13" s="1">
        <v>127841.77420265099</v>
      </c>
      <c r="EB13" s="1">
        <v>96224.0818959264</v>
      </c>
      <c r="EC13" s="1">
        <v>93488.993832873704</v>
      </c>
      <c r="ED13" s="1">
        <v>93096.538575218001</v>
      </c>
      <c r="EE13" s="1">
        <v>135098.806007362</v>
      </c>
      <c r="EF13" s="1">
        <v>95198.198053273605</v>
      </c>
      <c r="EG13" s="1">
        <v>116629.79184730101</v>
      </c>
      <c r="EH13" s="1">
        <v>114412.378256237</v>
      </c>
      <c r="EI13" s="1">
        <v>112159.853991173</v>
      </c>
      <c r="EJ13" s="1">
        <v>123343.07238539</v>
      </c>
      <c r="EK13" s="1">
        <v>134049.15634847301</v>
      </c>
      <c r="EL13" s="1">
        <v>115756.436162037</v>
      </c>
      <c r="EM13" s="1">
        <v>102755.04363103501</v>
      </c>
      <c r="EN13" s="1">
        <v>147727.95558804701</v>
      </c>
      <c r="EO13" s="1">
        <v>126989.51932433899</v>
      </c>
      <c r="EP13" s="1">
        <v>102231.085444204</v>
      </c>
      <c r="EQ13" s="1">
        <v>127454.900317933</v>
      </c>
      <c r="ER13" s="1">
        <v>117272.996956904</v>
      </c>
      <c r="ES13" s="1">
        <v>108737.780932537</v>
      </c>
      <c r="ET13" s="1">
        <v>92686.640326960507</v>
      </c>
      <c r="EU13" s="1">
        <v>110921.645857268</v>
      </c>
      <c r="EV13" s="1">
        <v>107628.93036220501</v>
      </c>
      <c r="EW13" s="1">
        <v>94076.613056450602</v>
      </c>
      <c r="EX13" s="1">
        <v>126060.466736255</v>
      </c>
      <c r="EY13" s="1">
        <v>99197.011844842898</v>
      </c>
      <c r="EZ13" s="1">
        <v>91012.540085470901</v>
      </c>
      <c r="FA13" s="1">
        <v>118696.12205555401</v>
      </c>
      <c r="FB13" s="1">
        <v>119656.89760115799</v>
      </c>
      <c r="FC13" s="1">
        <v>127262.38310280901</v>
      </c>
      <c r="FD13" s="1">
        <v>109359.75997764499</v>
      </c>
    </row>
    <row r="14" spans="1:160" x14ac:dyDescent="0.2">
      <c r="A14" s="1" t="s">
        <v>1623</v>
      </c>
      <c r="B14" s="4" t="s">
        <v>73</v>
      </c>
      <c r="C14" s="4" t="s">
        <v>74</v>
      </c>
      <c r="D14" s="35" t="s">
        <v>0</v>
      </c>
      <c r="E14" s="35" t="s">
        <v>0</v>
      </c>
      <c r="F14" s="35" t="s">
        <v>0</v>
      </c>
      <c r="G14" s="35" t="s">
        <v>0</v>
      </c>
      <c r="H14" s="35" t="s">
        <v>0</v>
      </c>
      <c r="I14" s="35" t="s">
        <v>0</v>
      </c>
      <c r="J14" s="35" t="s">
        <v>0</v>
      </c>
      <c r="K14" s="35" t="s">
        <v>0</v>
      </c>
      <c r="L14" s="35" t="s">
        <v>0</v>
      </c>
      <c r="M14" s="35" t="s">
        <v>0</v>
      </c>
      <c r="N14" s="1" t="s">
        <v>0</v>
      </c>
      <c r="O14" s="1" t="s">
        <v>0</v>
      </c>
      <c r="P14" s="1" t="s">
        <v>0</v>
      </c>
      <c r="Q14" s="1" t="s">
        <v>0</v>
      </c>
      <c r="R14" s="1" t="s">
        <v>0</v>
      </c>
      <c r="S14" s="1" t="s">
        <v>0</v>
      </c>
      <c r="T14" s="1" t="s">
        <v>0</v>
      </c>
      <c r="U14" s="1" t="s">
        <v>0</v>
      </c>
      <c r="V14" s="1" t="s">
        <v>0</v>
      </c>
      <c r="W14" s="1" t="s">
        <v>0</v>
      </c>
      <c r="X14" s="1" t="s">
        <v>0</v>
      </c>
      <c r="Y14" s="1" t="s">
        <v>0</v>
      </c>
      <c r="Z14" s="1" t="s">
        <v>0</v>
      </c>
      <c r="AA14" s="1" t="s">
        <v>0</v>
      </c>
      <c r="AB14" s="1" t="s">
        <v>0</v>
      </c>
      <c r="AC14" s="1" t="s">
        <v>0</v>
      </c>
      <c r="AD14" s="1" t="s">
        <v>0</v>
      </c>
      <c r="AE14" s="1" t="s">
        <v>0</v>
      </c>
      <c r="AF14" s="1" t="s">
        <v>0</v>
      </c>
      <c r="AG14" s="1" t="s">
        <v>0</v>
      </c>
      <c r="AH14" s="1" t="s">
        <v>0</v>
      </c>
      <c r="AI14" s="1" t="s">
        <v>0</v>
      </c>
      <c r="AJ14" s="1" t="s">
        <v>0</v>
      </c>
      <c r="AK14" s="1" t="s">
        <v>0</v>
      </c>
      <c r="AL14" s="1" t="s">
        <v>0</v>
      </c>
      <c r="AM14" s="1" t="s">
        <v>0</v>
      </c>
      <c r="AN14" s="1" t="s">
        <v>0</v>
      </c>
      <c r="AO14" s="1" t="s">
        <v>0</v>
      </c>
      <c r="AP14" s="1" t="s">
        <v>0</v>
      </c>
      <c r="AQ14" s="1" t="s">
        <v>0</v>
      </c>
      <c r="AR14" s="1" t="s">
        <v>0</v>
      </c>
      <c r="AS14" s="1" t="s">
        <v>0</v>
      </c>
      <c r="AT14" s="1" t="s">
        <v>0</v>
      </c>
      <c r="AU14" s="1" t="s">
        <v>0</v>
      </c>
      <c r="AV14" s="1" t="s">
        <v>0</v>
      </c>
      <c r="AW14" s="1" t="s">
        <v>0</v>
      </c>
      <c r="AX14" s="1" t="s">
        <v>0</v>
      </c>
      <c r="AY14" s="1" t="s">
        <v>0</v>
      </c>
      <c r="AZ14" s="1" t="s">
        <v>0</v>
      </c>
      <c r="BA14" s="1" t="s">
        <v>0</v>
      </c>
      <c r="BB14" s="1" t="s">
        <v>0</v>
      </c>
      <c r="BC14" s="1" t="s">
        <v>0</v>
      </c>
      <c r="BD14" s="1" t="s">
        <v>0</v>
      </c>
      <c r="BE14" s="1" t="s">
        <v>0</v>
      </c>
      <c r="BF14" s="1" t="s">
        <v>0</v>
      </c>
      <c r="BG14" s="1" t="s">
        <v>0</v>
      </c>
      <c r="BH14" s="1" t="s">
        <v>0</v>
      </c>
      <c r="BI14" s="1" t="s">
        <v>0</v>
      </c>
      <c r="BJ14" s="1" t="s">
        <v>0</v>
      </c>
      <c r="BK14" s="1" t="s">
        <v>0</v>
      </c>
      <c r="BL14" s="1" t="s">
        <v>0</v>
      </c>
      <c r="BM14" s="1" t="s">
        <v>0</v>
      </c>
      <c r="BN14" s="1" t="s">
        <v>0</v>
      </c>
      <c r="BO14" s="1" t="s">
        <v>0</v>
      </c>
      <c r="BP14" s="1" t="s">
        <v>0</v>
      </c>
      <c r="BQ14" s="1" t="s">
        <v>0</v>
      </c>
      <c r="BR14" s="1" t="s">
        <v>0</v>
      </c>
      <c r="BS14" s="1" t="s">
        <v>0</v>
      </c>
      <c r="BT14" s="1" t="s">
        <v>0</v>
      </c>
      <c r="BU14" s="1" t="s">
        <v>0</v>
      </c>
      <c r="BV14" s="1" t="s">
        <v>0</v>
      </c>
      <c r="BW14" s="1" t="s">
        <v>0</v>
      </c>
      <c r="BX14" s="1" t="s">
        <v>0</v>
      </c>
      <c r="BY14" s="1" t="s">
        <v>0</v>
      </c>
      <c r="BZ14" s="1" t="s">
        <v>0</v>
      </c>
      <c r="CA14" s="1" t="s">
        <v>0</v>
      </c>
      <c r="CB14" s="1" t="s">
        <v>0</v>
      </c>
      <c r="CC14" s="1" t="s">
        <v>0</v>
      </c>
      <c r="CD14" s="1" t="s">
        <v>0</v>
      </c>
      <c r="CE14" s="1" t="s">
        <v>0</v>
      </c>
      <c r="CF14" s="1" t="s">
        <v>0</v>
      </c>
      <c r="CG14" s="1" t="s">
        <v>0</v>
      </c>
      <c r="CH14" s="1" t="s">
        <v>0</v>
      </c>
      <c r="CI14" s="1" t="s">
        <v>0</v>
      </c>
      <c r="CJ14" s="1" t="s">
        <v>0</v>
      </c>
      <c r="CK14" s="1" t="s">
        <v>0</v>
      </c>
      <c r="CL14" s="1" t="s">
        <v>0</v>
      </c>
      <c r="CM14" s="1" t="s">
        <v>0</v>
      </c>
      <c r="CN14" s="1" t="s">
        <v>0</v>
      </c>
      <c r="CO14" s="1" t="s">
        <v>0</v>
      </c>
      <c r="CP14" s="1" t="s">
        <v>0</v>
      </c>
      <c r="CQ14" s="1" t="s">
        <v>0</v>
      </c>
      <c r="CR14" s="1" t="s">
        <v>0</v>
      </c>
      <c r="CS14" s="1" t="s">
        <v>0</v>
      </c>
      <c r="CT14" s="1" t="s">
        <v>0</v>
      </c>
      <c r="CU14" s="1" t="s">
        <v>0</v>
      </c>
      <c r="CV14" s="1" t="s">
        <v>0</v>
      </c>
      <c r="CW14" s="1" t="s">
        <v>0</v>
      </c>
      <c r="CX14" s="1" t="s">
        <v>0</v>
      </c>
      <c r="CY14" s="1" t="s">
        <v>0</v>
      </c>
      <c r="CZ14" s="1" t="s">
        <v>0</v>
      </c>
      <c r="DA14" s="1" t="s">
        <v>0</v>
      </c>
      <c r="DB14" s="1" t="s">
        <v>0</v>
      </c>
      <c r="DC14" s="1" t="s">
        <v>0</v>
      </c>
      <c r="DD14" s="1" t="s">
        <v>0</v>
      </c>
      <c r="DE14" s="1" t="s">
        <v>0</v>
      </c>
      <c r="DF14" s="1" t="s">
        <v>0</v>
      </c>
      <c r="DG14" s="1" t="s">
        <v>0</v>
      </c>
      <c r="DH14" s="1" t="s">
        <v>0</v>
      </c>
      <c r="DI14" s="1" t="s">
        <v>0</v>
      </c>
      <c r="DJ14" s="1" t="s">
        <v>0</v>
      </c>
      <c r="DK14" s="1" t="s">
        <v>0</v>
      </c>
      <c r="DL14" s="1" t="s">
        <v>0</v>
      </c>
      <c r="DM14" s="1" t="s">
        <v>0</v>
      </c>
      <c r="DN14" s="1" t="s">
        <v>0</v>
      </c>
      <c r="DO14" s="1" t="s">
        <v>0</v>
      </c>
      <c r="DP14" s="1" t="s">
        <v>0</v>
      </c>
      <c r="DQ14" s="1" t="s">
        <v>0</v>
      </c>
      <c r="DR14" s="1" t="s">
        <v>0</v>
      </c>
      <c r="DS14" s="1" t="s">
        <v>0</v>
      </c>
      <c r="DT14" s="1" t="s">
        <v>0</v>
      </c>
      <c r="DU14" s="1" t="s">
        <v>0</v>
      </c>
      <c r="DV14" s="1" t="s">
        <v>0</v>
      </c>
      <c r="DW14" s="1" t="s">
        <v>0</v>
      </c>
      <c r="DX14" s="1" t="s">
        <v>0</v>
      </c>
      <c r="DY14" s="1" t="s">
        <v>0</v>
      </c>
      <c r="DZ14" s="1" t="s">
        <v>0</v>
      </c>
      <c r="EA14" s="1" t="s">
        <v>0</v>
      </c>
      <c r="EB14" s="1" t="s">
        <v>0</v>
      </c>
      <c r="EC14" s="1" t="s">
        <v>0</v>
      </c>
      <c r="ED14" s="1" t="s">
        <v>0</v>
      </c>
      <c r="EE14" s="1" t="s">
        <v>0</v>
      </c>
      <c r="EF14" s="1" t="s">
        <v>0</v>
      </c>
      <c r="EG14" s="1" t="s">
        <v>0</v>
      </c>
      <c r="EH14" s="1" t="s">
        <v>0</v>
      </c>
      <c r="EI14" s="1" t="s">
        <v>0</v>
      </c>
      <c r="EJ14" s="1" t="s">
        <v>0</v>
      </c>
      <c r="EK14" s="1" t="s">
        <v>0</v>
      </c>
      <c r="EL14" s="1" t="s">
        <v>0</v>
      </c>
      <c r="EM14" s="1" t="s">
        <v>0</v>
      </c>
      <c r="EN14" s="1" t="s">
        <v>0</v>
      </c>
      <c r="EO14" s="1" t="s">
        <v>0</v>
      </c>
      <c r="EP14" s="1" t="s">
        <v>0</v>
      </c>
      <c r="EQ14" s="1" t="s">
        <v>0</v>
      </c>
      <c r="ER14" s="1" t="s">
        <v>0</v>
      </c>
      <c r="ES14" s="1" t="s">
        <v>0</v>
      </c>
      <c r="ET14" s="1" t="s">
        <v>0</v>
      </c>
      <c r="EU14" s="1" t="s">
        <v>0</v>
      </c>
      <c r="EV14" s="1" t="s">
        <v>0</v>
      </c>
      <c r="EW14" s="1" t="s">
        <v>0</v>
      </c>
      <c r="EX14" s="1" t="s">
        <v>0</v>
      </c>
      <c r="EY14" s="1" t="s">
        <v>0</v>
      </c>
      <c r="EZ14" s="1" t="s">
        <v>0</v>
      </c>
      <c r="FA14" s="1" t="s">
        <v>0</v>
      </c>
      <c r="FB14" s="1" t="s">
        <v>0</v>
      </c>
      <c r="FC14" s="1" t="s">
        <v>0</v>
      </c>
      <c r="FD14" s="1" t="s">
        <v>0</v>
      </c>
    </row>
    <row r="15" spans="1:160" x14ac:dyDescent="0.2">
      <c r="A15" s="1" t="s">
        <v>1624</v>
      </c>
      <c r="B15" s="4" t="s">
        <v>78</v>
      </c>
      <c r="C15" s="4" t="s">
        <v>79</v>
      </c>
      <c r="D15" s="35">
        <v>41682450.9122146</v>
      </c>
      <c r="E15" s="35">
        <v>95318637.541807398</v>
      </c>
      <c r="F15" s="35">
        <v>56772206.893998899</v>
      </c>
      <c r="G15" s="35">
        <v>23697682.6177685</v>
      </c>
      <c r="H15" s="35">
        <v>27625105.974711299</v>
      </c>
      <c r="I15" s="35">
        <v>21301778.716579601</v>
      </c>
      <c r="J15" s="35">
        <v>35342008.196234502</v>
      </c>
      <c r="K15" s="35">
        <v>18967749.0078943</v>
      </c>
      <c r="L15" s="35">
        <v>22398636.242442701</v>
      </c>
      <c r="M15" s="35">
        <v>22856447.908009902</v>
      </c>
      <c r="N15" s="1">
        <v>36224524.513994001</v>
      </c>
      <c r="O15" s="1">
        <v>23325590.9892928</v>
      </c>
      <c r="P15" s="1">
        <v>29016204.941286001</v>
      </c>
      <c r="Q15" s="1">
        <v>24671315.6008984</v>
      </c>
      <c r="R15" s="1">
        <v>53131582.327220596</v>
      </c>
      <c r="S15" s="1">
        <v>21581257.813327599</v>
      </c>
      <c r="T15" s="1">
        <v>41055678.893288799</v>
      </c>
      <c r="U15" s="1">
        <v>24790556.831279501</v>
      </c>
      <c r="V15" s="1">
        <v>31373857.631965801</v>
      </c>
      <c r="W15" s="1">
        <v>30507964.245291401</v>
      </c>
      <c r="X15" s="1">
        <v>20575061.252156299</v>
      </c>
      <c r="Y15" s="1">
        <v>31161813.963816699</v>
      </c>
      <c r="Z15" s="1">
        <v>34156024.238752998</v>
      </c>
      <c r="AA15" s="1">
        <v>22779182.1259568</v>
      </c>
      <c r="AB15" s="1">
        <v>33926005.981462598</v>
      </c>
      <c r="AC15" s="1">
        <v>29278498.165706102</v>
      </c>
      <c r="AD15" s="1">
        <v>26960311.1829179</v>
      </c>
      <c r="AE15" s="1">
        <v>19520542.862409301</v>
      </c>
      <c r="AF15" s="1">
        <v>22945126.506705701</v>
      </c>
      <c r="AG15" s="1">
        <v>51553039.970404401</v>
      </c>
      <c r="AH15" s="1">
        <v>35557509.105198398</v>
      </c>
      <c r="AI15" s="1">
        <v>23517893.924970198</v>
      </c>
      <c r="AJ15" s="1">
        <v>32701242.229926299</v>
      </c>
      <c r="AK15" s="1">
        <v>24202605.498030301</v>
      </c>
      <c r="AL15" s="1">
        <v>21220198.844211701</v>
      </c>
      <c r="AM15" s="1">
        <v>22732383.4105068</v>
      </c>
      <c r="AN15" s="1">
        <v>25817405.238984801</v>
      </c>
      <c r="AO15" s="1">
        <v>30810132.541931801</v>
      </c>
      <c r="AP15" s="1">
        <v>46734570.041983902</v>
      </c>
      <c r="AQ15" s="1">
        <v>22778274.5727087</v>
      </c>
      <c r="AR15" s="1">
        <v>17835690.377193801</v>
      </c>
      <c r="AS15" s="1">
        <v>18907349.109021999</v>
      </c>
      <c r="AT15" s="1">
        <v>18972718.297910299</v>
      </c>
      <c r="AU15" s="1">
        <v>23551834.5178129</v>
      </c>
      <c r="AV15" s="1">
        <v>16433524.3344058</v>
      </c>
      <c r="AW15" s="1">
        <v>17329548.179475099</v>
      </c>
      <c r="AX15" s="1">
        <v>17415134.605802201</v>
      </c>
      <c r="AY15" s="1">
        <v>20193836.359934099</v>
      </c>
      <c r="AZ15" s="1">
        <v>31226559.8881419</v>
      </c>
      <c r="BA15" s="1">
        <v>35181419.346209899</v>
      </c>
      <c r="BB15" s="1">
        <v>28911010.825338099</v>
      </c>
      <c r="BC15" s="1">
        <v>24052588.560734801</v>
      </c>
      <c r="BD15" s="1">
        <v>22708296.556115501</v>
      </c>
      <c r="BE15" s="1">
        <v>33758457.141811803</v>
      </c>
      <c r="BF15" s="1">
        <v>19198096.886323199</v>
      </c>
      <c r="BG15" s="1">
        <v>20157696.5329726</v>
      </c>
      <c r="BH15" s="1">
        <v>25081887.198731799</v>
      </c>
      <c r="BI15" s="1">
        <v>44362788.0374128</v>
      </c>
      <c r="BJ15" s="1">
        <v>22769676.4155664</v>
      </c>
      <c r="BK15" s="1">
        <v>15530826.426400401</v>
      </c>
      <c r="BL15" s="1">
        <v>38476023.327985898</v>
      </c>
      <c r="BM15" s="1">
        <v>14824242.922939699</v>
      </c>
      <c r="BN15" s="1">
        <v>24060147.8655513</v>
      </c>
      <c r="BO15" s="1">
        <v>19502658.9869303</v>
      </c>
      <c r="BP15" s="1">
        <v>22937682.114815898</v>
      </c>
      <c r="BQ15" s="1">
        <v>22211471.628284</v>
      </c>
      <c r="BR15" s="1">
        <v>70368931.182122797</v>
      </c>
      <c r="BS15" s="1">
        <v>30402965.536830299</v>
      </c>
      <c r="BT15" s="1">
        <v>23887345.426436</v>
      </c>
      <c r="BU15" s="1">
        <v>20203726.703775801</v>
      </c>
      <c r="BV15" s="1">
        <v>18224738.2768033</v>
      </c>
      <c r="BW15" s="1">
        <v>23644058.6610552</v>
      </c>
      <c r="BX15" s="1">
        <v>15125771.2821659</v>
      </c>
      <c r="BY15" s="1">
        <v>25010529.9476844</v>
      </c>
      <c r="BZ15" s="1">
        <v>13989599.0092344</v>
      </c>
      <c r="CA15" s="1">
        <v>32854648.578079101</v>
      </c>
      <c r="CB15" s="1">
        <v>20227709.8679526</v>
      </c>
      <c r="CC15" s="1">
        <v>17039326.828263301</v>
      </c>
      <c r="CD15" s="1">
        <v>16142023.7991313</v>
      </c>
      <c r="CE15" s="1">
        <v>20301500.582430702</v>
      </c>
      <c r="CF15" s="1">
        <v>20327490.947080102</v>
      </c>
      <c r="CG15" s="1">
        <v>15485409.079113999</v>
      </c>
      <c r="CH15" s="1">
        <v>41102874.578895099</v>
      </c>
      <c r="CI15" s="1">
        <v>20316261.546983</v>
      </c>
      <c r="CJ15" s="1">
        <v>15858743.5809613</v>
      </c>
      <c r="CK15" s="1">
        <v>15479932.956800001</v>
      </c>
      <c r="CL15" s="1">
        <v>31504355.240670301</v>
      </c>
      <c r="CM15" s="1">
        <v>14911620.9640457</v>
      </c>
      <c r="CN15" s="1">
        <v>24948212.169537298</v>
      </c>
      <c r="CO15" s="1">
        <v>25241106.464112699</v>
      </c>
      <c r="CP15" s="1">
        <v>14801663.952888099</v>
      </c>
      <c r="CQ15" s="1">
        <v>34655117.132201798</v>
      </c>
      <c r="CR15" s="1">
        <v>24662905.445427101</v>
      </c>
      <c r="CS15" s="1">
        <v>10984304.8615226</v>
      </c>
      <c r="CT15" s="1">
        <v>16328238.817980001</v>
      </c>
      <c r="CU15" s="1">
        <v>17936417.697573699</v>
      </c>
      <c r="CV15" s="1">
        <v>24720065.526812401</v>
      </c>
      <c r="CW15" s="1">
        <v>21363656.419875801</v>
      </c>
      <c r="CX15" s="1">
        <v>13990373.1847765</v>
      </c>
      <c r="CY15" s="1">
        <v>12522720.9330192</v>
      </c>
      <c r="CZ15" s="1">
        <v>13335191.1668141</v>
      </c>
      <c r="DA15" s="1">
        <v>25263641.596361998</v>
      </c>
      <c r="DB15" s="1">
        <v>15328075.2417011</v>
      </c>
      <c r="DC15" s="1">
        <v>18519714.0953192</v>
      </c>
      <c r="DD15" s="1">
        <v>16715600.8247375</v>
      </c>
      <c r="DE15" s="1">
        <v>15064320.7269747</v>
      </c>
      <c r="DF15" s="1">
        <v>16878094.838666499</v>
      </c>
      <c r="DG15" s="1">
        <v>15443570.636301</v>
      </c>
      <c r="DH15" s="1">
        <v>19668488.680527899</v>
      </c>
      <c r="DI15" s="1">
        <v>19525994.304722801</v>
      </c>
      <c r="DJ15" s="1">
        <v>16670917.1105325</v>
      </c>
      <c r="DK15" s="1">
        <v>12639626.5324664</v>
      </c>
      <c r="DL15" s="1">
        <v>19836639.150853701</v>
      </c>
      <c r="DM15" s="1">
        <v>21781413.396813501</v>
      </c>
      <c r="DN15" s="1">
        <v>11615414.951562099</v>
      </c>
      <c r="DO15" s="1">
        <v>19828341.684133299</v>
      </c>
      <c r="DP15" s="1">
        <v>26103384.333271701</v>
      </c>
      <c r="DQ15" s="1">
        <v>19667693.0444584</v>
      </c>
      <c r="DR15" s="1">
        <v>26197471.222267501</v>
      </c>
      <c r="DS15" s="1">
        <v>21607356.677416999</v>
      </c>
      <c r="DT15" s="1">
        <v>12986777.97931</v>
      </c>
      <c r="DU15" s="1">
        <v>16418859.9181291</v>
      </c>
      <c r="DV15" s="1">
        <v>15061776.086629201</v>
      </c>
      <c r="DW15" s="1">
        <v>19460647.498704799</v>
      </c>
      <c r="DX15" s="1">
        <v>45051118.3841414</v>
      </c>
      <c r="DY15" s="1">
        <v>21434683.1812062</v>
      </c>
      <c r="DZ15" s="1">
        <v>18757328.861018401</v>
      </c>
      <c r="EA15" s="1">
        <v>18580558.380322799</v>
      </c>
      <c r="EB15" s="1">
        <v>18092299.841490101</v>
      </c>
      <c r="EC15" s="1">
        <v>20594428.330700401</v>
      </c>
      <c r="ED15" s="1">
        <v>14984469.631917801</v>
      </c>
      <c r="EE15" s="1">
        <v>16234614.6528614</v>
      </c>
      <c r="EF15" s="1">
        <v>53979958.100599498</v>
      </c>
      <c r="EG15" s="1">
        <v>82773130.012627199</v>
      </c>
      <c r="EH15" s="1">
        <v>14590607.159664899</v>
      </c>
      <c r="EI15" s="1">
        <v>14947047.023778699</v>
      </c>
      <c r="EJ15" s="1">
        <v>14016970.8132137</v>
      </c>
      <c r="EK15" s="1">
        <v>26408960.504406001</v>
      </c>
      <c r="EL15" s="1">
        <v>11766240.2262994</v>
      </c>
      <c r="EM15" s="1">
        <v>17368545.620898802</v>
      </c>
      <c r="EN15" s="1">
        <v>16699173.690976599</v>
      </c>
      <c r="EO15" s="1">
        <v>29602570.500594601</v>
      </c>
      <c r="EP15" s="1">
        <v>16011765.036097201</v>
      </c>
      <c r="EQ15" s="1">
        <v>13920835.4334419</v>
      </c>
      <c r="ER15" s="1">
        <v>11663711.75609</v>
      </c>
      <c r="ES15" s="1">
        <v>11528176.0579197</v>
      </c>
      <c r="ET15" s="1">
        <v>18981343.999164902</v>
      </c>
      <c r="EU15" s="1">
        <v>11975352.4636725</v>
      </c>
      <c r="EV15" s="1">
        <v>13719057.670330301</v>
      </c>
      <c r="EW15" s="1">
        <v>13745371.0953479</v>
      </c>
      <c r="EX15" s="1">
        <v>32603416.187028199</v>
      </c>
      <c r="EY15" s="1">
        <v>18717607.782325</v>
      </c>
      <c r="EZ15" s="1">
        <v>25149934.822393201</v>
      </c>
      <c r="FA15" s="1">
        <v>14301161.3402627</v>
      </c>
      <c r="FB15" s="1">
        <v>18846570.614107098</v>
      </c>
      <c r="FC15" s="1">
        <v>15830053.9164025</v>
      </c>
      <c r="FD15" s="1">
        <v>10964204.145963799</v>
      </c>
    </row>
    <row r="16" spans="1:160" x14ac:dyDescent="0.2">
      <c r="A16" s="1" t="s">
        <v>1625</v>
      </c>
      <c r="B16" s="4" t="s">
        <v>83</v>
      </c>
      <c r="C16" s="4" t="s">
        <v>84</v>
      </c>
      <c r="D16" s="35">
        <v>346906.01736378297</v>
      </c>
      <c r="E16" s="35">
        <v>1304328.8640149699</v>
      </c>
      <c r="F16" s="35">
        <v>633551.18422444002</v>
      </c>
      <c r="G16" s="35">
        <v>688310.00538218603</v>
      </c>
      <c r="H16" s="35">
        <v>555840.60832184204</v>
      </c>
      <c r="I16" s="35">
        <v>929600.44560948596</v>
      </c>
      <c r="J16" s="35">
        <v>671976.10704435501</v>
      </c>
      <c r="K16" s="35">
        <v>359234.54981669999</v>
      </c>
      <c r="L16" s="35">
        <v>1292275.7946142701</v>
      </c>
      <c r="M16" s="35">
        <v>1091425.0695205999</v>
      </c>
      <c r="N16" s="1">
        <v>685062.53912365995</v>
      </c>
      <c r="O16" s="1">
        <v>635729.49394761398</v>
      </c>
      <c r="P16" s="1">
        <v>927983.55901712005</v>
      </c>
      <c r="Q16" s="1">
        <v>1157261.7098069501</v>
      </c>
      <c r="R16" s="1">
        <v>466619.40709644399</v>
      </c>
      <c r="S16" s="1">
        <v>818087.78130332299</v>
      </c>
      <c r="T16" s="1">
        <v>1188129.5033207501</v>
      </c>
      <c r="U16" s="1">
        <v>1041587.99813312</v>
      </c>
      <c r="V16" s="1">
        <v>497073.56168660597</v>
      </c>
      <c r="W16" s="1">
        <v>782458.08679030603</v>
      </c>
      <c r="X16" s="1">
        <v>572144.62199089106</v>
      </c>
      <c r="Y16" s="1">
        <v>1546499.7406210301</v>
      </c>
      <c r="Z16" s="1">
        <v>788700.25270769</v>
      </c>
      <c r="AA16" s="1">
        <v>776163.36184419203</v>
      </c>
      <c r="AB16" s="1">
        <v>486479.31487349601</v>
      </c>
      <c r="AC16" s="1">
        <v>1407330.8035506001</v>
      </c>
      <c r="AD16" s="1">
        <v>488077.99712673802</v>
      </c>
      <c r="AE16" s="1">
        <v>728291.51032831403</v>
      </c>
      <c r="AF16" s="1">
        <v>405911.74751531897</v>
      </c>
      <c r="AG16" s="1">
        <v>936953.46399731096</v>
      </c>
      <c r="AH16" s="1">
        <v>281521.45015170501</v>
      </c>
      <c r="AI16" s="1">
        <v>398375.31799216301</v>
      </c>
      <c r="AJ16" s="1">
        <v>447540.23118920502</v>
      </c>
      <c r="AK16" s="1">
        <v>521069.24601430201</v>
      </c>
      <c r="AL16" s="1">
        <v>519885.71381263901</v>
      </c>
      <c r="AM16" s="1">
        <v>852791.56017378601</v>
      </c>
      <c r="AN16" s="1">
        <v>350204.95174280001</v>
      </c>
      <c r="AO16" s="1">
        <v>547220.14132690604</v>
      </c>
      <c r="AP16" s="1">
        <v>517125.48647450103</v>
      </c>
      <c r="AQ16" s="1">
        <v>827361.29596818797</v>
      </c>
      <c r="AR16" s="1">
        <v>626362.00725154602</v>
      </c>
      <c r="AS16" s="1">
        <v>1188306.48101796</v>
      </c>
      <c r="AT16" s="1">
        <v>607677.33770857495</v>
      </c>
      <c r="AU16" s="1">
        <v>643995.57372174598</v>
      </c>
      <c r="AV16" s="1">
        <v>583317.68508173001</v>
      </c>
      <c r="AW16" s="1">
        <v>834951.78044116194</v>
      </c>
      <c r="AX16" s="1">
        <v>1385833.0261764601</v>
      </c>
      <c r="AY16" s="1">
        <v>399403.78821098898</v>
      </c>
      <c r="AZ16" s="1">
        <v>1003460.7227875</v>
      </c>
      <c r="BA16" s="1">
        <v>567888.86051779205</v>
      </c>
      <c r="BB16" s="1">
        <v>812270.41864026303</v>
      </c>
      <c r="BC16" s="1">
        <v>743409.848980268</v>
      </c>
      <c r="BD16" s="1">
        <v>605126.173510066</v>
      </c>
      <c r="BE16" s="1">
        <v>403389.702219475</v>
      </c>
      <c r="BF16" s="1">
        <v>552349.11041236296</v>
      </c>
      <c r="BG16" s="1">
        <v>288657.77398270398</v>
      </c>
      <c r="BH16" s="1">
        <v>889544.61077643302</v>
      </c>
      <c r="BI16" s="1">
        <v>335092.79457820498</v>
      </c>
      <c r="BJ16" s="1">
        <v>585463.24421288201</v>
      </c>
      <c r="BK16" s="1">
        <v>528462.38349640998</v>
      </c>
      <c r="BL16" s="1">
        <v>575554.546031793</v>
      </c>
      <c r="BM16" s="1">
        <v>778941.69372354494</v>
      </c>
      <c r="BN16" s="1">
        <v>624120.60721114895</v>
      </c>
      <c r="BO16" s="1">
        <v>748203.12416220701</v>
      </c>
      <c r="BP16" s="1">
        <v>637599.05265195004</v>
      </c>
      <c r="BQ16" s="1">
        <v>436055.86247514101</v>
      </c>
      <c r="BR16" s="1">
        <v>364673.13724319602</v>
      </c>
      <c r="BS16" s="1">
        <v>848602.28808516206</v>
      </c>
      <c r="BT16" s="1">
        <v>450592.21381864999</v>
      </c>
      <c r="BU16" s="1">
        <v>428679.69299677003</v>
      </c>
      <c r="BV16" s="1">
        <v>432154.22067716997</v>
      </c>
      <c r="BW16" s="1">
        <v>800591.13200347999</v>
      </c>
      <c r="BX16" s="1">
        <v>485413.29025597899</v>
      </c>
      <c r="BY16" s="1">
        <v>789206.924823532</v>
      </c>
      <c r="BZ16" s="1">
        <v>440203.32839151297</v>
      </c>
      <c r="CA16" s="1">
        <v>854259.56578134699</v>
      </c>
      <c r="CB16" s="1">
        <v>629403.65160557302</v>
      </c>
      <c r="CC16" s="1">
        <v>502695.46632652398</v>
      </c>
      <c r="CD16" s="1">
        <v>761391.77493404399</v>
      </c>
      <c r="CE16" s="1">
        <v>851766.19526514504</v>
      </c>
      <c r="CF16" s="1">
        <v>460316.56502579298</v>
      </c>
      <c r="CG16" s="1">
        <v>320513.17217612901</v>
      </c>
      <c r="CH16" s="1">
        <v>522792.084522511</v>
      </c>
      <c r="CI16" s="1">
        <v>352069.353142376</v>
      </c>
      <c r="CJ16" s="1">
        <v>653630.17546604702</v>
      </c>
      <c r="CK16" s="1">
        <v>678038.43364498497</v>
      </c>
      <c r="CL16" s="1">
        <v>577766.82414415001</v>
      </c>
      <c r="CM16" s="1">
        <v>244949.306408342</v>
      </c>
      <c r="CN16" s="1">
        <v>296242.49185608799</v>
      </c>
      <c r="CO16" s="1">
        <v>473071.16710494302</v>
      </c>
      <c r="CP16" s="1">
        <v>422131.52717130102</v>
      </c>
      <c r="CQ16" s="1">
        <v>964907.88998130301</v>
      </c>
      <c r="CR16" s="1">
        <v>614752.89850664395</v>
      </c>
      <c r="CS16" s="1">
        <v>234723.74774338401</v>
      </c>
      <c r="CT16" s="1">
        <v>481107.27804912499</v>
      </c>
      <c r="CU16" s="1">
        <v>281833.04568019003</v>
      </c>
      <c r="CV16" s="1">
        <v>484344.38218258502</v>
      </c>
      <c r="CW16" s="1">
        <v>316943.87230938702</v>
      </c>
      <c r="CX16" s="1">
        <v>401510.19619551999</v>
      </c>
      <c r="CY16" s="1">
        <v>280598.55115753401</v>
      </c>
      <c r="CZ16" s="1">
        <v>312765.89589417202</v>
      </c>
      <c r="DA16" s="1">
        <v>434580.62762262003</v>
      </c>
      <c r="DB16" s="1">
        <v>864706.63419942604</v>
      </c>
      <c r="DC16" s="1">
        <v>268184.19728987</v>
      </c>
      <c r="DD16" s="1">
        <v>539749.55430013698</v>
      </c>
      <c r="DE16" s="1">
        <v>762763.46807245095</v>
      </c>
      <c r="DF16" s="1">
        <v>368808.89104830503</v>
      </c>
      <c r="DG16" s="1">
        <v>357685.22666391899</v>
      </c>
      <c r="DH16" s="1">
        <v>986663.39251403301</v>
      </c>
      <c r="DI16" s="1">
        <v>546223.81008316902</v>
      </c>
      <c r="DJ16" s="1">
        <v>506166.774375326</v>
      </c>
      <c r="DK16" s="1">
        <v>346346.64516659803</v>
      </c>
      <c r="DL16" s="1">
        <v>234464.27298831401</v>
      </c>
      <c r="DM16" s="1">
        <v>960928.07623019</v>
      </c>
      <c r="DN16" s="1">
        <v>320671.44519326102</v>
      </c>
      <c r="DO16" s="1">
        <v>406537.24185661098</v>
      </c>
      <c r="DP16" s="1">
        <v>879012.20645771699</v>
      </c>
      <c r="DQ16" s="1">
        <v>352262.740421667</v>
      </c>
      <c r="DR16" s="1">
        <v>832199.53879938705</v>
      </c>
      <c r="DS16" s="1">
        <v>498184.38254838198</v>
      </c>
      <c r="DT16" s="1">
        <v>519730.24294968898</v>
      </c>
      <c r="DU16" s="1">
        <v>368719.09236845298</v>
      </c>
      <c r="DV16" s="1">
        <v>439180.302474575</v>
      </c>
      <c r="DW16" s="1">
        <v>941270.61861282203</v>
      </c>
      <c r="DX16" s="1">
        <v>852997.86260826804</v>
      </c>
      <c r="DY16" s="1">
        <v>431823.62226425402</v>
      </c>
      <c r="DZ16" s="1">
        <v>430814.12003836298</v>
      </c>
      <c r="EA16" s="1">
        <v>1102780.4372358699</v>
      </c>
      <c r="EB16" s="1">
        <v>483235.39964328299</v>
      </c>
      <c r="EC16" s="1">
        <v>667447.77059501701</v>
      </c>
      <c r="ED16" s="1">
        <v>635358.17483221903</v>
      </c>
      <c r="EE16" s="1">
        <v>720409.35964512895</v>
      </c>
      <c r="EF16" s="1">
        <v>476911.22345803003</v>
      </c>
      <c r="EG16" s="1">
        <v>733882.34011345205</v>
      </c>
      <c r="EH16" s="1">
        <v>895129.85172283696</v>
      </c>
      <c r="EI16" s="1">
        <v>384083.833848615</v>
      </c>
      <c r="EJ16" s="1">
        <v>586615.206018419</v>
      </c>
      <c r="EK16" s="1">
        <v>465465.77158767398</v>
      </c>
      <c r="EL16" s="1">
        <v>482502.954348428</v>
      </c>
      <c r="EM16" s="1">
        <v>536631.97739192005</v>
      </c>
      <c r="EN16" s="1">
        <v>577074.36695208203</v>
      </c>
      <c r="EO16" s="1">
        <v>1123462.3941631999</v>
      </c>
      <c r="EP16" s="1">
        <v>605398.58258269005</v>
      </c>
      <c r="EQ16" s="1">
        <v>331236.373466424</v>
      </c>
      <c r="ER16" s="1">
        <v>528064.92323827499</v>
      </c>
      <c r="ES16" s="1">
        <v>440855.68379903003</v>
      </c>
      <c r="ET16" s="1">
        <v>610385.97336088796</v>
      </c>
      <c r="EU16" s="1">
        <v>362905.10619581299</v>
      </c>
      <c r="EV16" s="1">
        <v>585291.32933174097</v>
      </c>
      <c r="EW16" s="1">
        <v>279716.57123886398</v>
      </c>
      <c r="EX16" s="1">
        <v>423274.55517947802</v>
      </c>
      <c r="EY16" s="1">
        <v>624781.96615115902</v>
      </c>
      <c r="EZ16" s="1">
        <v>391918.82773149997</v>
      </c>
      <c r="FA16" s="1">
        <v>808304.354647359</v>
      </c>
      <c r="FB16" s="1">
        <v>442292.43157540401</v>
      </c>
      <c r="FC16" s="1">
        <v>364224.16374841501</v>
      </c>
      <c r="FD16" s="1">
        <v>845393.28883033502</v>
      </c>
    </row>
    <row r="17" spans="1:160" x14ac:dyDescent="0.2">
      <c r="A17" s="1" t="s">
        <v>1626</v>
      </c>
      <c r="B17" s="4" t="s">
        <v>86</v>
      </c>
      <c r="C17" s="4" t="s">
        <v>87</v>
      </c>
      <c r="D17" s="35" t="s">
        <v>0</v>
      </c>
      <c r="E17" s="35" t="s">
        <v>0</v>
      </c>
      <c r="F17" s="35" t="s">
        <v>0</v>
      </c>
      <c r="G17" s="35" t="s">
        <v>0</v>
      </c>
      <c r="H17" s="35" t="s">
        <v>0</v>
      </c>
      <c r="I17" s="35" t="s">
        <v>0</v>
      </c>
      <c r="J17" s="35" t="s">
        <v>0</v>
      </c>
      <c r="K17" s="35" t="s">
        <v>0</v>
      </c>
      <c r="L17" s="35" t="s">
        <v>0</v>
      </c>
      <c r="M17" s="35" t="s">
        <v>0</v>
      </c>
      <c r="N17" s="1" t="s">
        <v>0</v>
      </c>
      <c r="O17" s="1" t="s">
        <v>0</v>
      </c>
      <c r="P17" s="1" t="s">
        <v>0</v>
      </c>
      <c r="Q17" s="1" t="s">
        <v>0</v>
      </c>
      <c r="R17" s="1" t="s">
        <v>0</v>
      </c>
      <c r="S17" s="1" t="s">
        <v>0</v>
      </c>
      <c r="T17" s="1" t="s">
        <v>0</v>
      </c>
      <c r="U17" s="1" t="s">
        <v>0</v>
      </c>
      <c r="V17" s="1" t="s">
        <v>0</v>
      </c>
      <c r="W17" s="1" t="s">
        <v>0</v>
      </c>
      <c r="X17" s="1" t="s">
        <v>0</v>
      </c>
      <c r="Y17" s="1" t="s">
        <v>0</v>
      </c>
      <c r="Z17" s="1" t="s">
        <v>0</v>
      </c>
      <c r="AA17" s="1" t="s">
        <v>0</v>
      </c>
      <c r="AB17" s="1" t="s">
        <v>0</v>
      </c>
      <c r="AC17" s="1" t="s">
        <v>0</v>
      </c>
      <c r="AD17" s="1" t="s">
        <v>0</v>
      </c>
      <c r="AE17" s="1" t="s">
        <v>0</v>
      </c>
      <c r="AF17" s="1" t="s">
        <v>0</v>
      </c>
      <c r="AG17" s="1" t="s">
        <v>0</v>
      </c>
      <c r="AH17" s="1" t="s">
        <v>0</v>
      </c>
      <c r="AI17" s="1" t="s">
        <v>0</v>
      </c>
      <c r="AJ17" s="1" t="s">
        <v>0</v>
      </c>
      <c r="AK17" s="1" t="s">
        <v>0</v>
      </c>
      <c r="AL17" s="1" t="s">
        <v>0</v>
      </c>
      <c r="AM17" s="1" t="s">
        <v>0</v>
      </c>
      <c r="AN17" s="1" t="s">
        <v>0</v>
      </c>
      <c r="AO17" s="1" t="s">
        <v>0</v>
      </c>
      <c r="AP17" s="1" t="s">
        <v>0</v>
      </c>
      <c r="AQ17" s="1" t="s">
        <v>0</v>
      </c>
      <c r="AR17" s="1" t="s">
        <v>0</v>
      </c>
      <c r="AS17" s="1" t="s">
        <v>0</v>
      </c>
      <c r="AT17" s="1" t="s">
        <v>0</v>
      </c>
      <c r="AU17" s="1" t="s">
        <v>0</v>
      </c>
      <c r="AV17" s="1" t="s">
        <v>0</v>
      </c>
      <c r="AW17" s="1" t="s">
        <v>0</v>
      </c>
      <c r="AX17" s="1" t="s">
        <v>0</v>
      </c>
      <c r="AY17" s="1" t="s">
        <v>0</v>
      </c>
      <c r="AZ17" s="1" t="s">
        <v>0</v>
      </c>
      <c r="BA17" s="1" t="s">
        <v>0</v>
      </c>
      <c r="BB17" s="1" t="s">
        <v>0</v>
      </c>
      <c r="BC17" s="1" t="s">
        <v>0</v>
      </c>
      <c r="BD17" s="1" t="s">
        <v>0</v>
      </c>
      <c r="BE17" s="1" t="s">
        <v>0</v>
      </c>
      <c r="BF17" s="1" t="s">
        <v>0</v>
      </c>
      <c r="BG17" s="1" t="s">
        <v>0</v>
      </c>
      <c r="BH17" s="1" t="s">
        <v>0</v>
      </c>
      <c r="BI17" s="1" t="s">
        <v>0</v>
      </c>
      <c r="BJ17" s="1" t="s">
        <v>0</v>
      </c>
      <c r="BK17" s="1" t="s">
        <v>0</v>
      </c>
      <c r="BL17" s="1" t="s">
        <v>0</v>
      </c>
      <c r="BM17" s="1" t="s">
        <v>0</v>
      </c>
      <c r="BN17" s="1" t="s">
        <v>0</v>
      </c>
      <c r="BO17" s="1" t="s">
        <v>0</v>
      </c>
      <c r="BP17" s="1" t="s">
        <v>0</v>
      </c>
      <c r="BQ17" s="1" t="s">
        <v>0</v>
      </c>
      <c r="BR17" s="1" t="s">
        <v>0</v>
      </c>
      <c r="BS17" s="1" t="s">
        <v>0</v>
      </c>
      <c r="BT17" s="1" t="s">
        <v>0</v>
      </c>
      <c r="BU17" s="1" t="s">
        <v>0</v>
      </c>
      <c r="BV17" s="1" t="s">
        <v>0</v>
      </c>
      <c r="BW17" s="1" t="s">
        <v>0</v>
      </c>
      <c r="BX17" s="1" t="s">
        <v>0</v>
      </c>
      <c r="BY17" s="1" t="s">
        <v>0</v>
      </c>
      <c r="BZ17" s="1" t="s">
        <v>0</v>
      </c>
      <c r="CA17" s="1" t="s">
        <v>0</v>
      </c>
      <c r="CB17" s="1" t="s">
        <v>0</v>
      </c>
      <c r="CC17" s="1" t="s">
        <v>0</v>
      </c>
      <c r="CD17" s="1" t="s">
        <v>0</v>
      </c>
      <c r="CE17" s="1" t="s">
        <v>0</v>
      </c>
      <c r="CF17" s="1" t="s">
        <v>0</v>
      </c>
      <c r="CG17" s="1" t="s">
        <v>0</v>
      </c>
      <c r="CH17" s="1" t="s">
        <v>0</v>
      </c>
      <c r="CI17" s="1" t="s">
        <v>0</v>
      </c>
      <c r="CJ17" s="1" t="s">
        <v>0</v>
      </c>
      <c r="CK17" s="1" t="s">
        <v>0</v>
      </c>
      <c r="CL17" s="1" t="s">
        <v>0</v>
      </c>
      <c r="CM17" s="1" t="s">
        <v>0</v>
      </c>
      <c r="CN17" s="1" t="s">
        <v>0</v>
      </c>
      <c r="CO17" s="1" t="s">
        <v>0</v>
      </c>
      <c r="CP17" s="1" t="s">
        <v>0</v>
      </c>
      <c r="CQ17" s="1" t="s">
        <v>0</v>
      </c>
      <c r="CR17" s="1" t="s">
        <v>0</v>
      </c>
      <c r="CS17" s="1" t="s">
        <v>0</v>
      </c>
      <c r="CT17" s="1" t="s">
        <v>0</v>
      </c>
      <c r="CU17" s="1" t="s">
        <v>0</v>
      </c>
      <c r="CV17" s="1" t="s">
        <v>0</v>
      </c>
      <c r="CW17" s="1" t="s">
        <v>0</v>
      </c>
      <c r="CX17" s="1" t="s">
        <v>0</v>
      </c>
      <c r="CY17" s="1" t="s">
        <v>0</v>
      </c>
      <c r="CZ17" s="1" t="s">
        <v>0</v>
      </c>
      <c r="DA17" s="1" t="s">
        <v>0</v>
      </c>
      <c r="DB17" s="1" t="s">
        <v>0</v>
      </c>
      <c r="DC17" s="1" t="s">
        <v>0</v>
      </c>
      <c r="DD17" s="1" t="s">
        <v>0</v>
      </c>
      <c r="DE17" s="1" t="s">
        <v>0</v>
      </c>
      <c r="DF17" s="1" t="s">
        <v>0</v>
      </c>
      <c r="DG17" s="1" t="s">
        <v>0</v>
      </c>
      <c r="DH17" s="1" t="s">
        <v>0</v>
      </c>
      <c r="DI17" s="1" t="s">
        <v>0</v>
      </c>
      <c r="DJ17" s="1" t="s">
        <v>0</v>
      </c>
      <c r="DK17" s="1" t="s">
        <v>0</v>
      </c>
      <c r="DL17" s="1" t="s">
        <v>0</v>
      </c>
      <c r="DM17" s="1" t="s">
        <v>0</v>
      </c>
      <c r="DN17" s="1" t="s">
        <v>0</v>
      </c>
      <c r="DO17" s="1" t="s">
        <v>0</v>
      </c>
      <c r="DP17" s="1" t="s">
        <v>0</v>
      </c>
      <c r="DQ17" s="1" t="s">
        <v>0</v>
      </c>
      <c r="DR17" s="1" t="s">
        <v>0</v>
      </c>
      <c r="DS17" s="1" t="s">
        <v>0</v>
      </c>
      <c r="DT17" s="1" t="s">
        <v>0</v>
      </c>
      <c r="DU17" s="1" t="s">
        <v>0</v>
      </c>
      <c r="DV17" s="1" t="s">
        <v>0</v>
      </c>
      <c r="DW17" s="1" t="s">
        <v>0</v>
      </c>
      <c r="DX17" s="1" t="s">
        <v>0</v>
      </c>
      <c r="DY17" s="1" t="s">
        <v>0</v>
      </c>
      <c r="DZ17" s="1" t="s">
        <v>0</v>
      </c>
      <c r="EA17" s="1" t="s">
        <v>0</v>
      </c>
      <c r="EB17" s="1" t="s">
        <v>0</v>
      </c>
      <c r="EC17" s="1" t="s">
        <v>0</v>
      </c>
      <c r="ED17" s="1" t="s">
        <v>0</v>
      </c>
      <c r="EE17" s="1" t="s">
        <v>0</v>
      </c>
      <c r="EF17" s="1" t="s">
        <v>0</v>
      </c>
      <c r="EG17" s="1" t="s">
        <v>0</v>
      </c>
      <c r="EH17" s="1" t="s">
        <v>0</v>
      </c>
      <c r="EI17" s="1" t="s">
        <v>0</v>
      </c>
      <c r="EJ17" s="1" t="s">
        <v>0</v>
      </c>
      <c r="EK17" s="1" t="s">
        <v>0</v>
      </c>
      <c r="EL17" s="1" t="s">
        <v>0</v>
      </c>
      <c r="EM17" s="1" t="s">
        <v>0</v>
      </c>
      <c r="EN17" s="1" t="s">
        <v>0</v>
      </c>
      <c r="EO17" s="1" t="s">
        <v>0</v>
      </c>
      <c r="EP17" s="1" t="s">
        <v>0</v>
      </c>
      <c r="EQ17" s="1" t="s">
        <v>0</v>
      </c>
      <c r="ER17" s="1" t="s">
        <v>0</v>
      </c>
      <c r="ES17" s="1" t="s">
        <v>0</v>
      </c>
      <c r="ET17" s="1" t="s">
        <v>0</v>
      </c>
      <c r="EU17" s="1" t="s">
        <v>0</v>
      </c>
      <c r="EV17" s="1" t="s">
        <v>0</v>
      </c>
      <c r="EW17" s="1" t="s">
        <v>0</v>
      </c>
      <c r="EX17" s="1" t="s">
        <v>0</v>
      </c>
      <c r="EY17" s="1" t="s">
        <v>0</v>
      </c>
      <c r="EZ17" s="1" t="s">
        <v>0</v>
      </c>
      <c r="FA17" s="1" t="s">
        <v>0</v>
      </c>
      <c r="FB17" s="1" t="s">
        <v>0</v>
      </c>
      <c r="FC17" s="1" t="s">
        <v>0</v>
      </c>
      <c r="FD17" s="1" t="s">
        <v>0</v>
      </c>
    </row>
    <row r="18" spans="1:160" x14ac:dyDescent="0.2">
      <c r="A18" s="1" t="s">
        <v>1627</v>
      </c>
      <c r="B18" s="4" t="s">
        <v>90</v>
      </c>
      <c r="C18" s="4" t="s">
        <v>91</v>
      </c>
      <c r="D18" s="35" t="s">
        <v>0</v>
      </c>
      <c r="E18" s="35" t="s">
        <v>0</v>
      </c>
      <c r="F18" s="35" t="s">
        <v>0</v>
      </c>
      <c r="G18" s="35" t="s">
        <v>0</v>
      </c>
      <c r="H18" s="35" t="s">
        <v>0</v>
      </c>
      <c r="I18" s="35" t="s">
        <v>0</v>
      </c>
      <c r="J18" s="35" t="s">
        <v>0</v>
      </c>
      <c r="K18" s="35" t="s">
        <v>0</v>
      </c>
      <c r="L18" s="35" t="s">
        <v>0</v>
      </c>
      <c r="M18" s="35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  <c r="AZ18" s="1" t="s">
        <v>0</v>
      </c>
      <c r="BA18" s="1" t="s">
        <v>0</v>
      </c>
      <c r="BB18" s="1" t="s">
        <v>0</v>
      </c>
      <c r="BC18" s="1" t="s">
        <v>0</v>
      </c>
      <c r="BD18" s="1" t="s">
        <v>0</v>
      </c>
      <c r="BE18" s="1" t="s">
        <v>0</v>
      </c>
      <c r="BF18" s="1" t="s">
        <v>0</v>
      </c>
      <c r="BG18" s="1" t="s">
        <v>0</v>
      </c>
      <c r="BH18" s="1" t="s">
        <v>0</v>
      </c>
      <c r="BI18" s="1" t="s">
        <v>0</v>
      </c>
      <c r="BJ18" s="1" t="s">
        <v>0</v>
      </c>
      <c r="BK18" s="1" t="s">
        <v>0</v>
      </c>
      <c r="BL18" s="1" t="s">
        <v>0</v>
      </c>
      <c r="BM18" s="1" t="s">
        <v>0</v>
      </c>
      <c r="BN18" s="1" t="s">
        <v>0</v>
      </c>
      <c r="BO18" s="1" t="s">
        <v>0</v>
      </c>
      <c r="BP18" s="1" t="s">
        <v>0</v>
      </c>
      <c r="BQ18" s="1" t="s">
        <v>0</v>
      </c>
      <c r="BR18" s="1" t="s">
        <v>0</v>
      </c>
      <c r="BS18" s="1" t="s">
        <v>0</v>
      </c>
      <c r="BT18" s="1" t="s">
        <v>0</v>
      </c>
      <c r="BU18" s="1" t="s">
        <v>0</v>
      </c>
      <c r="BV18" s="1" t="s">
        <v>0</v>
      </c>
      <c r="BW18" s="1" t="s">
        <v>0</v>
      </c>
      <c r="BX18" s="1" t="s">
        <v>0</v>
      </c>
      <c r="BY18" s="1" t="s">
        <v>0</v>
      </c>
      <c r="BZ18" s="1" t="s">
        <v>0</v>
      </c>
      <c r="CA18" s="1" t="s">
        <v>0</v>
      </c>
      <c r="CB18" s="1" t="s">
        <v>0</v>
      </c>
      <c r="CC18" s="1" t="s">
        <v>0</v>
      </c>
      <c r="CD18" s="1" t="s">
        <v>0</v>
      </c>
      <c r="CE18" s="1" t="s">
        <v>0</v>
      </c>
      <c r="CF18" s="1" t="s">
        <v>0</v>
      </c>
      <c r="CG18" s="1" t="s">
        <v>0</v>
      </c>
      <c r="CH18" s="1" t="s">
        <v>0</v>
      </c>
      <c r="CI18" s="1" t="s">
        <v>0</v>
      </c>
      <c r="CJ18" s="1" t="s">
        <v>0</v>
      </c>
      <c r="CK18" s="1" t="s">
        <v>0</v>
      </c>
      <c r="CL18" s="1" t="s">
        <v>0</v>
      </c>
      <c r="CM18" s="1" t="s">
        <v>0</v>
      </c>
      <c r="CN18" s="1" t="s">
        <v>0</v>
      </c>
      <c r="CO18" s="1" t="s">
        <v>0</v>
      </c>
      <c r="CP18" s="1" t="s">
        <v>0</v>
      </c>
      <c r="CQ18" s="1" t="s">
        <v>0</v>
      </c>
      <c r="CR18" s="1" t="s">
        <v>0</v>
      </c>
      <c r="CS18" s="1" t="s">
        <v>0</v>
      </c>
      <c r="CT18" s="1" t="s">
        <v>0</v>
      </c>
      <c r="CU18" s="1" t="s">
        <v>0</v>
      </c>
      <c r="CV18" s="1" t="s">
        <v>0</v>
      </c>
      <c r="CW18" s="1" t="s">
        <v>0</v>
      </c>
      <c r="CX18" s="1" t="s">
        <v>0</v>
      </c>
      <c r="CY18" s="1" t="s">
        <v>0</v>
      </c>
      <c r="CZ18" s="1" t="s">
        <v>0</v>
      </c>
      <c r="DA18" s="1" t="s">
        <v>0</v>
      </c>
      <c r="DB18" s="1" t="s">
        <v>0</v>
      </c>
      <c r="DC18" s="1" t="s">
        <v>0</v>
      </c>
      <c r="DD18" s="1" t="s">
        <v>0</v>
      </c>
      <c r="DE18" s="1" t="s">
        <v>0</v>
      </c>
      <c r="DF18" s="1" t="s">
        <v>0</v>
      </c>
      <c r="DG18" s="1" t="s">
        <v>0</v>
      </c>
      <c r="DH18" s="1" t="s">
        <v>0</v>
      </c>
      <c r="DI18" s="1" t="s">
        <v>0</v>
      </c>
      <c r="DJ18" s="1" t="s">
        <v>0</v>
      </c>
      <c r="DK18" s="1" t="s">
        <v>0</v>
      </c>
      <c r="DL18" s="1" t="s">
        <v>0</v>
      </c>
      <c r="DM18" s="1" t="s">
        <v>0</v>
      </c>
      <c r="DN18" s="1" t="s">
        <v>0</v>
      </c>
      <c r="DO18" s="1" t="s">
        <v>0</v>
      </c>
      <c r="DP18" s="1" t="s">
        <v>0</v>
      </c>
      <c r="DQ18" s="1" t="s">
        <v>0</v>
      </c>
      <c r="DR18" s="1" t="s">
        <v>0</v>
      </c>
      <c r="DS18" s="1" t="s">
        <v>0</v>
      </c>
      <c r="DT18" s="1" t="s">
        <v>0</v>
      </c>
      <c r="DU18" s="1" t="s">
        <v>0</v>
      </c>
      <c r="DV18" s="1" t="s">
        <v>0</v>
      </c>
      <c r="DW18" s="1" t="s">
        <v>0</v>
      </c>
      <c r="DX18" s="1" t="s">
        <v>0</v>
      </c>
      <c r="DY18" s="1" t="s">
        <v>0</v>
      </c>
      <c r="DZ18" s="1" t="s">
        <v>0</v>
      </c>
      <c r="EA18" s="1" t="s">
        <v>0</v>
      </c>
      <c r="EB18" s="1" t="s">
        <v>0</v>
      </c>
      <c r="EC18" s="1" t="s">
        <v>0</v>
      </c>
      <c r="ED18" s="1" t="s">
        <v>0</v>
      </c>
      <c r="EE18" s="1" t="s">
        <v>0</v>
      </c>
      <c r="EF18" s="1" t="s">
        <v>0</v>
      </c>
      <c r="EG18" s="1" t="s">
        <v>0</v>
      </c>
      <c r="EH18" s="1" t="s">
        <v>0</v>
      </c>
      <c r="EI18" s="1" t="s">
        <v>0</v>
      </c>
      <c r="EJ18" s="1" t="s">
        <v>0</v>
      </c>
      <c r="EK18" s="1" t="s">
        <v>0</v>
      </c>
      <c r="EL18" s="1" t="s">
        <v>0</v>
      </c>
      <c r="EM18" s="1" t="s">
        <v>0</v>
      </c>
      <c r="EN18" s="1" t="s">
        <v>0</v>
      </c>
      <c r="EO18" s="1" t="s">
        <v>0</v>
      </c>
      <c r="EP18" s="1" t="s">
        <v>0</v>
      </c>
      <c r="EQ18" s="1" t="s">
        <v>0</v>
      </c>
      <c r="ER18" s="1" t="s">
        <v>0</v>
      </c>
      <c r="ES18" s="1" t="s">
        <v>0</v>
      </c>
      <c r="ET18" s="1" t="s">
        <v>0</v>
      </c>
      <c r="EU18" s="1" t="s">
        <v>0</v>
      </c>
      <c r="EV18" s="1" t="s">
        <v>0</v>
      </c>
      <c r="EW18" s="1" t="s">
        <v>0</v>
      </c>
      <c r="EX18" s="1" t="s">
        <v>0</v>
      </c>
      <c r="EY18" s="1" t="s">
        <v>0</v>
      </c>
      <c r="EZ18" s="1" t="s">
        <v>0</v>
      </c>
      <c r="FA18" s="1" t="s">
        <v>0</v>
      </c>
      <c r="FB18" s="1" t="s">
        <v>0</v>
      </c>
      <c r="FC18" s="1" t="s">
        <v>0</v>
      </c>
      <c r="FD18" s="1" t="s">
        <v>0</v>
      </c>
    </row>
    <row r="19" spans="1:160" x14ac:dyDescent="0.2">
      <c r="A19" s="1" t="s">
        <v>1629</v>
      </c>
      <c r="B19" s="4" t="s">
        <v>93</v>
      </c>
      <c r="C19" s="4" t="s">
        <v>94</v>
      </c>
      <c r="D19" s="35">
        <v>3712294.9349736702</v>
      </c>
      <c r="E19" s="35">
        <v>9533296.9012787994</v>
      </c>
      <c r="F19" s="35">
        <v>6128929.5905940402</v>
      </c>
      <c r="G19" s="35">
        <v>6756465.1365927104</v>
      </c>
      <c r="H19" s="35">
        <v>4865156.5269287098</v>
      </c>
      <c r="I19" s="35">
        <v>4517774.8219373701</v>
      </c>
      <c r="J19" s="35">
        <v>5872437.5877277004</v>
      </c>
      <c r="K19" s="35">
        <v>5352062.8281287504</v>
      </c>
      <c r="L19" s="35">
        <v>5772485.3521485897</v>
      </c>
      <c r="M19" s="35">
        <v>5490110.9197072098</v>
      </c>
      <c r="N19" s="1">
        <v>4148948.0911842999</v>
      </c>
      <c r="O19" s="1">
        <v>4550996.7403185098</v>
      </c>
      <c r="P19" s="1">
        <v>4434476.4233863596</v>
      </c>
      <c r="Q19" s="1">
        <v>5247391.2382038096</v>
      </c>
      <c r="R19" s="1">
        <v>5604749.3452963196</v>
      </c>
      <c r="S19" s="1">
        <v>4036332.1031928998</v>
      </c>
      <c r="T19" s="1">
        <v>5504978.7547691604</v>
      </c>
      <c r="U19" s="1">
        <v>5158932.6570865903</v>
      </c>
      <c r="V19" s="1">
        <v>5168059.8905752096</v>
      </c>
      <c r="W19" s="1">
        <v>4896779.0408149697</v>
      </c>
      <c r="X19" s="1">
        <v>5139817.2020535003</v>
      </c>
      <c r="Y19" s="1">
        <v>4628234.3373509403</v>
      </c>
      <c r="Z19" s="1">
        <v>4801396.2121025398</v>
      </c>
      <c r="AA19" s="1">
        <v>4873882.2759343795</v>
      </c>
      <c r="AB19" s="1">
        <v>5552232.1066799099</v>
      </c>
      <c r="AC19" s="1">
        <v>5977760.3546667797</v>
      </c>
      <c r="AD19" s="1">
        <v>3948417.3777110898</v>
      </c>
      <c r="AE19" s="1">
        <v>4785688.0344238998</v>
      </c>
      <c r="AF19" s="1">
        <v>5953394.0758267604</v>
      </c>
      <c r="AG19" s="1">
        <v>5283151.7777060298</v>
      </c>
      <c r="AH19" s="1">
        <v>6312698.7612433601</v>
      </c>
      <c r="AI19" s="1">
        <v>6399520.1462931801</v>
      </c>
      <c r="AJ19" s="1">
        <v>4582049.75736799</v>
      </c>
      <c r="AK19" s="1">
        <v>5018159.7706532497</v>
      </c>
      <c r="AL19" s="1">
        <v>4389065.3214596603</v>
      </c>
      <c r="AM19" s="1">
        <v>5199401.4918498499</v>
      </c>
      <c r="AN19" s="1">
        <v>4257099.1088193599</v>
      </c>
      <c r="AO19" s="1">
        <v>5891886.1059313696</v>
      </c>
      <c r="AP19" s="1">
        <v>4514102.4870670801</v>
      </c>
      <c r="AQ19" s="1">
        <v>5817182.1578466101</v>
      </c>
      <c r="AR19" s="1">
        <v>4641152.1846771101</v>
      </c>
      <c r="AS19" s="1">
        <v>5094574.38175146</v>
      </c>
      <c r="AT19" s="1">
        <v>8267360.41175301</v>
      </c>
      <c r="AU19" s="1">
        <v>3894939.4119110699</v>
      </c>
      <c r="AV19" s="1">
        <v>4966797.1332304301</v>
      </c>
      <c r="AW19" s="1">
        <v>4921304.8300651098</v>
      </c>
      <c r="AX19" s="1">
        <v>4584884.41894913</v>
      </c>
      <c r="AY19" s="1">
        <v>5020480.4329079902</v>
      </c>
      <c r="AZ19" s="1">
        <v>6571526.5287467903</v>
      </c>
      <c r="BA19" s="1">
        <v>6027006.6424659397</v>
      </c>
      <c r="BB19" s="1">
        <v>4482222.5985802598</v>
      </c>
      <c r="BC19" s="1">
        <v>4792181.2699605199</v>
      </c>
      <c r="BD19" s="1">
        <v>3634835.4097305699</v>
      </c>
      <c r="BE19" s="1">
        <v>4644425.8121005101</v>
      </c>
      <c r="BF19" s="1">
        <v>3987913.58538529</v>
      </c>
      <c r="BG19" s="1">
        <v>5861999.6563094798</v>
      </c>
      <c r="BH19" s="1">
        <v>4246943.0022416804</v>
      </c>
      <c r="BI19" s="1">
        <v>8862315.8394278307</v>
      </c>
      <c r="BJ19" s="1">
        <v>4322398.2671136996</v>
      </c>
      <c r="BK19" s="1">
        <v>5217424.9849258903</v>
      </c>
      <c r="BL19" s="1">
        <v>6286371.7776195398</v>
      </c>
      <c r="BM19" s="1">
        <v>4315102.1281474996</v>
      </c>
      <c r="BN19" s="1">
        <v>4602686.4641968301</v>
      </c>
      <c r="BO19" s="1">
        <v>2874418.17875023</v>
      </c>
      <c r="BP19" s="1">
        <v>3701960.4001271399</v>
      </c>
      <c r="BQ19" s="1">
        <v>3094851.7157111499</v>
      </c>
      <c r="BR19" s="1">
        <v>4974251.9249603897</v>
      </c>
      <c r="BS19" s="1">
        <v>5244295.3565439796</v>
      </c>
      <c r="BT19" s="1">
        <v>4489210.2152096601</v>
      </c>
      <c r="BU19" s="1">
        <v>4614244.0975781996</v>
      </c>
      <c r="BV19" s="1">
        <v>3326517.6610393701</v>
      </c>
      <c r="BW19" s="1">
        <v>7396753.9894916201</v>
      </c>
      <c r="BX19" s="1">
        <v>4176271.7276797001</v>
      </c>
      <c r="BY19" s="1">
        <v>4263197.9979806999</v>
      </c>
      <c r="BZ19" s="1">
        <v>3873341.5650823298</v>
      </c>
      <c r="CA19" s="1">
        <v>8741197.2552370206</v>
      </c>
      <c r="CB19" s="1">
        <v>4157603.7960511101</v>
      </c>
      <c r="CC19" s="1">
        <v>3428862.3604542199</v>
      </c>
      <c r="CD19" s="1">
        <v>3110663.2928082398</v>
      </c>
      <c r="CE19" s="1">
        <v>3341833.4846242699</v>
      </c>
      <c r="CF19" s="1">
        <v>5728942.0212003598</v>
      </c>
      <c r="CG19" s="1">
        <v>4820562.9991695601</v>
      </c>
      <c r="CH19" s="1">
        <v>3652760.2919068201</v>
      </c>
      <c r="CI19" s="1">
        <v>3418617.27606394</v>
      </c>
      <c r="CJ19" s="1">
        <v>3209864.7798943701</v>
      </c>
      <c r="CK19" s="1">
        <v>5095935.2608889798</v>
      </c>
      <c r="CL19" s="1">
        <v>6134980.2873136001</v>
      </c>
      <c r="CM19" s="1">
        <v>2827283.9697860102</v>
      </c>
      <c r="CN19" s="1">
        <v>4469351.7572452603</v>
      </c>
      <c r="CO19" s="1">
        <v>3169085.7536874898</v>
      </c>
      <c r="CP19" s="1">
        <v>3910824.0120208398</v>
      </c>
      <c r="CQ19" s="1">
        <v>3864535.9878339502</v>
      </c>
      <c r="CR19" s="1">
        <v>3148304.59042736</v>
      </c>
      <c r="CS19" s="1">
        <v>4055709.3398682801</v>
      </c>
      <c r="CT19" s="1">
        <v>4900106.5549444295</v>
      </c>
      <c r="CU19" s="1">
        <v>5161283.7989796102</v>
      </c>
      <c r="CV19" s="1">
        <v>3648984.7292338102</v>
      </c>
      <c r="CW19" s="1">
        <v>4869369.7820001096</v>
      </c>
      <c r="CX19" s="1">
        <v>2939585.1147630499</v>
      </c>
      <c r="CY19" s="1">
        <v>2903655.60821283</v>
      </c>
      <c r="CZ19" s="1">
        <v>3400189.11798902</v>
      </c>
      <c r="DA19" s="1">
        <v>5061510.2978207702</v>
      </c>
      <c r="DB19" s="1">
        <v>2728490.9292707401</v>
      </c>
      <c r="DC19" s="1">
        <v>3752386.2713971101</v>
      </c>
      <c r="DD19" s="1">
        <v>4115741.99970236</v>
      </c>
      <c r="DE19" s="1">
        <v>4475798.9895114098</v>
      </c>
      <c r="DF19" s="1">
        <v>3637044.0644739601</v>
      </c>
      <c r="DG19" s="1">
        <v>4600464.3990968298</v>
      </c>
      <c r="DH19" s="1">
        <v>3155017.3229267201</v>
      </c>
      <c r="DI19" s="1">
        <v>3986563.78801557</v>
      </c>
      <c r="DJ19" s="1">
        <v>2907363.2187698898</v>
      </c>
      <c r="DK19" s="1">
        <v>3481976.6518854699</v>
      </c>
      <c r="DL19" s="1">
        <v>3018100.4769833102</v>
      </c>
      <c r="DM19" s="1">
        <v>3312073.4582665702</v>
      </c>
      <c r="DN19" s="1">
        <v>3632410.7205650499</v>
      </c>
      <c r="DO19" s="1">
        <v>3842048.7369269398</v>
      </c>
      <c r="DP19" s="1">
        <v>3168832.20925195</v>
      </c>
      <c r="DQ19" s="1">
        <v>5125245.2871440696</v>
      </c>
      <c r="DR19" s="1">
        <v>3330779.73431344</v>
      </c>
      <c r="DS19" s="1">
        <v>3758163.68357484</v>
      </c>
      <c r="DT19" s="1">
        <v>3308014.8105240799</v>
      </c>
      <c r="DU19" s="1">
        <v>3529519.30013088</v>
      </c>
      <c r="DV19" s="1">
        <v>3386404.6717333398</v>
      </c>
      <c r="DW19" s="1">
        <v>4206795.9421523502</v>
      </c>
      <c r="DX19" s="1">
        <v>2435714.0397540899</v>
      </c>
      <c r="DY19" s="1">
        <v>3227613.8671102598</v>
      </c>
      <c r="DZ19" s="1">
        <v>2343853.66220725</v>
      </c>
      <c r="EA19" s="1">
        <v>4953072.5179871405</v>
      </c>
      <c r="EB19" s="1">
        <v>2751198.1355910799</v>
      </c>
      <c r="EC19" s="1">
        <v>3360188.4784743702</v>
      </c>
      <c r="ED19" s="1">
        <v>3435941.33417205</v>
      </c>
      <c r="EE19" s="1">
        <v>3738123.2162374598</v>
      </c>
      <c r="EF19" s="1">
        <v>4062958.3753208499</v>
      </c>
      <c r="EG19" s="1">
        <v>4747383.0819998505</v>
      </c>
      <c r="EH19" s="1">
        <v>2861103.7492330698</v>
      </c>
      <c r="EI19" s="1">
        <v>3086348.8526424998</v>
      </c>
      <c r="EJ19" s="1">
        <v>4114641.5757202799</v>
      </c>
      <c r="EK19" s="1">
        <v>4726639.1070445599</v>
      </c>
      <c r="EL19" s="1">
        <v>3631123.7701876899</v>
      </c>
      <c r="EM19" s="1">
        <v>2866769.4844100201</v>
      </c>
      <c r="EN19" s="1">
        <v>4519497.6331054801</v>
      </c>
      <c r="EO19" s="1">
        <v>5614642.0121833701</v>
      </c>
      <c r="EP19" s="1">
        <v>3496282.3613108299</v>
      </c>
      <c r="EQ19" s="1">
        <v>3668171.0562651502</v>
      </c>
      <c r="ER19" s="1">
        <v>4770738.14665063</v>
      </c>
      <c r="ES19" s="1">
        <v>3568504.2950722799</v>
      </c>
      <c r="ET19" s="1">
        <v>3015104.54591905</v>
      </c>
      <c r="EU19" s="1">
        <v>3457234.9792827899</v>
      </c>
      <c r="EV19" s="1">
        <v>3123649.9237155798</v>
      </c>
      <c r="EW19" s="1">
        <v>2645601.2388252099</v>
      </c>
      <c r="EX19" s="1">
        <v>4309302.4303449998</v>
      </c>
      <c r="EY19" s="1">
        <v>4191399.1301929401</v>
      </c>
      <c r="EZ19" s="1">
        <v>3388547.7242913898</v>
      </c>
      <c r="FA19" s="1">
        <v>4511055.2850147299</v>
      </c>
      <c r="FB19" s="1">
        <v>4986203.0807437496</v>
      </c>
      <c r="FC19" s="1">
        <v>3682080.6522516101</v>
      </c>
      <c r="FD19" s="1">
        <v>3817159.0315121198</v>
      </c>
    </row>
    <row r="20" spans="1:160" x14ac:dyDescent="0.2">
      <c r="A20" s="1" t="s">
        <v>1631</v>
      </c>
      <c r="B20" s="4" t="s">
        <v>98</v>
      </c>
      <c r="C20" s="4" t="s">
        <v>99</v>
      </c>
      <c r="D20" s="35">
        <v>3133.1958186772299</v>
      </c>
      <c r="E20" s="35">
        <v>22820.2346155001</v>
      </c>
      <c r="F20" s="35">
        <v>6695.4541416826996</v>
      </c>
      <c r="G20" s="35">
        <v>4708.5122193812203</v>
      </c>
      <c r="H20" s="35">
        <v>1585.3106857888599</v>
      </c>
      <c r="I20" s="35">
        <v>5489.5196038362701</v>
      </c>
      <c r="J20" s="35">
        <v>9154.6633243012293</v>
      </c>
      <c r="K20" s="35">
        <v>1446.8204767161801</v>
      </c>
      <c r="L20" s="35">
        <v>6029.9554713220496</v>
      </c>
      <c r="M20" s="35">
        <v>3545.5286845484202</v>
      </c>
      <c r="N20" s="1">
        <v>11736.7821602944</v>
      </c>
      <c r="O20" s="1">
        <v>7235.83082440215</v>
      </c>
      <c r="P20" s="1">
        <v>6537.0234191543796</v>
      </c>
      <c r="Q20" s="1">
        <v>9221.9683723143607</v>
      </c>
      <c r="R20" s="1">
        <v>8666.8670655153001</v>
      </c>
      <c r="S20" s="1">
        <v>2653.4489790015</v>
      </c>
      <c r="T20" s="1">
        <v>6327.0538626553098</v>
      </c>
      <c r="U20" s="1">
        <v>6669.6953011963396</v>
      </c>
      <c r="V20" s="1">
        <v>3655.0433545309502</v>
      </c>
      <c r="W20" s="1">
        <v>2960.7047247716901</v>
      </c>
      <c r="X20" s="1">
        <v>3974.1776465036201</v>
      </c>
      <c r="Y20" s="1">
        <v>8271.2317273816006</v>
      </c>
      <c r="Z20" s="1">
        <v>3939.8937088811599</v>
      </c>
      <c r="AA20" s="1">
        <v>7755.3908249318401</v>
      </c>
      <c r="AB20" s="1">
        <v>4045.7478057193598</v>
      </c>
      <c r="AC20" s="1">
        <v>4226.2792775080898</v>
      </c>
      <c r="AD20" s="1">
        <v>3404.7820679380402</v>
      </c>
      <c r="AE20" s="1">
        <v>4419.8572359690797</v>
      </c>
      <c r="AF20" s="1">
        <v>5569.2553595932704</v>
      </c>
      <c r="AG20" s="1">
        <v>8442.6437976726302</v>
      </c>
      <c r="AH20" s="1">
        <v>10224.060786346299</v>
      </c>
      <c r="AI20" s="1">
        <v>4237.5347479806096</v>
      </c>
      <c r="AJ20" s="1">
        <v>6269.68260454745</v>
      </c>
      <c r="AK20" s="1">
        <v>3237.5078853258901</v>
      </c>
      <c r="AL20" s="1">
        <v>6148.52125086055</v>
      </c>
      <c r="AM20" s="1">
        <v>2232.1108291960199</v>
      </c>
      <c r="AN20" s="1">
        <v>10094.4334784765</v>
      </c>
      <c r="AO20" s="1">
        <v>4302.3036530538402</v>
      </c>
      <c r="AP20" s="1">
        <v>6762.6875085680504</v>
      </c>
      <c r="AQ20" s="1">
        <v>8125.4714690414903</v>
      </c>
      <c r="AR20" s="1">
        <v>3885.41452922503</v>
      </c>
      <c r="AS20" s="1">
        <v>8969.8388037561908</v>
      </c>
      <c r="AT20" s="1">
        <v>6308.13562533803</v>
      </c>
      <c r="AU20" s="1">
        <v>8607.0335235756793</v>
      </c>
      <c r="AV20" s="1">
        <v>9641.9798102487694</v>
      </c>
      <c r="AW20" s="1">
        <v>4110.3307717247299</v>
      </c>
      <c r="AX20" s="1">
        <v>3042.67662198368</v>
      </c>
      <c r="AY20" s="1">
        <v>5387.1051138729199</v>
      </c>
      <c r="AZ20" s="1">
        <v>3951.8913760058599</v>
      </c>
      <c r="BA20" s="1">
        <v>22042.331691044299</v>
      </c>
      <c r="BB20" s="1">
        <v>10330.282078029701</v>
      </c>
      <c r="BC20" s="1">
        <v>11669.1480284178</v>
      </c>
      <c r="BD20" s="1">
        <v>22165.644300001601</v>
      </c>
      <c r="BE20" s="1">
        <v>13248.815627239201</v>
      </c>
      <c r="BF20" s="1">
        <v>4673.3397910521899</v>
      </c>
      <c r="BG20" s="1">
        <v>8266.6142185632507</v>
      </c>
      <c r="BH20" s="1">
        <v>2832.9776465404898</v>
      </c>
      <c r="BI20" s="1">
        <v>9285.0558150920606</v>
      </c>
      <c r="BJ20" s="1">
        <v>3622.07313929666</v>
      </c>
      <c r="BK20" s="1">
        <v>3724.8578164032301</v>
      </c>
      <c r="BL20" s="1">
        <v>4517.6419789052798</v>
      </c>
      <c r="BM20" s="1">
        <v>1571.6452213428199</v>
      </c>
      <c r="BN20" s="1">
        <v>7755.9572216879196</v>
      </c>
      <c r="BO20" s="1">
        <v>8816.3903049134096</v>
      </c>
      <c r="BP20" s="1">
        <v>5541.8754859198098</v>
      </c>
      <c r="BQ20" s="1">
        <v>11371.9828398217</v>
      </c>
      <c r="BR20" s="1">
        <v>2458.09978507611</v>
      </c>
      <c r="BS20" s="1">
        <v>14271.842236652001</v>
      </c>
      <c r="BT20" s="1">
        <v>2631.7059775139401</v>
      </c>
      <c r="BU20" s="1">
        <v>2694.23672082442</v>
      </c>
      <c r="BV20" s="1">
        <v>1853.08764803383</v>
      </c>
      <c r="BW20" s="1">
        <v>12181.304574474299</v>
      </c>
      <c r="BX20" s="1">
        <v>9552.6355799916291</v>
      </c>
      <c r="BY20" s="1">
        <v>20117.558724824601</v>
      </c>
      <c r="BZ20" s="1">
        <v>4202.0152714955002</v>
      </c>
      <c r="CA20" s="1">
        <v>15182.141780800701</v>
      </c>
      <c r="CB20" s="1">
        <v>9887.8654735569307</v>
      </c>
      <c r="CC20" s="1">
        <v>3490.6855482654801</v>
      </c>
      <c r="CD20" s="1">
        <v>4910.4136859942901</v>
      </c>
      <c r="CE20" s="1">
        <v>11756.4615538532</v>
      </c>
      <c r="CF20" s="1">
        <v>4644.2529594652597</v>
      </c>
      <c r="CG20" s="1">
        <v>5818.3294971004798</v>
      </c>
      <c r="CH20" s="1">
        <v>5365.7016783362797</v>
      </c>
      <c r="CI20" s="1">
        <v>6469.7567047217799</v>
      </c>
      <c r="CJ20" s="1">
        <v>10831.7022747912</v>
      </c>
      <c r="CK20" s="1">
        <v>8879.5741010205602</v>
      </c>
      <c r="CL20" s="1">
        <v>6600.7108412900498</v>
      </c>
      <c r="CM20" s="1">
        <v>2917.4581343354798</v>
      </c>
      <c r="CN20" s="1">
        <v>8695.6139666667896</v>
      </c>
      <c r="CO20" s="1">
        <v>6350.9204152964203</v>
      </c>
      <c r="CP20" s="1">
        <v>2363.59917847424</v>
      </c>
      <c r="CQ20" s="1">
        <v>4843.6860611468301</v>
      </c>
      <c r="CR20" s="1">
        <v>1889.5474238971599</v>
      </c>
      <c r="CS20" s="1">
        <v>5857.3150009340998</v>
      </c>
      <c r="CT20" s="1">
        <v>5414.8647892914096</v>
      </c>
      <c r="CU20" s="1">
        <v>6242.1713932713101</v>
      </c>
      <c r="CV20" s="1">
        <v>5239.3071814074601</v>
      </c>
      <c r="CW20" s="1">
        <v>5768.7638669497401</v>
      </c>
      <c r="CX20" s="1">
        <v>3225.3957000815999</v>
      </c>
      <c r="CY20" s="1">
        <v>6972.2730270292795</v>
      </c>
      <c r="CZ20" s="1">
        <v>2987.2602089848701</v>
      </c>
      <c r="DA20" s="1">
        <v>9321.2206552377702</v>
      </c>
      <c r="DB20" s="1">
        <v>4251.8763619670799</v>
      </c>
      <c r="DC20" s="1">
        <v>3192.0486698497698</v>
      </c>
      <c r="DD20" s="1">
        <v>5300.7264864915296</v>
      </c>
      <c r="DE20" s="1">
        <v>5422.0491058401803</v>
      </c>
      <c r="DF20" s="1">
        <v>6034.80750595056</v>
      </c>
      <c r="DG20" s="1">
        <v>8091.1042238746804</v>
      </c>
      <c r="DH20" s="1">
        <v>6357.4762760132098</v>
      </c>
      <c r="DI20" s="1">
        <v>2612.1692016206298</v>
      </c>
      <c r="DJ20" s="1">
        <v>2708.3706983631</v>
      </c>
      <c r="DK20" s="1">
        <v>8419.4769532174196</v>
      </c>
      <c r="DL20" s="1">
        <v>3106.7930493275899</v>
      </c>
      <c r="DM20" s="1">
        <v>4802.6512331075701</v>
      </c>
      <c r="DN20" s="1">
        <v>7227.4633342379402</v>
      </c>
      <c r="DO20" s="1">
        <v>3031.2660310715701</v>
      </c>
      <c r="DP20" s="1">
        <v>37317.9165146835</v>
      </c>
      <c r="DQ20" s="1">
        <v>12037.528298809601</v>
      </c>
      <c r="DR20" s="1">
        <v>8421.7621574667501</v>
      </c>
      <c r="DS20" s="1">
        <v>3654.38154879892</v>
      </c>
      <c r="DT20" s="1">
        <v>5663.89563261276</v>
      </c>
      <c r="DU20" s="1">
        <v>7504.8188255875702</v>
      </c>
      <c r="DV20" s="1">
        <v>4550.7658260653798</v>
      </c>
      <c r="DW20" s="1">
        <v>2016.71025678255</v>
      </c>
      <c r="DX20" s="1">
        <v>3996.1922919742501</v>
      </c>
      <c r="DY20" s="1">
        <v>13149.899543896099</v>
      </c>
      <c r="DZ20" s="1">
        <v>3039.1526833714202</v>
      </c>
      <c r="EA20" s="1">
        <v>7761.9763491866097</v>
      </c>
      <c r="EB20" s="1">
        <v>2260.5839226427602</v>
      </c>
      <c r="EC20" s="1">
        <v>3214.53704250895</v>
      </c>
      <c r="ED20" s="1">
        <v>7443.1684524181901</v>
      </c>
      <c r="EE20" s="1">
        <v>7804.0840297861396</v>
      </c>
      <c r="EF20" s="1">
        <v>6386.7084562919099</v>
      </c>
      <c r="EG20" s="1">
        <v>11073.1825646489</v>
      </c>
      <c r="EH20" s="1">
        <v>4923.0469910019801</v>
      </c>
      <c r="EI20" s="1">
        <v>4992.8441610473901</v>
      </c>
      <c r="EJ20" s="1">
        <v>4266.9307699990204</v>
      </c>
      <c r="EK20" s="1">
        <v>18995.816153025298</v>
      </c>
      <c r="EL20" s="1">
        <v>5455.41445483402</v>
      </c>
      <c r="EM20" s="1">
        <v>2576.6377370549098</v>
      </c>
      <c r="EN20" s="1">
        <v>8070.7463084006204</v>
      </c>
      <c r="EO20" s="1">
        <v>2897.93531052251</v>
      </c>
      <c r="EP20" s="1">
        <v>2755.8900335049102</v>
      </c>
      <c r="EQ20" s="1">
        <v>6187.0429300401802</v>
      </c>
      <c r="ER20" s="1">
        <v>7631.9388258818799</v>
      </c>
      <c r="ES20" s="1">
        <v>6021.33751296641</v>
      </c>
      <c r="ET20" s="1">
        <v>9703.8254213262808</v>
      </c>
      <c r="EU20" s="1">
        <v>2968.8611971208102</v>
      </c>
      <c r="EV20" s="1">
        <v>1874.3607897336201</v>
      </c>
      <c r="EW20" s="1">
        <v>3927.8194891818698</v>
      </c>
      <c r="EX20" s="1">
        <v>3669.74357509637</v>
      </c>
      <c r="EY20" s="1">
        <v>4280.1671448074203</v>
      </c>
      <c r="EZ20" s="1">
        <v>10955.1309828018</v>
      </c>
      <c r="FA20" s="1">
        <v>3580.4393571420901</v>
      </c>
      <c r="FB20" s="1">
        <v>6069.1360215208897</v>
      </c>
      <c r="FC20" s="1">
        <v>3328.8235712883602</v>
      </c>
      <c r="FD20" s="1">
        <v>3822.1715565841901</v>
      </c>
    </row>
    <row r="21" spans="1:160" x14ac:dyDescent="0.2">
      <c r="A21" s="1" t="s">
        <v>1632</v>
      </c>
      <c r="B21" s="4" t="s">
        <v>103</v>
      </c>
      <c r="C21" s="4" t="s">
        <v>104</v>
      </c>
      <c r="D21" s="35" t="s">
        <v>0</v>
      </c>
      <c r="E21" s="35" t="s">
        <v>0</v>
      </c>
      <c r="F21" s="35" t="s">
        <v>0</v>
      </c>
      <c r="G21" s="35" t="s">
        <v>0</v>
      </c>
      <c r="H21" s="35" t="s">
        <v>0</v>
      </c>
      <c r="I21" s="35" t="s">
        <v>0</v>
      </c>
      <c r="J21" s="35" t="s">
        <v>0</v>
      </c>
      <c r="K21" s="35" t="s">
        <v>0</v>
      </c>
      <c r="L21" s="35" t="s">
        <v>0</v>
      </c>
      <c r="M21" s="35" t="s">
        <v>0</v>
      </c>
      <c r="N21" s="1" t="s">
        <v>0</v>
      </c>
      <c r="O21" s="1" t="s">
        <v>0</v>
      </c>
      <c r="P21" s="1" t="s">
        <v>0</v>
      </c>
      <c r="Q21" s="1" t="s">
        <v>0</v>
      </c>
      <c r="R21" s="1" t="s">
        <v>0</v>
      </c>
      <c r="S21" s="1" t="s">
        <v>0</v>
      </c>
      <c r="T21" s="1" t="s">
        <v>0</v>
      </c>
      <c r="U21" s="1" t="s">
        <v>0</v>
      </c>
      <c r="V21" s="1" t="s">
        <v>0</v>
      </c>
      <c r="W21" s="1" t="s">
        <v>0</v>
      </c>
      <c r="X21" s="1" t="s">
        <v>0</v>
      </c>
      <c r="Y21" s="1" t="s">
        <v>0</v>
      </c>
      <c r="Z21" s="1" t="s">
        <v>0</v>
      </c>
      <c r="AA21" s="1" t="s">
        <v>0</v>
      </c>
      <c r="AB21" s="1" t="s">
        <v>0</v>
      </c>
      <c r="AC21" s="1" t="s">
        <v>0</v>
      </c>
      <c r="AD21" s="1" t="s">
        <v>0</v>
      </c>
      <c r="AE21" s="1" t="s">
        <v>0</v>
      </c>
      <c r="AF21" s="1" t="s">
        <v>0</v>
      </c>
      <c r="AG21" s="1" t="s">
        <v>0</v>
      </c>
      <c r="AH21" s="1" t="s">
        <v>0</v>
      </c>
      <c r="AI21" s="1" t="s">
        <v>0</v>
      </c>
      <c r="AJ21" s="1" t="s">
        <v>0</v>
      </c>
      <c r="AK21" s="1" t="s">
        <v>0</v>
      </c>
      <c r="AL21" s="1" t="s">
        <v>0</v>
      </c>
      <c r="AM21" s="1" t="s">
        <v>0</v>
      </c>
      <c r="AN21" s="1" t="s">
        <v>0</v>
      </c>
      <c r="AO21" s="1" t="s">
        <v>0</v>
      </c>
      <c r="AP21" s="1" t="s">
        <v>0</v>
      </c>
      <c r="AQ21" s="1" t="s">
        <v>0</v>
      </c>
      <c r="AR21" s="1" t="s">
        <v>0</v>
      </c>
      <c r="AS21" s="1" t="s">
        <v>0</v>
      </c>
      <c r="AT21" s="1" t="s">
        <v>0</v>
      </c>
      <c r="AU21" s="1" t="s">
        <v>0</v>
      </c>
      <c r="AV21" s="1" t="s">
        <v>0</v>
      </c>
      <c r="AW21" s="1" t="s">
        <v>0</v>
      </c>
      <c r="AX21" s="1" t="s">
        <v>0</v>
      </c>
      <c r="AY21" s="1" t="s">
        <v>0</v>
      </c>
      <c r="AZ21" s="1" t="s">
        <v>0</v>
      </c>
      <c r="BA21" s="1" t="s">
        <v>0</v>
      </c>
      <c r="BB21" s="1" t="s">
        <v>0</v>
      </c>
      <c r="BC21" s="1" t="s">
        <v>0</v>
      </c>
      <c r="BD21" s="1" t="s">
        <v>0</v>
      </c>
      <c r="BE21" s="1" t="s">
        <v>0</v>
      </c>
      <c r="BF21" s="1" t="s">
        <v>0</v>
      </c>
      <c r="BG21" s="1" t="s">
        <v>0</v>
      </c>
      <c r="BH21" s="1" t="s">
        <v>0</v>
      </c>
      <c r="BI21" s="1" t="s">
        <v>0</v>
      </c>
      <c r="BJ21" s="1" t="s">
        <v>0</v>
      </c>
      <c r="BK21" s="1" t="s">
        <v>0</v>
      </c>
      <c r="BL21" s="1" t="s">
        <v>0</v>
      </c>
      <c r="BM21" s="1" t="s">
        <v>0</v>
      </c>
      <c r="BN21" s="1" t="s">
        <v>0</v>
      </c>
      <c r="BO21" s="1" t="s">
        <v>0</v>
      </c>
      <c r="BP21" s="1" t="s">
        <v>0</v>
      </c>
      <c r="BQ21" s="1" t="s">
        <v>0</v>
      </c>
      <c r="BR21" s="1" t="s">
        <v>0</v>
      </c>
      <c r="BS21" s="1" t="s">
        <v>0</v>
      </c>
      <c r="BT21" s="1" t="s">
        <v>0</v>
      </c>
      <c r="BU21" s="1" t="s">
        <v>0</v>
      </c>
      <c r="BV21" s="1" t="s">
        <v>0</v>
      </c>
      <c r="BW21" s="1" t="s">
        <v>0</v>
      </c>
      <c r="BX21" s="1" t="s">
        <v>0</v>
      </c>
      <c r="BY21" s="1" t="s">
        <v>0</v>
      </c>
      <c r="BZ21" s="1" t="s">
        <v>0</v>
      </c>
      <c r="CA21" s="1" t="s">
        <v>0</v>
      </c>
      <c r="CB21" s="1" t="s">
        <v>0</v>
      </c>
      <c r="CC21" s="1" t="s">
        <v>0</v>
      </c>
      <c r="CD21" s="1" t="s">
        <v>0</v>
      </c>
      <c r="CE21" s="1" t="s">
        <v>0</v>
      </c>
      <c r="CF21" s="1" t="s">
        <v>0</v>
      </c>
      <c r="CG21" s="1" t="s">
        <v>0</v>
      </c>
      <c r="CH21" s="1" t="s">
        <v>0</v>
      </c>
      <c r="CI21" s="1" t="s">
        <v>0</v>
      </c>
      <c r="CJ21" s="1" t="s">
        <v>0</v>
      </c>
      <c r="CK21" s="1" t="s">
        <v>0</v>
      </c>
      <c r="CL21" s="1" t="s">
        <v>0</v>
      </c>
      <c r="CM21" s="1" t="s">
        <v>0</v>
      </c>
      <c r="CN21" s="1" t="s">
        <v>0</v>
      </c>
      <c r="CO21" s="1" t="s">
        <v>0</v>
      </c>
      <c r="CP21" s="1" t="s">
        <v>0</v>
      </c>
      <c r="CQ21" s="1" t="s">
        <v>0</v>
      </c>
      <c r="CR21" s="1" t="s">
        <v>0</v>
      </c>
      <c r="CS21" s="1" t="s">
        <v>0</v>
      </c>
      <c r="CT21" s="1" t="s">
        <v>0</v>
      </c>
      <c r="CU21" s="1" t="s">
        <v>0</v>
      </c>
      <c r="CV21" s="1" t="s">
        <v>0</v>
      </c>
      <c r="CW21" s="1" t="s">
        <v>0</v>
      </c>
      <c r="CX21" s="1" t="s">
        <v>0</v>
      </c>
      <c r="CY21" s="1" t="s">
        <v>0</v>
      </c>
      <c r="CZ21" s="1" t="s">
        <v>0</v>
      </c>
      <c r="DA21" s="1" t="s">
        <v>0</v>
      </c>
      <c r="DB21" s="1" t="s">
        <v>0</v>
      </c>
      <c r="DC21" s="1" t="s">
        <v>0</v>
      </c>
      <c r="DD21" s="1" t="s">
        <v>0</v>
      </c>
      <c r="DE21" s="1" t="s">
        <v>0</v>
      </c>
      <c r="DF21" s="1" t="s">
        <v>0</v>
      </c>
      <c r="DG21" s="1" t="s">
        <v>0</v>
      </c>
      <c r="DH21" s="1" t="s">
        <v>0</v>
      </c>
      <c r="DI21" s="1" t="s">
        <v>0</v>
      </c>
      <c r="DJ21" s="1" t="s">
        <v>0</v>
      </c>
      <c r="DK21" s="1" t="s">
        <v>0</v>
      </c>
      <c r="DL21" s="1" t="s">
        <v>0</v>
      </c>
      <c r="DM21" s="1" t="s">
        <v>0</v>
      </c>
      <c r="DN21" s="1" t="s">
        <v>0</v>
      </c>
      <c r="DO21" s="1" t="s">
        <v>0</v>
      </c>
      <c r="DP21" s="1" t="s">
        <v>0</v>
      </c>
      <c r="DQ21" s="1" t="s">
        <v>0</v>
      </c>
      <c r="DR21" s="1" t="s">
        <v>0</v>
      </c>
      <c r="DS21" s="1" t="s">
        <v>0</v>
      </c>
      <c r="DT21" s="1" t="s">
        <v>0</v>
      </c>
      <c r="DU21" s="1" t="s">
        <v>0</v>
      </c>
      <c r="DV21" s="1" t="s">
        <v>0</v>
      </c>
      <c r="DW21" s="1" t="s">
        <v>0</v>
      </c>
      <c r="DX21" s="1" t="s">
        <v>0</v>
      </c>
      <c r="DY21" s="1" t="s">
        <v>0</v>
      </c>
      <c r="DZ21" s="1" t="s">
        <v>0</v>
      </c>
      <c r="EA21" s="1" t="s">
        <v>0</v>
      </c>
      <c r="EB21" s="1" t="s">
        <v>0</v>
      </c>
      <c r="EC21" s="1" t="s">
        <v>0</v>
      </c>
      <c r="ED21" s="1" t="s">
        <v>0</v>
      </c>
      <c r="EE21" s="1" t="s">
        <v>0</v>
      </c>
      <c r="EF21" s="1" t="s">
        <v>0</v>
      </c>
      <c r="EG21" s="1" t="s">
        <v>0</v>
      </c>
      <c r="EH21" s="1" t="s">
        <v>0</v>
      </c>
      <c r="EI21" s="1" t="s">
        <v>0</v>
      </c>
      <c r="EJ21" s="1" t="s">
        <v>0</v>
      </c>
      <c r="EK21" s="1" t="s">
        <v>0</v>
      </c>
      <c r="EL21" s="1" t="s">
        <v>0</v>
      </c>
      <c r="EM21" s="1" t="s">
        <v>0</v>
      </c>
      <c r="EN21" s="1" t="s">
        <v>0</v>
      </c>
      <c r="EO21" s="1" t="s">
        <v>0</v>
      </c>
      <c r="EP21" s="1" t="s">
        <v>0</v>
      </c>
      <c r="EQ21" s="1" t="s">
        <v>0</v>
      </c>
      <c r="ER21" s="1" t="s">
        <v>0</v>
      </c>
      <c r="ES21" s="1" t="s">
        <v>0</v>
      </c>
      <c r="ET21" s="1" t="s">
        <v>0</v>
      </c>
      <c r="EU21" s="1" t="s">
        <v>0</v>
      </c>
      <c r="EV21" s="1" t="s">
        <v>0</v>
      </c>
      <c r="EW21" s="1" t="s">
        <v>0</v>
      </c>
      <c r="EX21" s="1" t="s">
        <v>0</v>
      </c>
      <c r="EY21" s="1" t="s">
        <v>0</v>
      </c>
      <c r="EZ21" s="1" t="s">
        <v>0</v>
      </c>
      <c r="FA21" s="1" t="s">
        <v>0</v>
      </c>
      <c r="FB21" s="1" t="s">
        <v>0</v>
      </c>
      <c r="FC21" s="1" t="s">
        <v>0</v>
      </c>
      <c r="FD21" s="1" t="s">
        <v>0</v>
      </c>
    </row>
    <row r="22" spans="1:160" x14ac:dyDescent="0.2">
      <c r="A22" s="1" t="s">
        <v>1633</v>
      </c>
      <c r="B22" s="4" t="s">
        <v>108</v>
      </c>
      <c r="C22" s="4" t="s">
        <v>109</v>
      </c>
      <c r="D22" s="35" t="s">
        <v>0</v>
      </c>
      <c r="E22" s="35" t="s">
        <v>0</v>
      </c>
      <c r="F22" s="35" t="s">
        <v>0</v>
      </c>
      <c r="G22" s="35" t="s">
        <v>0</v>
      </c>
      <c r="H22" s="35" t="s">
        <v>0</v>
      </c>
      <c r="I22" s="35" t="s">
        <v>0</v>
      </c>
      <c r="J22" s="35" t="s">
        <v>0</v>
      </c>
      <c r="K22" s="35" t="s">
        <v>0</v>
      </c>
      <c r="L22" s="35" t="s">
        <v>0</v>
      </c>
      <c r="M22" s="35" t="s">
        <v>0</v>
      </c>
      <c r="N22" s="1" t="s">
        <v>0</v>
      </c>
      <c r="O22" s="1" t="s">
        <v>0</v>
      </c>
      <c r="P22" s="1" t="s">
        <v>0</v>
      </c>
      <c r="Q22" s="1" t="s">
        <v>0</v>
      </c>
      <c r="R22" s="1" t="s">
        <v>0</v>
      </c>
      <c r="S22" s="1" t="s">
        <v>0</v>
      </c>
      <c r="T22" s="1" t="s">
        <v>0</v>
      </c>
      <c r="U22" s="1" t="s">
        <v>0</v>
      </c>
      <c r="V22" s="1" t="s">
        <v>0</v>
      </c>
      <c r="W22" s="1" t="s">
        <v>0</v>
      </c>
      <c r="X22" s="1" t="s">
        <v>0</v>
      </c>
      <c r="Y22" s="1" t="s">
        <v>0</v>
      </c>
      <c r="Z22" s="1" t="s">
        <v>0</v>
      </c>
      <c r="AA22" s="1" t="s">
        <v>0</v>
      </c>
      <c r="AB22" s="1" t="s">
        <v>0</v>
      </c>
      <c r="AC22" s="1" t="s">
        <v>0</v>
      </c>
      <c r="AD22" s="1" t="s">
        <v>0</v>
      </c>
      <c r="AE22" s="1" t="s">
        <v>0</v>
      </c>
      <c r="AF22" s="1" t="s">
        <v>0</v>
      </c>
      <c r="AG22" s="1" t="s">
        <v>0</v>
      </c>
      <c r="AH22" s="1" t="s">
        <v>0</v>
      </c>
      <c r="AI22" s="1" t="s">
        <v>0</v>
      </c>
      <c r="AJ22" s="1" t="s">
        <v>0</v>
      </c>
      <c r="AK22" s="1" t="s">
        <v>0</v>
      </c>
      <c r="AL22" s="1" t="s">
        <v>0</v>
      </c>
      <c r="AM22" s="1" t="s">
        <v>0</v>
      </c>
      <c r="AN22" s="1" t="s">
        <v>0</v>
      </c>
      <c r="AO22" s="1" t="s">
        <v>0</v>
      </c>
      <c r="AP22" s="1" t="s">
        <v>0</v>
      </c>
      <c r="AQ22" s="1" t="s">
        <v>0</v>
      </c>
      <c r="AR22" s="1" t="s">
        <v>0</v>
      </c>
      <c r="AS22" s="1" t="s">
        <v>0</v>
      </c>
      <c r="AT22" s="1" t="s">
        <v>0</v>
      </c>
      <c r="AU22" s="1" t="s">
        <v>0</v>
      </c>
      <c r="AV22" s="1" t="s">
        <v>0</v>
      </c>
      <c r="AW22" s="1" t="s">
        <v>0</v>
      </c>
      <c r="AX22" s="1" t="s">
        <v>0</v>
      </c>
      <c r="AY22" s="1" t="s">
        <v>0</v>
      </c>
      <c r="AZ22" s="1" t="s">
        <v>0</v>
      </c>
      <c r="BA22" s="1" t="s">
        <v>0</v>
      </c>
      <c r="BB22" s="1" t="s">
        <v>0</v>
      </c>
      <c r="BC22" s="1" t="s">
        <v>0</v>
      </c>
      <c r="BD22" s="1" t="s">
        <v>0</v>
      </c>
      <c r="BE22" s="1" t="s">
        <v>0</v>
      </c>
      <c r="BF22" s="1" t="s">
        <v>0</v>
      </c>
      <c r="BG22" s="1" t="s">
        <v>0</v>
      </c>
      <c r="BH22" s="1" t="s">
        <v>0</v>
      </c>
      <c r="BI22" s="1" t="s">
        <v>0</v>
      </c>
      <c r="BJ22" s="1" t="s">
        <v>0</v>
      </c>
      <c r="BK22" s="1" t="s">
        <v>0</v>
      </c>
      <c r="BL22" s="1" t="s">
        <v>0</v>
      </c>
      <c r="BM22" s="1" t="s">
        <v>0</v>
      </c>
      <c r="BN22" s="1" t="s">
        <v>0</v>
      </c>
      <c r="BO22" s="1" t="s">
        <v>0</v>
      </c>
      <c r="BP22" s="1" t="s">
        <v>0</v>
      </c>
      <c r="BQ22" s="1" t="s">
        <v>0</v>
      </c>
      <c r="BR22" s="1" t="s">
        <v>0</v>
      </c>
      <c r="BS22" s="1" t="s">
        <v>0</v>
      </c>
      <c r="BT22" s="1" t="s">
        <v>0</v>
      </c>
      <c r="BU22" s="1" t="s">
        <v>0</v>
      </c>
      <c r="BV22" s="1" t="s">
        <v>0</v>
      </c>
      <c r="BW22" s="1" t="s">
        <v>0</v>
      </c>
      <c r="BX22" s="1" t="s">
        <v>0</v>
      </c>
      <c r="BY22" s="1" t="s">
        <v>0</v>
      </c>
      <c r="BZ22" s="1" t="s">
        <v>0</v>
      </c>
      <c r="CA22" s="1" t="s">
        <v>0</v>
      </c>
      <c r="CB22" s="1" t="s">
        <v>0</v>
      </c>
      <c r="CC22" s="1" t="s">
        <v>0</v>
      </c>
      <c r="CD22" s="1" t="s">
        <v>0</v>
      </c>
      <c r="CE22" s="1" t="s">
        <v>0</v>
      </c>
      <c r="CF22" s="1" t="s">
        <v>0</v>
      </c>
      <c r="CG22" s="1" t="s">
        <v>0</v>
      </c>
      <c r="CH22" s="1" t="s">
        <v>0</v>
      </c>
      <c r="CI22" s="1" t="s">
        <v>0</v>
      </c>
      <c r="CJ22" s="1" t="s">
        <v>0</v>
      </c>
      <c r="CK22" s="1" t="s">
        <v>0</v>
      </c>
      <c r="CL22" s="1" t="s">
        <v>0</v>
      </c>
      <c r="CM22" s="1" t="s">
        <v>0</v>
      </c>
      <c r="CN22" s="1" t="s">
        <v>0</v>
      </c>
      <c r="CO22" s="1" t="s">
        <v>0</v>
      </c>
      <c r="CP22" s="1" t="s">
        <v>0</v>
      </c>
      <c r="CQ22" s="1" t="s">
        <v>0</v>
      </c>
      <c r="CR22" s="1" t="s">
        <v>0</v>
      </c>
      <c r="CS22" s="1" t="s">
        <v>0</v>
      </c>
      <c r="CT22" s="1" t="s">
        <v>0</v>
      </c>
      <c r="CU22" s="1" t="s">
        <v>0</v>
      </c>
      <c r="CV22" s="1" t="s">
        <v>0</v>
      </c>
      <c r="CW22" s="1" t="s">
        <v>0</v>
      </c>
      <c r="CX22" s="1" t="s">
        <v>0</v>
      </c>
      <c r="CY22" s="1" t="s">
        <v>0</v>
      </c>
      <c r="CZ22" s="1" t="s">
        <v>0</v>
      </c>
      <c r="DA22" s="1" t="s">
        <v>0</v>
      </c>
      <c r="DB22" s="1" t="s">
        <v>0</v>
      </c>
      <c r="DC22" s="1" t="s">
        <v>0</v>
      </c>
      <c r="DD22" s="1" t="s">
        <v>0</v>
      </c>
      <c r="DE22" s="1" t="s">
        <v>0</v>
      </c>
      <c r="DF22" s="1" t="s">
        <v>0</v>
      </c>
      <c r="DG22" s="1" t="s">
        <v>0</v>
      </c>
      <c r="DH22" s="1" t="s">
        <v>0</v>
      </c>
      <c r="DI22" s="1" t="s">
        <v>0</v>
      </c>
      <c r="DJ22" s="1" t="s">
        <v>0</v>
      </c>
      <c r="DK22" s="1" t="s">
        <v>0</v>
      </c>
      <c r="DL22" s="1" t="s">
        <v>0</v>
      </c>
      <c r="DM22" s="1" t="s">
        <v>0</v>
      </c>
      <c r="DN22" s="1" t="s">
        <v>0</v>
      </c>
      <c r="DO22" s="1" t="s">
        <v>0</v>
      </c>
      <c r="DP22" s="1" t="s">
        <v>0</v>
      </c>
      <c r="DQ22" s="1" t="s">
        <v>0</v>
      </c>
      <c r="DR22" s="1" t="s">
        <v>0</v>
      </c>
      <c r="DS22" s="1" t="s">
        <v>0</v>
      </c>
      <c r="DT22" s="1" t="s">
        <v>0</v>
      </c>
      <c r="DU22" s="1" t="s">
        <v>0</v>
      </c>
      <c r="DV22" s="1" t="s">
        <v>0</v>
      </c>
      <c r="DW22" s="1" t="s">
        <v>0</v>
      </c>
      <c r="DX22" s="1" t="s">
        <v>0</v>
      </c>
      <c r="DY22" s="1" t="s">
        <v>0</v>
      </c>
      <c r="DZ22" s="1" t="s">
        <v>0</v>
      </c>
      <c r="EA22" s="1" t="s">
        <v>0</v>
      </c>
      <c r="EB22" s="1" t="s">
        <v>0</v>
      </c>
      <c r="EC22" s="1" t="s">
        <v>0</v>
      </c>
      <c r="ED22" s="1" t="s">
        <v>0</v>
      </c>
      <c r="EE22" s="1" t="s">
        <v>0</v>
      </c>
      <c r="EF22" s="1" t="s">
        <v>0</v>
      </c>
      <c r="EG22" s="1" t="s">
        <v>0</v>
      </c>
      <c r="EH22" s="1" t="s">
        <v>0</v>
      </c>
      <c r="EI22" s="1" t="s">
        <v>0</v>
      </c>
      <c r="EJ22" s="1" t="s">
        <v>0</v>
      </c>
      <c r="EK22" s="1" t="s">
        <v>0</v>
      </c>
      <c r="EL22" s="1" t="s">
        <v>0</v>
      </c>
      <c r="EM22" s="1" t="s">
        <v>0</v>
      </c>
      <c r="EN22" s="1" t="s">
        <v>0</v>
      </c>
      <c r="EO22" s="1" t="s">
        <v>0</v>
      </c>
      <c r="EP22" s="1" t="s">
        <v>0</v>
      </c>
      <c r="EQ22" s="1" t="s">
        <v>0</v>
      </c>
      <c r="ER22" s="1" t="s">
        <v>0</v>
      </c>
      <c r="ES22" s="1" t="s">
        <v>0</v>
      </c>
      <c r="ET22" s="1" t="s">
        <v>0</v>
      </c>
      <c r="EU22" s="1" t="s">
        <v>0</v>
      </c>
      <c r="EV22" s="1" t="s">
        <v>0</v>
      </c>
      <c r="EW22" s="1" t="s">
        <v>0</v>
      </c>
      <c r="EX22" s="1" t="s">
        <v>0</v>
      </c>
      <c r="EY22" s="1" t="s">
        <v>0</v>
      </c>
      <c r="EZ22" s="1" t="s">
        <v>0</v>
      </c>
      <c r="FA22" s="1" t="s">
        <v>0</v>
      </c>
      <c r="FB22" s="1" t="s">
        <v>0</v>
      </c>
      <c r="FC22" s="1" t="s">
        <v>0</v>
      </c>
      <c r="FD22" s="1" t="s">
        <v>0</v>
      </c>
    </row>
    <row r="23" spans="1:160" x14ac:dyDescent="0.2">
      <c r="A23" s="1" t="s">
        <v>1634</v>
      </c>
      <c r="B23" s="4" t="s">
        <v>113</v>
      </c>
      <c r="C23" s="4" t="s">
        <v>114</v>
      </c>
      <c r="D23" s="35">
        <v>46123693.6972633</v>
      </c>
      <c r="E23" s="35">
        <v>32030655.1232346</v>
      </c>
      <c r="F23" s="35">
        <v>48008427.318976</v>
      </c>
      <c r="G23" s="35">
        <v>31531334.857108898</v>
      </c>
      <c r="H23" s="35">
        <v>47333983.540969498</v>
      </c>
      <c r="I23" s="35">
        <v>29887136.620628301</v>
      </c>
      <c r="J23" s="35">
        <v>33434428.297131401</v>
      </c>
      <c r="K23" s="35">
        <v>31648248.468911801</v>
      </c>
      <c r="L23" s="35">
        <v>51578629.079612702</v>
      </c>
      <c r="M23" s="35">
        <v>38824579.660760902</v>
      </c>
      <c r="N23" s="1">
        <v>43007723.707355298</v>
      </c>
      <c r="O23" s="1">
        <v>25405774.3294717</v>
      </c>
      <c r="P23" s="1">
        <v>49332130.6687245</v>
      </c>
      <c r="Q23" s="1">
        <v>29948264.0716567</v>
      </c>
      <c r="R23" s="1">
        <v>36224069.495730601</v>
      </c>
      <c r="S23" s="1">
        <v>41457605.5249843</v>
      </c>
      <c r="T23" s="1">
        <v>44380241.2932823</v>
      </c>
      <c r="U23" s="1">
        <v>48379141.625835396</v>
      </c>
      <c r="V23" s="1">
        <v>32790296.235879399</v>
      </c>
      <c r="W23" s="1">
        <v>40303273.669528604</v>
      </c>
      <c r="X23" s="1">
        <v>42389286.9218321</v>
      </c>
      <c r="Y23" s="1">
        <v>38533381.463617802</v>
      </c>
      <c r="Z23" s="1">
        <v>26634154.3197628</v>
      </c>
      <c r="AA23" s="1">
        <v>40763351.088950001</v>
      </c>
      <c r="AB23" s="1">
        <v>29485201.1282981</v>
      </c>
      <c r="AC23" s="1">
        <v>48714441.156247199</v>
      </c>
      <c r="AD23" s="1">
        <v>43717750.625901602</v>
      </c>
      <c r="AE23" s="1">
        <v>43682472.370399199</v>
      </c>
      <c r="AF23" s="1">
        <v>36485800.979983799</v>
      </c>
      <c r="AG23" s="1">
        <v>29477016.9560044</v>
      </c>
      <c r="AH23" s="1">
        <v>38620549.7000461</v>
      </c>
      <c r="AI23" s="1">
        <v>33736075.209299803</v>
      </c>
      <c r="AJ23" s="1">
        <v>26616109.7109228</v>
      </c>
      <c r="AK23" s="1">
        <v>36409153.043141402</v>
      </c>
      <c r="AL23" s="1">
        <v>40480633.394953303</v>
      </c>
      <c r="AM23" s="1">
        <v>31238591.3749994</v>
      </c>
      <c r="AN23" s="1">
        <v>43223040.357727602</v>
      </c>
      <c r="AO23" s="1">
        <v>35717783.759793699</v>
      </c>
      <c r="AP23" s="1">
        <v>34257480.187131204</v>
      </c>
      <c r="AQ23" s="1">
        <v>43937903.179707102</v>
      </c>
      <c r="AR23" s="1">
        <v>46298864.134572499</v>
      </c>
      <c r="AS23" s="1">
        <v>42851361.168409497</v>
      </c>
      <c r="AT23" s="1">
        <v>50941942.601034403</v>
      </c>
      <c r="AU23" s="1">
        <v>44406121.5593189</v>
      </c>
      <c r="AV23" s="1">
        <v>41194873.744023003</v>
      </c>
      <c r="AW23" s="1">
        <v>41147591.136686698</v>
      </c>
      <c r="AX23" s="1">
        <v>45113603.138402298</v>
      </c>
      <c r="AY23" s="1">
        <v>36946659.322632499</v>
      </c>
      <c r="AZ23" s="1">
        <v>37374362.499360502</v>
      </c>
      <c r="BA23" s="1">
        <v>31228044.825270601</v>
      </c>
      <c r="BB23" s="1">
        <v>32935744.256328698</v>
      </c>
      <c r="BC23" s="1">
        <v>39271293.525237001</v>
      </c>
      <c r="BD23" s="1">
        <v>46438246.563833401</v>
      </c>
      <c r="BE23" s="1">
        <v>38576880.272000603</v>
      </c>
      <c r="BF23" s="1">
        <v>43228454.213399902</v>
      </c>
      <c r="BG23" s="1">
        <v>36300690.634163</v>
      </c>
      <c r="BH23" s="1">
        <v>37765852.669224203</v>
      </c>
      <c r="BI23" s="1">
        <v>39021625.313215002</v>
      </c>
      <c r="BJ23" s="1">
        <v>35439118.177773803</v>
      </c>
      <c r="BK23" s="1">
        <v>42487551.888782598</v>
      </c>
      <c r="BL23" s="1">
        <v>38643326.952987701</v>
      </c>
      <c r="BM23" s="1">
        <v>29339765.548851501</v>
      </c>
      <c r="BN23" s="1">
        <v>34974589.598229297</v>
      </c>
      <c r="BO23" s="1">
        <v>42506999.834779002</v>
      </c>
      <c r="BP23" s="1">
        <v>38044426.876386002</v>
      </c>
      <c r="BQ23" s="1">
        <v>40006974.307517298</v>
      </c>
      <c r="BR23" s="1">
        <v>47974585.333526999</v>
      </c>
      <c r="BS23" s="1">
        <v>31535694.2899995</v>
      </c>
      <c r="BT23" s="1">
        <v>38954229.039618596</v>
      </c>
      <c r="BU23" s="1">
        <v>29942859.7821716</v>
      </c>
      <c r="BV23" s="1">
        <v>27556791.373393301</v>
      </c>
      <c r="BW23" s="1">
        <v>29811861.611267898</v>
      </c>
      <c r="BX23" s="1">
        <v>32804561.4767063</v>
      </c>
      <c r="BY23" s="1">
        <v>41323008.286767803</v>
      </c>
      <c r="BZ23" s="1">
        <v>35136641.224271797</v>
      </c>
      <c r="CA23" s="1">
        <v>27094100.816287301</v>
      </c>
      <c r="CB23" s="1">
        <v>49599489.500522599</v>
      </c>
      <c r="CC23" s="1">
        <v>29770207.448532801</v>
      </c>
      <c r="CD23" s="1">
        <v>25790910.308981501</v>
      </c>
      <c r="CE23" s="1">
        <v>33057045.127965</v>
      </c>
      <c r="CF23" s="1">
        <v>36727316.838542297</v>
      </c>
      <c r="CG23" s="1">
        <v>29845381.7937061</v>
      </c>
      <c r="CH23" s="1">
        <v>29811490.3533324</v>
      </c>
      <c r="CI23" s="1">
        <v>38906287.460630298</v>
      </c>
      <c r="CJ23" s="1">
        <v>34058668.348865896</v>
      </c>
      <c r="CK23" s="1">
        <v>26929976.230077401</v>
      </c>
      <c r="CL23" s="1">
        <v>25462400.2044897</v>
      </c>
      <c r="CM23" s="1">
        <v>24171707.052286699</v>
      </c>
      <c r="CN23" s="1">
        <v>24921093.820590399</v>
      </c>
      <c r="CO23" s="1">
        <v>31541866.1878771</v>
      </c>
      <c r="CP23" s="1">
        <v>39515100.1167816</v>
      </c>
      <c r="CQ23" s="1">
        <v>21769702.881737899</v>
      </c>
      <c r="CR23" s="1">
        <v>29933737.588204999</v>
      </c>
      <c r="CS23" s="1">
        <v>36944078.116832897</v>
      </c>
      <c r="CT23" s="1">
        <v>34625356.870826602</v>
      </c>
      <c r="CU23" s="1">
        <v>35540537.4103273</v>
      </c>
      <c r="CV23" s="1">
        <v>29041982.282076702</v>
      </c>
      <c r="CW23" s="1">
        <v>32121404.317807399</v>
      </c>
      <c r="CX23" s="1">
        <v>41059400.201540001</v>
      </c>
      <c r="CY23" s="1">
        <v>33828877.478636302</v>
      </c>
      <c r="CZ23" s="1">
        <v>28959720.812311001</v>
      </c>
      <c r="DA23" s="1">
        <v>34385599.566768803</v>
      </c>
      <c r="DB23" s="1">
        <v>38089277.197245799</v>
      </c>
      <c r="DC23" s="1">
        <v>22899503.8547737</v>
      </c>
      <c r="DD23" s="1">
        <v>35096127.376092903</v>
      </c>
      <c r="DE23" s="1">
        <v>28117851.338146299</v>
      </c>
      <c r="DF23" s="1">
        <v>22145998.5010674</v>
      </c>
      <c r="DG23" s="1">
        <v>29581241.629915301</v>
      </c>
      <c r="DH23" s="1">
        <v>37897930.016658597</v>
      </c>
      <c r="DI23" s="1">
        <v>27147031.524229102</v>
      </c>
      <c r="DJ23" s="1">
        <v>35608023.635614999</v>
      </c>
      <c r="DK23" s="1">
        <v>43160309.585662797</v>
      </c>
      <c r="DL23" s="1">
        <v>35788813.214764699</v>
      </c>
      <c r="DM23" s="1">
        <v>34345252.806989998</v>
      </c>
      <c r="DN23" s="1">
        <v>30696581.420805499</v>
      </c>
      <c r="DO23" s="1">
        <v>35417001.383786701</v>
      </c>
      <c r="DP23" s="1">
        <v>18910406.844247699</v>
      </c>
      <c r="DQ23" s="1">
        <v>30453454.669826701</v>
      </c>
      <c r="DR23" s="1">
        <v>25191508.195772499</v>
      </c>
      <c r="DS23" s="1">
        <v>28538265.896980301</v>
      </c>
      <c r="DT23" s="1">
        <v>41000272.289495803</v>
      </c>
      <c r="DU23" s="1">
        <v>33369495.6686946</v>
      </c>
      <c r="DV23" s="1">
        <v>41605252.0911154</v>
      </c>
      <c r="DW23" s="1">
        <v>38154996.522006899</v>
      </c>
      <c r="DX23" s="1">
        <v>32484844.637620501</v>
      </c>
      <c r="DY23" s="1">
        <v>39379122.122358203</v>
      </c>
      <c r="DZ23" s="1">
        <v>37735109.627917998</v>
      </c>
      <c r="EA23" s="1">
        <v>28567485.509584501</v>
      </c>
      <c r="EB23" s="1">
        <v>28745576.565664601</v>
      </c>
      <c r="EC23" s="1">
        <v>31856225.134305101</v>
      </c>
      <c r="ED23" s="1">
        <v>30859702.912582301</v>
      </c>
      <c r="EE23" s="1">
        <v>25215005.8109078</v>
      </c>
      <c r="EF23" s="1">
        <v>31138561.414454199</v>
      </c>
      <c r="EG23" s="1">
        <v>18053175.143309802</v>
      </c>
      <c r="EH23" s="1">
        <v>21909429.2942045</v>
      </c>
      <c r="EI23" s="1">
        <v>42802305.647220097</v>
      </c>
      <c r="EJ23" s="1">
        <v>42689560.021672897</v>
      </c>
      <c r="EK23" s="1">
        <v>20105874.544717699</v>
      </c>
      <c r="EL23" s="1">
        <v>30215697.840117499</v>
      </c>
      <c r="EM23" s="1">
        <v>27394799.918463599</v>
      </c>
      <c r="EN23" s="1">
        <v>30631319.6572854</v>
      </c>
      <c r="EO23" s="1">
        <v>27233048.772805601</v>
      </c>
      <c r="EP23" s="1">
        <v>19382607.765830901</v>
      </c>
      <c r="EQ23" s="1">
        <v>26331729.8472225</v>
      </c>
      <c r="ER23" s="1">
        <v>18881944.748235099</v>
      </c>
      <c r="ES23" s="1">
        <v>32845858.877140399</v>
      </c>
      <c r="ET23" s="1">
        <v>24950556.328574799</v>
      </c>
      <c r="EU23" s="1">
        <v>21679427.925066199</v>
      </c>
      <c r="EV23" s="1">
        <v>28250249.498372801</v>
      </c>
      <c r="EW23" s="1">
        <v>24241272.90391</v>
      </c>
      <c r="EX23" s="1">
        <v>15695814.4863261</v>
      </c>
      <c r="EY23" s="1">
        <v>29143719.806583699</v>
      </c>
      <c r="EZ23" s="1">
        <v>29401971.429960199</v>
      </c>
      <c r="FA23" s="1">
        <v>25343976.326387499</v>
      </c>
      <c r="FB23" s="1">
        <v>33314183.2475674</v>
      </c>
      <c r="FC23" s="1">
        <v>17836840.794347201</v>
      </c>
      <c r="FD23" s="1">
        <v>29604996.489964101</v>
      </c>
    </row>
    <row r="24" spans="1:160" x14ac:dyDescent="0.2">
      <c r="A24" s="1" t="s">
        <v>1635</v>
      </c>
      <c r="B24" s="4" t="s">
        <v>118</v>
      </c>
      <c r="C24" s="4" t="s">
        <v>119</v>
      </c>
      <c r="D24" s="35">
        <v>241687.58807024499</v>
      </c>
      <c r="E24" s="35">
        <v>384189.98757325602</v>
      </c>
      <c r="F24" s="35">
        <v>214331.53775013401</v>
      </c>
      <c r="G24" s="35">
        <v>277291.11574489</v>
      </c>
      <c r="H24" s="35">
        <v>253060.85758903599</v>
      </c>
      <c r="I24" s="35">
        <v>298892.39081967197</v>
      </c>
      <c r="J24" s="35">
        <v>206086.219866698</v>
      </c>
      <c r="K24" s="35">
        <v>214503.140393548</v>
      </c>
      <c r="L24" s="35">
        <v>257638.26361807599</v>
      </c>
      <c r="M24" s="35">
        <v>280115.09421511297</v>
      </c>
      <c r="N24" s="1">
        <v>210314.21397496501</v>
      </c>
      <c r="O24" s="1">
        <v>211972.54977966001</v>
      </c>
      <c r="P24" s="1">
        <v>254283.16097589</v>
      </c>
      <c r="Q24" s="1">
        <v>318729.40886089398</v>
      </c>
      <c r="R24" s="1">
        <v>197362.08789147099</v>
      </c>
      <c r="S24" s="1">
        <v>158992.301730134</v>
      </c>
      <c r="T24" s="1">
        <v>281058.93674382602</v>
      </c>
      <c r="U24" s="1">
        <v>283422.37532211997</v>
      </c>
      <c r="V24" s="1">
        <v>258769.656166064</v>
      </c>
      <c r="W24" s="1">
        <v>285180.99148705602</v>
      </c>
      <c r="X24" s="1">
        <v>249306.13589769599</v>
      </c>
      <c r="Y24" s="1">
        <v>217753.80401630799</v>
      </c>
      <c r="Z24" s="1">
        <v>217027.483313198</v>
      </c>
      <c r="AA24" s="1">
        <v>183098.58553337</v>
      </c>
      <c r="AB24" s="1">
        <v>216459.99565840999</v>
      </c>
      <c r="AC24" s="1">
        <v>180132.844621948</v>
      </c>
      <c r="AD24" s="1">
        <v>227573.955726727</v>
      </c>
      <c r="AE24" s="1">
        <v>213723.77782315901</v>
      </c>
      <c r="AF24" s="1">
        <v>358577.24926113302</v>
      </c>
      <c r="AG24" s="1">
        <v>238221.28705693799</v>
      </c>
      <c r="AH24" s="1">
        <v>196359.884583401</v>
      </c>
      <c r="AI24" s="1">
        <v>247018.51721044999</v>
      </c>
      <c r="AJ24" s="1">
        <v>142328.826253484</v>
      </c>
      <c r="AK24" s="1">
        <v>191383.111793516</v>
      </c>
      <c r="AL24" s="1">
        <v>199223.080272035</v>
      </c>
      <c r="AM24" s="1">
        <v>157912.70694115901</v>
      </c>
      <c r="AN24" s="1">
        <v>160879.87985963401</v>
      </c>
      <c r="AO24" s="1">
        <v>198341.274782989</v>
      </c>
      <c r="AP24" s="1">
        <v>154764.47973361899</v>
      </c>
      <c r="AQ24" s="1">
        <v>259218.64295516501</v>
      </c>
      <c r="AR24" s="1">
        <v>197284.622421976</v>
      </c>
      <c r="AS24" s="1">
        <v>211367.53099118001</v>
      </c>
      <c r="AT24" s="1">
        <v>257530.72336569699</v>
      </c>
      <c r="AU24" s="1">
        <v>196638.60361401699</v>
      </c>
      <c r="AV24" s="1">
        <v>171381.50283094199</v>
      </c>
      <c r="AW24" s="1">
        <v>263602.36046365299</v>
      </c>
      <c r="AX24" s="1">
        <v>181301.97171532499</v>
      </c>
      <c r="AY24" s="1">
        <v>230053.065711109</v>
      </c>
      <c r="AZ24" s="1">
        <v>187670.243917777</v>
      </c>
      <c r="BA24" s="1">
        <v>98125.342083548298</v>
      </c>
      <c r="BB24" s="1">
        <v>228394.478518641</v>
      </c>
      <c r="BC24" s="1">
        <v>172531.755479627</v>
      </c>
      <c r="BD24" s="1">
        <v>222651.416126656</v>
      </c>
      <c r="BE24" s="1">
        <v>154216.97951389401</v>
      </c>
      <c r="BF24" s="1">
        <v>192006.24256627401</v>
      </c>
      <c r="BG24" s="1">
        <v>259921.01262408699</v>
      </c>
      <c r="BH24" s="1">
        <v>193137.17279699599</v>
      </c>
      <c r="BI24" s="1">
        <v>186679.75812699</v>
      </c>
      <c r="BJ24" s="1">
        <v>219248.32187298001</v>
      </c>
      <c r="BK24" s="1">
        <v>183701.696489694</v>
      </c>
      <c r="BL24" s="1">
        <v>175104.94501373399</v>
      </c>
      <c r="BM24" s="1">
        <v>165103.837635481</v>
      </c>
      <c r="BN24" s="1">
        <v>139885.74178519001</v>
      </c>
      <c r="BO24" s="1">
        <v>178862.25221094201</v>
      </c>
      <c r="BP24" s="1">
        <v>181418.89659722001</v>
      </c>
      <c r="BQ24" s="1">
        <v>143624.72181164299</v>
      </c>
      <c r="BR24" s="1">
        <v>172748.54592092699</v>
      </c>
      <c r="BS24" s="1">
        <v>215713.077770781</v>
      </c>
      <c r="BT24" s="1">
        <v>135309.72295559899</v>
      </c>
      <c r="BU24" s="1">
        <v>143593.03873817</v>
      </c>
      <c r="BV24" s="1">
        <v>122907.35156888601</v>
      </c>
      <c r="BW24" s="1">
        <v>159458.34017256301</v>
      </c>
      <c r="BX24" s="1">
        <v>151470.270344121</v>
      </c>
      <c r="BY24" s="1">
        <v>140358.288898409</v>
      </c>
      <c r="BZ24" s="1">
        <v>167189.26504590499</v>
      </c>
      <c r="CA24" s="1">
        <v>217180.621169077</v>
      </c>
      <c r="CB24" s="1">
        <v>277856.65397007402</v>
      </c>
      <c r="CC24" s="1">
        <v>107030.88269706799</v>
      </c>
      <c r="CD24" s="1">
        <v>113192.040210879</v>
      </c>
      <c r="CE24" s="1">
        <v>192516.95275570601</v>
      </c>
      <c r="CF24" s="1">
        <v>131342.673691237</v>
      </c>
      <c r="CG24" s="1">
        <v>152997.55665777501</v>
      </c>
      <c r="CH24" s="1">
        <v>157824.58897166199</v>
      </c>
      <c r="CI24" s="1">
        <v>173950.48847531999</v>
      </c>
      <c r="CJ24" s="1">
        <v>188870.817947537</v>
      </c>
      <c r="CK24" s="1">
        <v>150308.48454390501</v>
      </c>
      <c r="CL24" s="1">
        <v>196731.34108094999</v>
      </c>
      <c r="CM24" s="1">
        <v>153677.42656160999</v>
      </c>
      <c r="CN24" s="1">
        <v>169537.76829111599</v>
      </c>
      <c r="CO24" s="1">
        <v>159718.947299666</v>
      </c>
      <c r="CP24" s="1">
        <v>141681.398823069</v>
      </c>
      <c r="CQ24" s="1">
        <v>185383.59202533599</v>
      </c>
      <c r="CR24" s="1">
        <v>248087.595601754</v>
      </c>
      <c r="CS24" s="1">
        <v>149583.84286190799</v>
      </c>
      <c r="CT24" s="1">
        <v>195696.52013664099</v>
      </c>
      <c r="CU24" s="1">
        <v>202891.99009129501</v>
      </c>
      <c r="CV24" s="1">
        <v>139531.04628792801</v>
      </c>
      <c r="CW24" s="1">
        <v>186387.58336208199</v>
      </c>
      <c r="CX24" s="1">
        <v>176001.88145461801</v>
      </c>
      <c r="CY24" s="1">
        <v>147624.424431708</v>
      </c>
      <c r="CZ24" s="1">
        <v>126725.895382</v>
      </c>
      <c r="DA24" s="1">
        <v>192783.16733954201</v>
      </c>
      <c r="DB24" s="1">
        <v>168138.890889742</v>
      </c>
      <c r="DC24" s="1">
        <v>182538.90567157301</v>
      </c>
      <c r="DD24" s="1">
        <v>136070.91039347299</v>
      </c>
      <c r="DE24" s="1">
        <v>149297.135868376</v>
      </c>
      <c r="DF24" s="1">
        <v>142120.71450659999</v>
      </c>
      <c r="DG24" s="1">
        <v>185245.374772543</v>
      </c>
      <c r="DH24" s="1">
        <v>191679.17180662899</v>
      </c>
      <c r="DI24" s="1">
        <v>151994.47672360501</v>
      </c>
      <c r="DJ24" s="1">
        <v>156702.72369108099</v>
      </c>
      <c r="DK24" s="1">
        <v>124778.46780325301</v>
      </c>
      <c r="DL24" s="1">
        <v>139241.897366088</v>
      </c>
      <c r="DM24" s="1">
        <v>162181.20059533999</v>
      </c>
      <c r="DN24" s="1">
        <v>135512.36470147601</v>
      </c>
      <c r="DO24" s="1">
        <v>126762.228833045</v>
      </c>
      <c r="DP24" s="1">
        <v>286632.372390987</v>
      </c>
      <c r="DQ24" s="1">
        <v>232307.41202521001</v>
      </c>
      <c r="DR24" s="1">
        <v>149685.10022830701</v>
      </c>
      <c r="DS24" s="1">
        <v>162377.773392417</v>
      </c>
      <c r="DT24" s="1">
        <v>278855.53890166897</v>
      </c>
      <c r="DU24" s="1">
        <v>177285.85221999601</v>
      </c>
      <c r="DV24" s="1">
        <v>171318.85437616301</v>
      </c>
      <c r="DW24" s="1">
        <v>164470.64612545399</v>
      </c>
      <c r="DX24" s="1">
        <v>170266.83475676301</v>
      </c>
      <c r="DY24" s="1">
        <v>188703.799040068</v>
      </c>
      <c r="DZ24" s="1">
        <v>159235.469180229</v>
      </c>
      <c r="EA24" s="1">
        <v>172948.749067233</v>
      </c>
      <c r="EB24" s="1">
        <v>154982.41599856701</v>
      </c>
      <c r="EC24" s="1">
        <v>184759.00966769201</v>
      </c>
      <c r="ED24" s="1">
        <v>170620.29114818599</v>
      </c>
      <c r="EE24" s="1">
        <v>141921.66977038101</v>
      </c>
      <c r="EF24" s="1">
        <v>352941.90080521803</v>
      </c>
      <c r="EG24" s="1">
        <v>314564.70241947501</v>
      </c>
      <c r="EH24" s="1">
        <v>191809.87541528899</v>
      </c>
      <c r="EI24" s="1">
        <v>173693.26886510401</v>
      </c>
      <c r="EJ24" s="1">
        <v>267698.256260455</v>
      </c>
      <c r="EK24" s="1">
        <v>201603.47026255299</v>
      </c>
      <c r="EL24" s="1">
        <v>162811.81491130299</v>
      </c>
      <c r="EM24" s="1">
        <v>152375.49012230299</v>
      </c>
      <c r="EN24" s="1">
        <v>288099.157200191</v>
      </c>
      <c r="EO24" s="1">
        <v>289543.98511581001</v>
      </c>
      <c r="EP24" s="1">
        <v>146129.163558108</v>
      </c>
      <c r="EQ24" s="1">
        <v>186543.772584519</v>
      </c>
      <c r="ER24" s="1">
        <v>224539.182278058</v>
      </c>
      <c r="ES24" s="1">
        <v>180126.40799394701</v>
      </c>
      <c r="ET24" s="1">
        <v>221450.56002587601</v>
      </c>
      <c r="EU24" s="1">
        <v>199190.50853896499</v>
      </c>
      <c r="EV24" s="1">
        <v>178566.28564252699</v>
      </c>
      <c r="EW24" s="1">
        <v>156862.36340509501</v>
      </c>
      <c r="EX24" s="1">
        <v>172964.581672395</v>
      </c>
      <c r="EY24" s="1">
        <v>190222.860897687</v>
      </c>
      <c r="EZ24" s="1">
        <v>170525.14145972801</v>
      </c>
      <c r="FA24" s="1">
        <v>199999.819765564</v>
      </c>
      <c r="FB24" s="1">
        <v>212267.41407317101</v>
      </c>
      <c r="FC24" s="1">
        <v>209625.01487759201</v>
      </c>
      <c r="FD24" s="1">
        <v>174038.64453344001</v>
      </c>
    </row>
    <row r="25" spans="1:160" x14ac:dyDescent="0.2">
      <c r="A25" s="1" t="s">
        <v>1636</v>
      </c>
      <c r="B25" s="4" t="s">
        <v>123</v>
      </c>
      <c r="C25" s="4" t="s">
        <v>124</v>
      </c>
      <c r="D25" s="35">
        <v>3434256.4540073499</v>
      </c>
      <c r="E25" s="35">
        <v>3770434.1934741</v>
      </c>
      <c r="F25" s="35">
        <v>5438597.9966855496</v>
      </c>
      <c r="G25" s="35">
        <v>7604389.1838140199</v>
      </c>
      <c r="H25" s="35">
        <v>3667727.47319616</v>
      </c>
      <c r="I25" s="35">
        <v>3315908.5524054701</v>
      </c>
      <c r="J25" s="35">
        <v>3391573.2223972301</v>
      </c>
      <c r="K25" s="35">
        <v>3238317.8796656998</v>
      </c>
      <c r="L25" s="35">
        <v>2716453.7614798001</v>
      </c>
      <c r="M25" s="35">
        <v>2539477.56679594</v>
      </c>
      <c r="N25" s="1">
        <v>2325134.93742987</v>
      </c>
      <c r="O25" s="1">
        <v>4490639.8723894404</v>
      </c>
      <c r="P25" s="1">
        <v>3595004.4100235999</v>
      </c>
      <c r="Q25" s="1">
        <v>3898202.17438696</v>
      </c>
      <c r="R25" s="1">
        <v>2250884.4423548202</v>
      </c>
      <c r="S25" s="1">
        <v>2681570.1652121199</v>
      </c>
      <c r="T25" s="1">
        <v>2632931.2040464501</v>
      </c>
      <c r="U25" s="1">
        <v>4025798.2666720902</v>
      </c>
      <c r="V25" s="1">
        <v>3108436.0763616399</v>
      </c>
      <c r="W25" s="1">
        <v>3953083.9412070201</v>
      </c>
      <c r="X25" s="1">
        <v>2511142.3785302001</v>
      </c>
      <c r="Y25" s="1">
        <v>2605327.04276087</v>
      </c>
      <c r="Z25" s="1">
        <v>1900734.0007563201</v>
      </c>
      <c r="AA25" s="1">
        <v>2217157.5433382499</v>
      </c>
      <c r="AB25" s="1">
        <v>2971999.8570068702</v>
      </c>
      <c r="AC25" s="1">
        <v>2507082.5077638002</v>
      </c>
      <c r="AD25" s="1">
        <v>2610741.9407060398</v>
      </c>
      <c r="AE25" s="1">
        <v>3802674.7440917902</v>
      </c>
      <c r="AF25" s="1">
        <v>4342734.3168084696</v>
      </c>
      <c r="AG25" s="1">
        <v>3755319.7366440701</v>
      </c>
      <c r="AH25" s="1">
        <v>8185988.8224689299</v>
      </c>
      <c r="AI25" s="1">
        <v>3412746.77942215</v>
      </c>
      <c r="AJ25" s="1">
        <v>3896489.4816495301</v>
      </c>
      <c r="AK25" s="1">
        <v>4496893.5670360401</v>
      </c>
      <c r="AL25" s="1">
        <v>2541970.8182418002</v>
      </c>
      <c r="AM25" s="1">
        <v>2594030.5961708301</v>
      </c>
      <c r="AN25" s="1">
        <v>5346333.8567031696</v>
      </c>
      <c r="AO25" s="1">
        <v>2941637.7857256201</v>
      </c>
      <c r="AP25" s="1">
        <v>3280507.81003749</v>
      </c>
      <c r="AQ25" s="1">
        <v>4903246.4654051103</v>
      </c>
      <c r="AR25" s="1">
        <v>2847809.01335546</v>
      </c>
      <c r="AS25" s="1">
        <v>2887537.30505613</v>
      </c>
      <c r="AT25" s="1">
        <v>4216355.43819125</v>
      </c>
      <c r="AU25" s="1">
        <v>4384230.8341894401</v>
      </c>
      <c r="AV25" s="1">
        <v>4008241.8374005398</v>
      </c>
      <c r="AW25" s="1">
        <v>4707941.75933115</v>
      </c>
      <c r="AX25" s="1">
        <v>3265269.3937570499</v>
      </c>
      <c r="AY25" s="1">
        <v>3734401.4573818999</v>
      </c>
      <c r="AZ25" s="1">
        <v>2889369.9857476</v>
      </c>
      <c r="BA25" s="1">
        <v>2535217.3528042501</v>
      </c>
      <c r="BB25" s="1">
        <v>3361355.3336578798</v>
      </c>
      <c r="BC25" s="1">
        <v>4246925.3502836898</v>
      </c>
      <c r="BD25" s="1">
        <v>3566323.9451250602</v>
      </c>
      <c r="BE25" s="1">
        <v>2514962.4141087201</v>
      </c>
      <c r="BF25" s="1">
        <v>4531427.9624113999</v>
      </c>
      <c r="BG25" s="1">
        <v>3398460.4105565799</v>
      </c>
      <c r="BH25" s="1">
        <v>3370225.7835690398</v>
      </c>
      <c r="BI25" s="1">
        <v>6744392.3077283399</v>
      </c>
      <c r="BJ25" s="1">
        <v>4467947.1414980702</v>
      </c>
      <c r="BK25" s="1">
        <v>6585806.2953874003</v>
      </c>
      <c r="BL25" s="1">
        <v>3667740.9603425399</v>
      </c>
      <c r="BM25" s="1">
        <v>2923645.1962711401</v>
      </c>
      <c r="BN25" s="1">
        <v>3633371.8091307799</v>
      </c>
      <c r="BO25" s="1">
        <v>1932943.8202189</v>
      </c>
      <c r="BP25" s="1">
        <v>2428876.7139072702</v>
      </c>
      <c r="BQ25" s="1">
        <v>3298238.9522535</v>
      </c>
      <c r="BR25" s="1">
        <v>4211209.73323025</v>
      </c>
      <c r="BS25" s="1">
        <v>3859341.3860030798</v>
      </c>
      <c r="BT25" s="1">
        <v>3905893.5732970801</v>
      </c>
      <c r="BU25" s="1">
        <v>3666973.4465808799</v>
      </c>
      <c r="BV25" s="1">
        <v>2131974.6717661498</v>
      </c>
      <c r="BW25" s="1">
        <v>6103251.0551693402</v>
      </c>
      <c r="BX25" s="1">
        <v>3688707.0815327</v>
      </c>
      <c r="BY25" s="1">
        <v>3726370.9073737799</v>
      </c>
      <c r="BZ25" s="1">
        <v>3282045.92298572</v>
      </c>
      <c r="CA25" s="1">
        <v>5887063.1175281797</v>
      </c>
      <c r="CB25" s="1">
        <v>3460962.9299687501</v>
      </c>
      <c r="CC25" s="1">
        <v>2433010.96854372</v>
      </c>
      <c r="CD25" s="1">
        <v>1547264.63317152</v>
      </c>
      <c r="CE25" s="1">
        <v>3393139.08219779</v>
      </c>
      <c r="CF25" s="1">
        <v>5620261.3300743299</v>
      </c>
      <c r="CG25" s="1">
        <v>4571266.2513588499</v>
      </c>
      <c r="CH25" s="1">
        <v>3113520.4679900599</v>
      </c>
      <c r="CI25" s="1">
        <v>2750529.9113428802</v>
      </c>
      <c r="CJ25" s="1">
        <v>3785082.3685465599</v>
      </c>
      <c r="CK25" s="1">
        <v>3151103.1361321001</v>
      </c>
      <c r="CL25" s="1">
        <v>4196184.8321715202</v>
      </c>
      <c r="CM25" s="1">
        <v>1872304.2643042901</v>
      </c>
      <c r="CN25" s="1">
        <v>3597006.2301974702</v>
      </c>
      <c r="CO25" s="1">
        <v>4767004.29128497</v>
      </c>
      <c r="CP25" s="1">
        <v>3426136.1056706398</v>
      </c>
      <c r="CQ25" s="1">
        <v>2875261.4625603198</v>
      </c>
      <c r="CR25" s="1">
        <v>4657994.1030815002</v>
      </c>
      <c r="CS25" s="1">
        <v>3862999.72890482</v>
      </c>
      <c r="CT25" s="1">
        <v>3751694.4428438698</v>
      </c>
      <c r="CU25" s="1">
        <v>4136462.4889684198</v>
      </c>
      <c r="CV25" s="1">
        <v>4084801.1853673598</v>
      </c>
      <c r="CW25" s="1">
        <v>5168237.7984027099</v>
      </c>
      <c r="CX25" s="1">
        <v>3079996.1178043899</v>
      </c>
      <c r="CY25" s="1">
        <v>1994018.2273903801</v>
      </c>
      <c r="CZ25" s="1">
        <v>2192462.01372466</v>
      </c>
      <c r="DA25" s="1">
        <v>3614733.4940719199</v>
      </c>
      <c r="DB25" s="1">
        <v>2612090.6459062798</v>
      </c>
      <c r="DC25" s="1">
        <v>3841863.2758366801</v>
      </c>
      <c r="DD25" s="1">
        <v>4670945.9593361299</v>
      </c>
      <c r="DE25" s="1">
        <v>3335989.02486974</v>
      </c>
      <c r="DF25" s="1">
        <v>4721782.9763292503</v>
      </c>
      <c r="DG25" s="1">
        <v>3778129.2334810202</v>
      </c>
      <c r="DH25" s="1">
        <v>2550870.6163359801</v>
      </c>
      <c r="DI25" s="1">
        <v>2734569.03171854</v>
      </c>
      <c r="DJ25" s="1">
        <v>2621296.5846262202</v>
      </c>
      <c r="DK25" s="1">
        <v>3249271.3932591002</v>
      </c>
      <c r="DL25" s="1">
        <v>3373886.35959798</v>
      </c>
      <c r="DM25" s="1">
        <v>4442837.0900139799</v>
      </c>
      <c r="DN25" s="1">
        <v>2560616.1134040002</v>
      </c>
      <c r="DO25" s="1">
        <v>2690475.6430595</v>
      </c>
      <c r="DP25" s="1">
        <v>6551951.1735814903</v>
      </c>
      <c r="DQ25" s="1">
        <v>3916693.1869740798</v>
      </c>
      <c r="DR25" s="1">
        <v>2749068.7024617498</v>
      </c>
      <c r="DS25" s="1">
        <v>3640362.50505572</v>
      </c>
      <c r="DT25" s="1">
        <v>2791401.1576769901</v>
      </c>
      <c r="DU25" s="1">
        <v>4854042.5996658104</v>
      </c>
      <c r="DV25" s="1">
        <v>3215398.35424734</v>
      </c>
      <c r="DW25" s="1">
        <v>2910279.33379295</v>
      </c>
      <c r="DX25" s="1">
        <v>2131189.9026576099</v>
      </c>
      <c r="DY25" s="1">
        <v>3109025.9290478998</v>
      </c>
      <c r="DZ25" s="1">
        <v>3230491.44805321</v>
      </c>
      <c r="EA25" s="1">
        <v>3270241.21510881</v>
      </c>
      <c r="EB25" s="1">
        <v>2293133.2433732599</v>
      </c>
      <c r="EC25" s="1">
        <v>3308639.4592026402</v>
      </c>
      <c r="ED25" s="1">
        <v>4025395.6822746401</v>
      </c>
      <c r="EE25" s="1">
        <v>4679415.6008643201</v>
      </c>
      <c r="EF25" s="1">
        <v>3007696.26502713</v>
      </c>
      <c r="EG25" s="1">
        <v>4782438.3780131899</v>
      </c>
      <c r="EH25" s="1">
        <v>1324094.6521129201</v>
      </c>
      <c r="EI25" s="1">
        <v>3383306.4712391798</v>
      </c>
      <c r="EJ25" s="1">
        <v>4378738.4404529901</v>
      </c>
      <c r="EK25" s="1">
        <v>5380360.8783075102</v>
      </c>
      <c r="EL25" s="1">
        <v>3325359.5200573499</v>
      </c>
      <c r="EM25" s="1">
        <v>4046330.4619156201</v>
      </c>
      <c r="EN25" s="1">
        <v>3844531.4321540999</v>
      </c>
      <c r="EO25" s="1">
        <v>2742766.0633257302</v>
      </c>
      <c r="EP25" s="1">
        <v>2068150.6684256999</v>
      </c>
      <c r="EQ25" s="1">
        <v>5268494.8762667198</v>
      </c>
      <c r="ER25" s="1">
        <v>2933124.99881138</v>
      </c>
      <c r="ES25" s="1">
        <v>2273027.1180126099</v>
      </c>
      <c r="ET25" s="1">
        <v>4091378.92226983</v>
      </c>
      <c r="EU25" s="1">
        <v>2329003.70843346</v>
      </c>
      <c r="EV25" s="1">
        <v>3198403.372976</v>
      </c>
      <c r="EW25" s="1">
        <v>2253959.0640191101</v>
      </c>
      <c r="EX25" s="1">
        <v>2471699.7667447398</v>
      </c>
      <c r="EY25" s="1">
        <v>2956340.7658176101</v>
      </c>
      <c r="EZ25" s="1">
        <v>2720363.09341203</v>
      </c>
      <c r="FA25" s="1">
        <v>2492656.5038294201</v>
      </c>
      <c r="FB25" s="1">
        <v>4721096.26246625</v>
      </c>
      <c r="FC25" s="1">
        <v>3150619.7857322101</v>
      </c>
      <c r="FD25" s="1">
        <v>2095246.04375119</v>
      </c>
    </row>
    <row r="26" spans="1:160" x14ac:dyDescent="0.2">
      <c r="A26" s="1" t="s">
        <v>1638</v>
      </c>
      <c r="B26" s="4" t="s">
        <v>128</v>
      </c>
      <c r="C26" s="4" t="s">
        <v>129</v>
      </c>
      <c r="D26" s="35">
        <v>377090.27425491798</v>
      </c>
      <c r="E26" s="35">
        <v>442819.89454562799</v>
      </c>
      <c r="F26" s="35">
        <v>516333.64029866998</v>
      </c>
      <c r="G26" s="35">
        <v>575424.42540079704</v>
      </c>
      <c r="H26" s="35">
        <v>526615.21699295903</v>
      </c>
      <c r="I26" s="35">
        <v>489243.689895135</v>
      </c>
      <c r="J26" s="35">
        <v>531792.62842673995</v>
      </c>
      <c r="K26" s="35">
        <v>204118.02609090399</v>
      </c>
      <c r="L26" s="35">
        <v>407775.04397835</v>
      </c>
      <c r="M26" s="35">
        <v>340503.70051495498</v>
      </c>
      <c r="N26" s="1">
        <v>186076.26432131199</v>
      </c>
      <c r="O26" s="1">
        <v>332490.07153143501</v>
      </c>
      <c r="P26" s="1">
        <v>297009.30985903298</v>
      </c>
      <c r="Q26" s="1">
        <v>392848.20148888399</v>
      </c>
      <c r="R26" s="1">
        <v>403697.96582727198</v>
      </c>
      <c r="S26" s="1">
        <v>192444.30273731399</v>
      </c>
      <c r="T26" s="1">
        <v>282883.92892302701</v>
      </c>
      <c r="U26" s="1">
        <v>500421.03077390499</v>
      </c>
      <c r="V26" s="1">
        <v>336006.37302204903</v>
      </c>
      <c r="W26" s="1">
        <v>481600.794154584</v>
      </c>
      <c r="X26" s="1">
        <v>523542.824230108</v>
      </c>
      <c r="Y26" s="1">
        <v>362032.09801759099</v>
      </c>
      <c r="Z26" s="1">
        <v>263484.67961362598</v>
      </c>
      <c r="AA26" s="1">
        <v>342738.49733399297</v>
      </c>
      <c r="AB26" s="1">
        <v>454131.89290539699</v>
      </c>
      <c r="AC26" s="1">
        <v>268426.05343300098</v>
      </c>
      <c r="AD26" s="1">
        <v>429461.026728297</v>
      </c>
      <c r="AE26" s="1">
        <v>512674.80385647598</v>
      </c>
      <c r="AF26" s="1">
        <v>598147.17924052896</v>
      </c>
      <c r="AG26" s="1">
        <v>440400.11334023997</v>
      </c>
      <c r="AH26" s="1">
        <v>487733.418421479</v>
      </c>
      <c r="AI26" s="1">
        <v>552229.03422912105</v>
      </c>
      <c r="AJ26" s="1">
        <v>522831.88304823497</v>
      </c>
      <c r="AK26" s="1">
        <v>360051.92451066</v>
      </c>
      <c r="AL26" s="1">
        <v>333192.28598949901</v>
      </c>
      <c r="AM26" s="1">
        <v>449479.22414827102</v>
      </c>
      <c r="AN26" s="1">
        <v>310849.29971904401</v>
      </c>
      <c r="AO26" s="1">
        <v>261819.28696172201</v>
      </c>
      <c r="AP26" s="1">
        <v>317674.02297573601</v>
      </c>
      <c r="AQ26" s="1">
        <v>483934.26844292798</v>
      </c>
      <c r="AR26" s="1">
        <v>366426.88434500102</v>
      </c>
      <c r="AS26" s="1">
        <v>282989.91171835503</v>
      </c>
      <c r="AT26" s="1">
        <v>534722.26632103894</v>
      </c>
      <c r="AU26" s="1">
        <v>193022.74702746299</v>
      </c>
      <c r="AV26" s="1">
        <v>249066.060687124</v>
      </c>
      <c r="AW26" s="1">
        <v>337754.48941525002</v>
      </c>
      <c r="AX26" s="1">
        <v>237863.82626894899</v>
      </c>
      <c r="AY26" s="1">
        <v>539585.73787576403</v>
      </c>
      <c r="AZ26" s="1">
        <v>251801.470889249</v>
      </c>
      <c r="BA26" s="1">
        <v>201388.40123521001</v>
      </c>
      <c r="BB26" s="1">
        <v>488385.90048093803</v>
      </c>
      <c r="BC26" s="1">
        <v>328474.05202138302</v>
      </c>
      <c r="BD26" s="1">
        <v>148308.00885031401</v>
      </c>
      <c r="BE26" s="1">
        <v>240463.93068887299</v>
      </c>
      <c r="BF26" s="1">
        <v>405476.48384068202</v>
      </c>
      <c r="BG26" s="1">
        <v>268393.66183321603</v>
      </c>
      <c r="BH26" s="1">
        <v>273747.62439558801</v>
      </c>
      <c r="BI26" s="1">
        <v>421099.03442466998</v>
      </c>
      <c r="BJ26" s="1">
        <v>303138.40678473102</v>
      </c>
      <c r="BK26" s="1">
        <v>280692.07598023402</v>
      </c>
      <c r="BL26" s="1">
        <v>296456.24868110497</v>
      </c>
      <c r="BM26" s="1">
        <v>312906.79911868402</v>
      </c>
      <c r="BN26" s="1">
        <v>189273.448732969</v>
      </c>
      <c r="BO26" s="1">
        <v>196215.67108711801</v>
      </c>
      <c r="BP26" s="1">
        <v>172113.40872644199</v>
      </c>
      <c r="BQ26" s="1">
        <v>122598.741184175</v>
      </c>
      <c r="BR26" s="1">
        <v>142045.659901654</v>
      </c>
      <c r="BS26" s="1">
        <v>532883.36470176</v>
      </c>
      <c r="BT26" s="1">
        <v>415284.47219742503</v>
      </c>
      <c r="BU26" s="1">
        <v>172710.817536038</v>
      </c>
      <c r="BV26" s="1">
        <v>181850.78638825801</v>
      </c>
      <c r="BW26" s="1">
        <v>209102.63997200999</v>
      </c>
      <c r="BX26" s="1">
        <v>254425.032709388</v>
      </c>
      <c r="BY26" s="1">
        <v>345374.41213665501</v>
      </c>
      <c r="BZ26" s="1">
        <v>458109.34744528501</v>
      </c>
      <c r="CA26" s="1">
        <v>576658.01320122997</v>
      </c>
      <c r="CB26" s="1">
        <v>223867.15881477299</v>
      </c>
      <c r="CC26" s="1">
        <v>157459.848856411</v>
      </c>
      <c r="CD26" s="1">
        <v>95251.918326635598</v>
      </c>
      <c r="CE26" s="1">
        <v>251338.18996935099</v>
      </c>
      <c r="CF26" s="1">
        <v>173948.74491441299</v>
      </c>
      <c r="CG26" s="1">
        <v>122295.047455509</v>
      </c>
      <c r="CH26" s="1">
        <v>173935.48324124201</v>
      </c>
      <c r="CI26" s="1">
        <v>273989.86884700001</v>
      </c>
      <c r="CJ26" s="1">
        <v>255596.90011302999</v>
      </c>
      <c r="CK26" s="1">
        <v>243333.25365024299</v>
      </c>
      <c r="CL26" s="1">
        <v>280068.21862633497</v>
      </c>
      <c r="CM26" s="1">
        <v>155302.97273692899</v>
      </c>
      <c r="CN26" s="1">
        <v>270254.96524922497</v>
      </c>
      <c r="CO26" s="1">
        <v>211840.24594766399</v>
      </c>
      <c r="CP26" s="1">
        <v>204157.30183075299</v>
      </c>
      <c r="CQ26" s="1">
        <v>197777.642002988</v>
      </c>
      <c r="CR26" s="1">
        <v>150757.802903195</v>
      </c>
      <c r="CS26" s="1">
        <v>352103.12212783901</v>
      </c>
      <c r="CT26" s="1">
        <v>350574.455180627</v>
      </c>
      <c r="CU26" s="1">
        <v>280207.83167620498</v>
      </c>
      <c r="CV26" s="1">
        <v>234823.60752046999</v>
      </c>
      <c r="CW26" s="1">
        <v>300822.97414514999</v>
      </c>
      <c r="CX26" s="1">
        <v>268782.61958350998</v>
      </c>
      <c r="CY26" s="1">
        <v>162263.13598933801</v>
      </c>
      <c r="CZ26" s="1">
        <v>99714.360396734002</v>
      </c>
      <c r="DA26" s="1">
        <v>247997.62336235301</v>
      </c>
      <c r="DB26" s="1">
        <v>247734.98624813801</v>
      </c>
      <c r="DC26" s="1">
        <v>233875.21624128899</v>
      </c>
      <c r="DD26" s="1">
        <v>240610.552500555</v>
      </c>
      <c r="DE26" s="1">
        <v>193669.84508818699</v>
      </c>
      <c r="DF26" s="1">
        <v>207539.94839821299</v>
      </c>
      <c r="DG26" s="1">
        <v>406964.431555035</v>
      </c>
      <c r="DH26" s="1">
        <v>291546.99676203699</v>
      </c>
      <c r="DI26" s="1">
        <v>205786.53886957199</v>
      </c>
      <c r="DJ26" s="1">
        <v>218711.16328554801</v>
      </c>
      <c r="DK26" s="1">
        <v>200133.33206240501</v>
      </c>
      <c r="DL26" s="1">
        <v>205369.02479773699</v>
      </c>
      <c r="DM26" s="1">
        <v>210489.564933282</v>
      </c>
      <c r="DN26" s="1">
        <v>241149.29993876099</v>
      </c>
      <c r="DO26" s="1">
        <v>224804.88273722399</v>
      </c>
      <c r="DP26" s="1">
        <v>138276.64844038899</v>
      </c>
      <c r="DQ26" s="1">
        <v>200643.62080210299</v>
      </c>
      <c r="DR26" s="1">
        <v>152543.47413034699</v>
      </c>
      <c r="DS26" s="1">
        <v>215173.02101475501</v>
      </c>
      <c r="DT26" s="1">
        <v>265997.19719258498</v>
      </c>
      <c r="DU26" s="1">
        <v>232910.63648764699</v>
      </c>
      <c r="DV26" s="1">
        <v>230723.733628007</v>
      </c>
      <c r="DW26" s="1">
        <v>269268.95287995</v>
      </c>
      <c r="DX26" s="1">
        <v>113609.08061389699</v>
      </c>
      <c r="DY26" s="1">
        <v>159570.87798896199</v>
      </c>
      <c r="DZ26" s="1">
        <v>214342.407822193</v>
      </c>
      <c r="EA26" s="1">
        <v>280619.57438574202</v>
      </c>
      <c r="EB26" s="1">
        <v>111642.143068221</v>
      </c>
      <c r="EC26" s="1">
        <v>207419.337396944</v>
      </c>
      <c r="ED26" s="1">
        <v>277706.43851907202</v>
      </c>
      <c r="EE26" s="1">
        <v>261189.232147506</v>
      </c>
      <c r="EF26" s="1">
        <v>291991.51055184897</v>
      </c>
      <c r="EG26" s="1">
        <v>406299.20321814599</v>
      </c>
      <c r="EH26" s="1">
        <v>62529.317083428199</v>
      </c>
      <c r="EI26" s="1">
        <v>179381.379454732</v>
      </c>
      <c r="EJ26" s="1">
        <v>457656.84916136402</v>
      </c>
      <c r="EK26" s="1">
        <v>131400.39635119401</v>
      </c>
      <c r="EL26" s="1">
        <v>178571.00628881299</v>
      </c>
      <c r="EM26" s="1">
        <v>176166.72712456499</v>
      </c>
      <c r="EN26" s="1">
        <v>278973.88903869601</v>
      </c>
      <c r="EO26" s="1">
        <v>316811.59055042901</v>
      </c>
      <c r="EP26" s="1">
        <v>107256.275233775</v>
      </c>
      <c r="EQ26" s="1">
        <v>215802.59369524801</v>
      </c>
      <c r="ER26" s="1">
        <v>195370.41264266401</v>
      </c>
      <c r="ES26" s="1">
        <v>128238.62189922</v>
      </c>
      <c r="ET26" s="1">
        <v>241646.817855509</v>
      </c>
      <c r="EU26" s="1">
        <v>124247.844253944</v>
      </c>
      <c r="EV26" s="1">
        <v>104229.828984912</v>
      </c>
      <c r="EW26" s="1">
        <v>121400.09238958301</v>
      </c>
      <c r="EX26" s="1">
        <v>152542.674346354</v>
      </c>
      <c r="EY26" s="1">
        <v>87098.308441911897</v>
      </c>
      <c r="EZ26" s="1">
        <v>235890.93343447801</v>
      </c>
      <c r="FA26" s="1">
        <v>225998.29967692899</v>
      </c>
      <c r="FB26" s="1">
        <v>183036.74116045699</v>
      </c>
      <c r="FC26" s="1">
        <v>242543.567417107</v>
      </c>
      <c r="FD26" s="1">
        <v>141745.51798700099</v>
      </c>
    </row>
    <row r="27" spans="1:160" x14ac:dyDescent="0.2">
      <c r="A27" s="1" t="s">
        <v>1639</v>
      </c>
      <c r="B27" s="4" t="s">
        <v>133</v>
      </c>
      <c r="C27" s="4" t="s">
        <v>134</v>
      </c>
      <c r="D27" s="35">
        <v>150099425.72869399</v>
      </c>
      <c r="E27" s="35">
        <v>184938405.390367</v>
      </c>
      <c r="F27" s="35">
        <v>155483120.83153799</v>
      </c>
      <c r="G27" s="35">
        <v>218475924.709016</v>
      </c>
      <c r="H27" s="35">
        <v>175987491.270446</v>
      </c>
      <c r="I27" s="35">
        <v>162815759.25648001</v>
      </c>
      <c r="J27" s="35">
        <v>188785108.83923301</v>
      </c>
      <c r="K27" s="35">
        <v>162001111.343243</v>
      </c>
      <c r="L27" s="35">
        <v>154068551.29435</v>
      </c>
      <c r="M27" s="35">
        <v>174114979.40324</v>
      </c>
      <c r="N27" s="1">
        <v>153600363.88394701</v>
      </c>
      <c r="O27" s="1">
        <v>177300239.907038</v>
      </c>
      <c r="P27" s="1">
        <v>182182311.35339999</v>
      </c>
      <c r="Q27" s="1">
        <v>172736160.18177599</v>
      </c>
      <c r="R27" s="1">
        <v>176837039.99462101</v>
      </c>
      <c r="S27" s="1">
        <v>137917395.96153301</v>
      </c>
      <c r="T27" s="1">
        <v>172355700.110623</v>
      </c>
      <c r="U27" s="1">
        <v>152463095.82272699</v>
      </c>
      <c r="V27" s="1">
        <v>159581373.52352601</v>
      </c>
      <c r="W27" s="1">
        <v>206688831.27677</v>
      </c>
      <c r="X27" s="1">
        <v>168700744.65144601</v>
      </c>
      <c r="Y27" s="1">
        <v>157495582.35601401</v>
      </c>
      <c r="Z27" s="1">
        <v>183936009.36256701</v>
      </c>
      <c r="AA27" s="1">
        <v>168159643.89270899</v>
      </c>
      <c r="AB27" s="1">
        <v>183803039.48910701</v>
      </c>
      <c r="AC27" s="1">
        <v>171108779.75173</v>
      </c>
      <c r="AD27" s="1">
        <v>160025820.86819199</v>
      </c>
      <c r="AE27" s="1">
        <v>171230545.85320699</v>
      </c>
      <c r="AF27" s="1">
        <v>162635367.37385499</v>
      </c>
      <c r="AG27" s="1">
        <v>154639560.24569201</v>
      </c>
      <c r="AH27" s="1">
        <v>203902755.005312</v>
      </c>
      <c r="AI27" s="1">
        <v>170841752.41273901</v>
      </c>
      <c r="AJ27" s="1">
        <v>155949650.082966</v>
      </c>
      <c r="AK27" s="1">
        <v>195956194.77338701</v>
      </c>
      <c r="AL27" s="1">
        <v>151881786.24543899</v>
      </c>
      <c r="AM27" s="1">
        <v>184870067.939973</v>
      </c>
      <c r="AN27" s="1">
        <v>170062938.85621601</v>
      </c>
      <c r="AO27" s="1">
        <v>174233564.82622701</v>
      </c>
      <c r="AP27" s="1">
        <v>165049322.760517</v>
      </c>
      <c r="AQ27" s="1">
        <v>153823804.754567</v>
      </c>
      <c r="AR27" s="1">
        <v>164618099.37945199</v>
      </c>
      <c r="AS27" s="1">
        <v>165385904.30174899</v>
      </c>
      <c r="AT27" s="1">
        <v>193058273.64204299</v>
      </c>
      <c r="AU27" s="1">
        <v>137572521.07183501</v>
      </c>
      <c r="AV27" s="1">
        <v>176683756.65307301</v>
      </c>
      <c r="AW27" s="1">
        <v>157849323.19908899</v>
      </c>
      <c r="AX27" s="1">
        <v>151887452.15033701</v>
      </c>
      <c r="AY27" s="1">
        <v>147535907.61420199</v>
      </c>
      <c r="AZ27" s="1">
        <v>180869947.89017501</v>
      </c>
      <c r="BA27" s="1">
        <v>145612668.32070801</v>
      </c>
      <c r="BB27" s="1">
        <v>134265866.75089601</v>
      </c>
      <c r="BC27" s="1">
        <v>143687335.32756799</v>
      </c>
      <c r="BD27" s="1">
        <v>151080343.71594301</v>
      </c>
      <c r="BE27" s="1">
        <v>159146616.21541899</v>
      </c>
      <c r="BF27" s="1">
        <v>150999549.70058301</v>
      </c>
      <c r="BG27" s="1">
        <v>146746751.738419</v>
      </c>
      <c r="BH27" s="1">
        <v>162152839.04806101</v>
      </c>
      <c r="BI27" s="1">
        <v>169473433.84338501</v>
      </c>
      <c r="BJ27" s="1">
        <v>166995557.33770001</v>
      </c>
      <c r="BK27" s="1">
        <v>174893233.110771</v>
      </c>
      <c r="BL27" s="1">
        <v>135422439.49063501</v>
      </c>
      <c r="BM27" s="1">
        <v>160084667.94128099</v>
      </c>
      <c r="BN27" s="1">
        <v>141892047.71710101</v>
      </c>
      <c r="BO27" s="1">
        <v>145402143.26227099</v>
      </c>
      <c r="BP27" s="1">
        <v>127618847.918052</v>
      </c>
      <c r="BQ27" s="1">
        <v>154255494.38749701</v>
      </c>
      <c r="BR27" s="1">
        <v>146194992.41244799</v>
      </c>
      <c r="BS27" s="1">
        <v>155933875.97610301</v>
      </c>
      <c r="BT27" s="1">
        <v>148407338.71735901</v>
      </c>
      <c r="BU27" s="1">
        <v>141998209.54091799</v>
      </c>
      <c r="BV27" s="1">
        <v>119165649.745763</v>
      </c>
      <c r="BW27" s="1">
        <v>145241653.19349399</v>
      </c>
      <c r="BX27" s="1">
        <v>145027119.390836</v>
      </c>
      <c r="BY27" s="1">
        <v>146642409.64282101</v>
      </c>
      <c r="BZ27" s="1">
        <v>133675471.347021</v>
      </c>
      <c r="CA27" s="1">
        <v>158520287.28776401</v>
      </c>
      <c r="CB27" s="1">
        <v>161080647.58398101</v>
      </c>
      <c r="CC27" s="1">
        <v>161692407.00971299</v>
      </c>
      <c r="CD27" s="1">
        <v>116133908.256393</v>
      </c>
      <c r="CE27" s="1">
        <v>135983842.48633701</v>
      </c>
      <c r="CF27" s="1">
        <v>139681994.810673</v>
      </c>
      <c r="CG27" s="1">
        <v>179005455.80388999</v>
      </c>
      <c r="CH27" s="1">
        <v>121826475.205254</v>
      </c>
      <c r="CI27" s="1">
        <v>130957787.807009</v>
      </c>
      <c r="CJ27" s="1">
        <v>143975481.98814899</v>
      </c>
      <c r="CK27" s="1">
        <v>152876825.92747799</v>
      </c>
      <c r="CL27" s="1">
        <v>153729699.273844</v>
      </c>
      <c r="CM27" s="1">
        <v>124812324.79935101</v>
      </c>
      <c r="CN27" s="1">
        <v>129791236.048039</v>
      </c>
      <c r="CO27" s="1">
        <v>150484262.25778601</v>
      </c>
      <c r="CP27" s="1">
        <v>124023213.90550099</v>
      </c>
      <c r="CQ27" s="1">
        <v>122503753.11984</v>
      </c>
      <c r="CR27" s="1">
        <v>129797124.681913</v>
      </c>
      <c r="CS27" s="1">
        <v>132847454.43040501</v>
      </c>
      <c r="CT27" s="1">
        <v>141326880.41015899</v>
      </c>
      <c r="CU27" s="1">
        <v>112045612.69118901</v>
      </c>
      <c r="CV27" s="1">
        <v>109279396.50068</v>
      </c>
      <c r="CW27" s="1">
        <v>160561487.18168199</v>
      </c>
      <c r="CX27" s="1">
        <v>127539031.47479799</v>
      </c>
      <c r="CY27" s="1">
        <v>113400341.81825399</v>
      </c>
      <c r="CZ27" s="1">
        <v>132586462.34613299</v>
      </c>
      <c r="DA27" s="1">
        <v>142794204.621057</v>
      </c>
      <c r="DB27" s="1">
        <v>128296133.93333</v>
      </c>
      <c r="DC27" s="1">
        <v>130147856.063308</v>
      </c>
      <c r="DD27" s="1">
        <v>138075623.89446899</v>
      </c>
      <c r="DE27" s="1">
        <v>123238807.048851</v>
      </c>
      <c r="DF27" s="1">
        <v>145000234.72333601</v>
      </c>
      <c r="DG27" s="1">
        <v>118302708.02298699</v>
      </c>
      <c r="DH27" s="1">
        <v>114624706.468375</v>
      </c>
      <c r="DI27" s="1">
        <v>166954954.58985901</v>
      </c>
      <c r="DJ27" s="1">
        <v>138050716.93407801</v>
      </c>
      <c r="DK27" s="1">
        <v>142307163.25932601</v>
      </c>
      <c r="DL27" s="1">
        <v>136103908.58548599</v>
      </c>
      <c r="DM27" s="1">
        <v>148485263.48006499</v>
      </c>
      <c r="DN27" s="1">
        <v>137742763.34331101</v>
      </c>
      <c r="DO27" s="1">
        <v>144325536.517645</v>
      </c>
      <c r="DP27" s="1">
        <v>151346121.19294399</v>
      </c>
      <c r="DQ27" s="1">
        <v>146261449.19485301</v>
      </c>
      <c r="DR27" s="1">
        <v>125954598.82226899</v>
      </c>
      <c r="DS27" s="1">
        <v>141670905.302679</v>
      </c>
      <c r="DT27" s="1">
        <v>125889053.469202</v>
      </c>
      <c r="DU27" s="1">
        <v>150321894.40667</v>
      </c>
      <c r="DV27" s="1">
        <v>121620223.81675801</v>
      </c>
      <c r="DW27" s="1">
        <v>127462690.59392101</v>
      </c>
      <c r="DX27" s="1">
        <v>112106707.02945</v>
      </c>
      <c r="DY27" s="1">
        <v>156312001.60735399</v>
      </c>
      <c r="DZ27" s="1">
        <v>137790094.560507</v>
      </c>
      <c r="EA27" s="1">
        <v>152053022.525969</v>
      </c>
      <c r="EB27" s="1">
        <v>145604798.955376</v>
      </c>
      <c r="EC27" s="1">
        <v>143426485.06720001</v>
      </c>
      <c r="ED27" s="1">
        <v>158616787.38427401</v>
      </c>
      <c r="EE27" s="1">
        <v>127182962.127042</v>
      </c>
      <c r="EF27" s="1">
        <v>185827579.87855899</v>
      </c>
      <c r="EG27" s="1">
        <v>165924466.002698</v>
      </c>
      <c r="EH27" s="1">
        <v>110961058.2533</v>
      </c>
      <c r="EI27" s="1">
        <v>146248053.04637399</v>
      </c>
      <c r="EJ27" s="1">
        <v>134202277.154838</v>
      </c>
      <c r="EK27" s="1">
        <v>133481907.527742</v>
      </c>
      <c r="EL27" s="1">
        <v>120511482.27004801</v>
      </c>
      <c r="EM27" s="1">
        <v>133241309.661301</v>
      </c>
      <c r="EN27" s="1">
        <v>127693153.595504</v>
      </c>
      <c r="EO27" s="1">
        <v>135625916.490679</v>
      </c>
      <c r="EP27" s="1">
        <v>118910983.98460101</v>
      </c>
      <c r="EQ27" s="1">
        <v>119222298.797106</v>
      </c>
      <c r="ER27" s="1">
        <v>143178998.465399</v>
      </c>
      <c r="ES27" s="1">
        <v>126367520.955322</v>
      </c>
      <c r="ET27" s="1">
        <v>145873502.03329301</v>
      </c>
      <c r="EU27" s="1">
        <v>122048183.827004</v>
      </c>
      <c r="EV27" s="1">
        <v>115483000.326887</v>
      </c>
      <c r="EW27" s="1">
        <v>138224789.264559</v>
      </c>
      <c r="EX27" s="1">
        <v>129284993.38474999</v>
      </c>
      <c r="EY27" s="1">
        <v>131230087.012445</v>
      </c>
      <c r="EZ27" s="1">
        <v>126802338.553837</v>
      </c>
      <c r="FA27" s="1">
        <v>134478661.65101001</v>
      </c>
      <c r="FB27" s="1">
        <v>159326313.688438</v>
      </c>
      <c r="FC27" s="1">
        <v>122180900.957306</v>
      </c>
      <c r="FD27" s="1">
        <v>109340018.268041</v>
      </c>
    </row>
    <row r="28" spans="1:160" x14ac:dyDescent="0.2">
      <c r="A28" s="1" t="s">
        <v>1640</v>
      </c>
      <c r="B28" s="4" t="s">
        <v>137</v>
      </c>
      <c r="C28" s="4" t="s">
        <v>138</v>
      </c>
      <c r="D28" s="35">
        <v>10973431.180299001</v>
      </c>
      <c r="E28" s="35">
        <v>16844870.988579299</v>
      </c>
      <c r="F28" s="35">
        <v>12869909.153136799</v>
      </c>
      <c r="G28" s="35">
        <v>14985833.4340191</v>
      </c>
      <c r="H28" s="35">
        <v>12989606.806538699</v>
      </c>
      <c r="I28" s="35">
        <v>14005947.8088561</v>
      </c>
      <c r="J28" s="35">
        <v>10099178.600764301</v>
      </c>
      <c r="K28" s="35">
        <v>8899571.0044417307</v>
      </c>
      <c r="L28" s="35">
        <v>15303641.9412692</v>
      </c>
      <c r="M28" s="35">
        <v>13276573.168856001</v>
      </c>
      <c r="N28" s="1">
        <v>10797022.170145201</v>
      </c>
      <c r="O28" s="1">
        <v>10807029.6575845</v>
      </c>
      <c r="P28" s="1">
        <v>16583062.8116126</v>
      </c>
      <c r="Q28" s="1">
        <v>13556443.185148399</v>
      </c>
      <c r="R28" s="1">
        <v>7862307.7341117701</v>
      </c>
      <c r="S28" s="1">
        <v>9782397.9330454599</v>
      </c>
      <c r="T28" s="1">
        <v>15991174.4978911</v>
      </c>
      <c r="U28" s="1">
        <v>14482165.051284799</v>
      </c>
      <c r="V28" s="1">
        <v>9135007.1658875998</v>
      </c>
      <c r="W28" s="1">
        <v>11260103.7861623</v>
      </c>
      <c r="X28" s="1">
        <v>11198470.2969379</v>
      </c>
      <c r="Y28" s="1">
        <v>11761156.7978347</v>
      </c>
      <c r="Z28" s="1">
        <v>8124609.4092330802</v>
      </c>
      <c r="AA28" s="1">
        <v>8286797.6993937604</v>
      </c>
      <c r="AB28" s="1">
        <v>11387567.221728601</v>
      </c>
      <c r="AC28" s="1">
        <v>11920747.444215201</v>
      </c>
      <c r="AD28" s="1">
        <v>8933239.1898634993</v>
      </c>
      <c r="AE28" s="1">
        <v>9087805.5959463101</v>
      </c>
      <c r="AF28" s="1">
        <v>11066507.296676699</v>
      </c>
      <c r="AG28" s="1">
        <v>15445968.181433801</v>
      </c>
      <c r="AH28" s="1">
        <v>7495416.3694808204</v>
      </c>
      <c r="AI28" s="1">
        <v>10289779.413791699</v>
      </c>
      <c r="AJ28" s="1">
        <v>8225833.9014353901</v>
      </c>
      <c r="AK28" s="1">
        <v>9720754.9067113902</v>
      </c>
      <c r="AL28" s="1">
        <v>10618357.3472319</v>
      </c>
      <c r="AM28" s="1">
        <v>7767554.7342519602</v>
      </c>
      <c r="AN28" s="1">
        <v>8176850.6761503397</v>
      </c>
      <c r="AO28" s="1">
        <v>10132315.2927888</v>
      </c>
      <c r="AP28" s="1">
        <v>9219463.1806507502</v>
      </c>
      <c r="AQ28" s="1">
        <v>12260311.5917987</v>
      </c>
      <c r="AR28" s="1">
        <v>10342329.889071399</v>
      </c>
      <c r="AS28" s="1">
        <v>13290385.9583862</v>
      </c>
      <c r="AT28" s="1">
        <v>11427464.7168254</v>
      </c>
      <c r="AU28" s="1">
        <v>13508618.1809872</v>
      </c>
      <c r="AV28" s="1">
        <v>10571288.847825101</v>
      </c>
      <c r="AW28" s="1">
        <v>14044137.973918499</v>
      </c>
      <c r="AX28" s="1">
        <v>11879966.572411999</v>
      </c>
      <c r="AY28" s="1">
        <v>10570227.695353599</v>
      </c>
      <c r="AZ28" s="1">
        <v>9713521.7065943796</v>
      </c>
      <c r="BA28" s="1">
        <v>8088926.5839166101</v>
      </c>
      <c r="BB28" s="1">
        <v>11420479.427822599</v>
      </c>
      <c r="BC28" s="1">
        <v>14878335.6076559</v>
      </c>
      <c r="BD28" s="1">
        <v>9122569.70317862</v>
      </c>
      <c r="BE28" s="1">
        <v>9726198.8253728803</v>
      </c>
      <c r="BF28" s="1">
        <v>8621493.1563014705</v>
      </c>
      <c r="BG28" s="1">
        <v>10402175.290098101</v>
      </c>
      <c r="BH28" s="1">
        <v>11985836.965114599</v>
      </c>
      <c r="BI28" s="1">
        <v>10461285.370347301</v>
      </c>
      <c r="BJ28" s="1">
        <v>10544692.9324618</v>
      </c>
      <c r="BK28" s="1">
        <v>9872706.5778432898</v>
      </c>
      <c r="BL28" s="1">
        <v>11480864.2027016</v>
      </c>
      <c r="BM28" s="1">
        <v>10424675.002724299</v>
      </c>
      <c r="BN28" s="1">
        <v>14046697.2536014</v>
      </c>
      <c r="BO28" s="1">
        <v>7314739.4740994703</v>
      </c>
      <c r="BP28" s="1">
        <v>12242824.572499</v>
      </c>
      <c r="BQ28" s="1">
        <v>5123993.8469158504</v>
      </c>
      <c r="BR28" s="1">
        <v>7426216.13610458</v>
      </c>
      <c r="BS28" s="1">
        <v>9257377.0633039791</v>
      </c>
      <c r="BT28" s="1">
        <v>7844803.6474230299</v>
      </c>
      <c r="BU28" s="1">
        <v>9018739.0698438492</v>
      </c>
      <c r="BV28" s="1">
        <v>7297425.3355690101</v>
      </c>
      <c r="BW28" s="1">
        <v>10380143.535662901</v>
      </c>
      <c r="BX28" s="1">
        <v>7265438.9948133295</v>
      </c>
      <c r="BY28" s="1">
        <v>11304581.0489204</v>
      </c>
      <c r="BZ28" s="1">
        <v>9113070.9564460292</v>
      </c>
      <c r="CA28" s="1">
        <v>10867144.9014442</v>
      </c>
      <c r="CB28" s="1">
        <v>11424402.1161205</v>
      </c>
      <c r="CC28" s="1">
        <v>7135919.5937859602</v>
      </c>
      <c r="CD28" s="1">
        <v>6169371.4982694201</v>
      </c>
      <c r="CE28" s="1">
        <v>11373734.080250399</v>
      </c>
      <c r="CF28" s="1">
        <v>9691766.3621456195</v>
      </c>
      <c r="CG28" s="1">
        <v>7740222.96427787</v>
      </c>
      <c r="CH28" s="1">
        <v>9199087.8276876602</v>
      </c>
      <c r="CI28" s="1">
        <v>5961263.4603663497</v>
      </c>
      <c r="CJ28" s="1">
        <v>9747655.1550768297</v>
      </c>
      <c r="CK28" s="1">
        <v>10904269.5239358</v>
      </c>
      <c r="CL28" s="1">
        <v>11452406.7042253</v>
      </c>
      <c r="CM28" s="1">
        <v>4295455.2315086098</v>
      </c>
      <c r="CN28" s="1">
        <v>6915999.9498135904</v>
      </c>
      <c r="CO28" s="1">
        <v>8255396.33495491</v>
      </c>
      <c r="CP28" s="1">
        <v>7189899.9185411101</v>
      </c>
      <c r="CQ28" s="1">
        <v>9992861.1947507095</v>
      </c>
      <c r="CR28" s="1">
        <v>8982653.7357685696</v>
      </c>
      <c r="CS28" s="1">
        <v>6139928.2729625003</v>
      </c>
      <c r="CT28" s="1">
        <v>7882336.3397642598</v>
      </c>
      <c r="CU28" s="1">
        <v>8074122.8529337402</v>
      </c>
      <c r="CV28" s="1">
        <v>9038753.8077943102</v>
      </c>
      <c r="CW28" s="1">
        <v>7807158.7890240597</v>
      </c>
      <c r="CX28" s="1">
        <v>7051500.7239758698</v>
      </c>
      <c r="CY28" s="1">
        <v>4454972.12927623</v>
      </c>
      <c r="CZ28" s="1">
        <v>5505759.2488325099</v>
      </c>
      <c r="DA28" s="1">
        <v>8199962.4191301903</v>
      </c>
      <c r="DB28" s="1">
        <v>7342016.6424527196</v>
      </c>
      <c r="DC28" s="1">
        <v>6868132.8490649601</v>
      </c>
      <c r="DD28" s="1">
        <v>6419645.8592168698</v>
      </c>
      <c r="DE28" s="1">
        <v>8403135.8941159099</v>
      </c>
      <c r="DF28" s="1">
        <v>7921888.68134363</v>
      </c>
      <c r="DG28" s="1">
        <v>6990389.9129705904</v>
      </c>
      <c r="DH28" s="1">
        <v>9931277.9527741801</v>
      </c>
      <c r="DI28" s="1">
        <v>7962995.7881349903</v>
      </c>
      <c r="DJ28" s="1">
        <v>8049885.5182248699</v>
      </c>
      <c r="DK28" s="1">
        <v>4974591.4734198898</v>
      </c>
      <c r="DL28" s="1">
        <v>7987128.20225308</v>
      </c>
      <c r="DM28" s="1">
        <v>13150522.4247314</v>
      </c>
      <c r="DN28" s="1">
        <v>6721765.2515808297</v>
      </c>
      <c r="DO28" s="1">
        <v>7082064.1600272097</v>
      </c>
      <c r="DP28" s="1">
        <v>12951857.2887602</v>
      </c>
      <c r="DQ28" s="1">
        <v>7776367.0518878195</v>
      </c>
      <c r="DR28" s="1">
        <v>8740864.3090698496</v>
      </c>
      <c r="DS28" s="1">
        <v>5981949.8751470698</v>
      </c>
      <c r="DT28" s="1">
        <v>6942747.4813048802</v>
      </c>
      <c r="DU28" s="1">
        <v>7875227.1040818496</v>
      </c>
      <c r="DV28" s="1">
        <v>6454730.5485783201</v>
      </c>
      <c r="DW28" s="1">
        <v>11147712.991999799</v>
      </c>
      <c r="DX28" s="1">
        <v>7219429.4342063898</v>
      </c>
      <c r="DY28" s="1">
        <v>9147147.1822941396</v>
      </c>
      <c r="DZ28" s="1">
        <v>7924792.32620876</v>
      </c>
      <c r="EA28" s="1">
        <v>7939504.1896454701</v>
      </c>
      <c r="EB28" s="1">
        <v>5348848.8234378099</v>
      </c>
      <c r="EC28" s="1">
        <v>8500764.5324784108</v>
      </c>
      <c r="ED28" s="1">
        <v>5073198.2385725398</v>
      </c>
      <c r="EE28" s="1">
        <v>9540403.9495203197</v>
      </c>
      <c r="EF28" s="1">
        <v>6979355.2511175899</v>
      </c>
      <c r="EG28" s="1">
        <v>15004211.665884299</v>
      </c>
      <c r="EH28" s="1">
        <v>6857366.2282421701</v>
      </c>
      <c r="EI28" s="1">
        <v>5303829.1106982296</v>
      </c>
      <c r="EJ28" s="1">
        <v>10126727.449289801</v>
      </c>
      <c r="EK28" s="1">
        <v>8131059.3875031602</v>
      </c>
      <c r="EL28" s="1">
        <v>8804935.5583041795</v>
      </c>
      <c r="EM28" s="1">
        <v>7116107.5572427399</v>
      </c>
      <c r="EN28" s="1">
        <v>8698858.2161871605</v>
      </c>
      <c r="EO28" s="1">
        <v>11501926.0286645</v>
      </c>
      <c r="EP28" s="1">
        <v>9476156.4519398697</v>
      </c>
      <c r="EQ28" s="1">
        <v>10635953.631278099</v>
      </c>
      <c r="ER28" s="1">
        <v>5850018.4142342098</v>
      </c>
      <c r="ES28" s="1">
        <v>6919243.6128276</v>
      </c>
      <c r="ET28" s="1">
        <v>9155164.5017040893</v>
      </c>
      <c r="EU28" s="1">
        <v>5723829.6241359804</v>
      </c>
      <c r="EV28" s="1">
        <v>7176681.7824823698</v>
      </c>
      <c r="EW28" s="1">
        <v>5960282.4724518796</v>
      </c>
      <c r="EX28" s="1">
        <v>5523225.4716514796</v>
      </c>
      <c r="EY28" s="1">
        <v>9064968.8470297791</v>
      </c>
      <c r="EZ28" s="1">
        <v>6706871.7445587004</v>
      </c>
      <c r="FA28" s="1">
        <v>8829971.6557526197</v>
      </c>
      <c r="FB28" s="1">
        <v>8836295.9067627992</v>
      </c>
      <c r="FC28" s="1">
        <v>8147776.2602869002</v>
      </c>
      <c r="FD28" s="1">
        <v>7776683.3441433702</v>
      </c>
    </row>
    <row r="29" spans="1:160" x14ac:dyDescent="0.2">
      <c r="A29" s="1" t="s">
        <v>1641</v>
      </c>
      <c r="B29" s="4" t="s">
        <v>141</v>
      </c>
      <c r="C29" s="4" t="s">
        <v>142</v>
      </c>
      <c r="D29" s="35" t="s">
        <v>0</v>
      </c>
      <c r="E29" s="35" t="s">
        <v>0</v>
      </c>
      <c r="F29" s="35" t="s">
        <v>0</v>
      </c>
      <c r="G29" s="35" t="s">
        <v>0</v>
      </c>
      <c r="H29" s="35" t="s">
        <v>0</v>
      </c>
      <c r="I29" s="35" t="s">
        <v>0</v>
      </c>
      <c r="J29" s="35" t="s">
        <v>0</v>
      </c>
      <c r="K29" s="35" t="s">
        <v>0</v>
      </c>
      <c r="L29" s="35" t="s">
        <v>0</v>
      </c>
      <c r="M29" s="35" t="s">
        <v>0</v>
      </c>
      <c r="N29" s="1" t="s">
        <v>0</v>
      </c>
      <c r="O29" s="1" t="s">
        <v>0</v>
      </c>
      <c r="P29" s="1" t="s">
        <v>0</v>
      </c>
      <c r="Q29" s="1" t="s">
        <v>0</v>
      </c>
      <c r="R29" s="1" t="s">
        <v>0</v>
      </c>
      <c r="S29" s="1" t="s">
        <v>0</v>
      </c>
      <c r="T29" s="1" t="s">
        <v>0</v>
      </c>
      <c r="U29" s="1" t="s">
        <v>0</v>
      </c>
      <c r="V29" s="1" t="s">
        <v>0</v>
      </c>
      <c r="W29" s="1" t="s">
        <v>0</v>
      </c>
      <c r="X29" s="1" t="s">
        <v>0</v>
      </c>
      <c r="Y29" s="1" t="s">
        <v>0</v>
      </c>
      <c r="Z29" s="1" t="s">
        <v>0</v>
      </c>
      <c r="AA29" s="1" t="s">
        <v>0</v>
      </c>
      <c r="AB29" s="1" t="s">
        <v>0</v>
      </c>
      <c r="AC29" s="1" t="s">
        <v>0</v>
      </c>
      <c r="AD29" s="1" t="s">
        <v>0</v>
      </c>
      <c r="AE29" s="1" t="s">
        <v>0</v>
      </c>
      <c r="AF29" s="1" t="s">
        <v>0</v>
      </c>
      <c r="AG29" s="1" t="s">
        <v>0</v>
      </c>
      <c r="AH29" s="1" t="s">
        <v>0</v>
      </c>
      <c r="AI29" s="1" t="s">
        <v>0</v>
      </c>
      <c r="AJ29" s="1" t="s">
        <v>0</v>
      </c>
      <c r="AK29" s="1" t="s">
        <v>0</v>
      </c>
      <c r="AL29" s="1" t="s">
        <v>0</v>
      </c>
      <c r="AM29" s="1" t="s">
        <v>0</v>
      </c>
      <c r="AN29" s="1" t="s">
        <v>0</v>
      </c>
      <c r="AO29" s="1" t="s">
        <v>0</v>
      </c>
      <c r="AP29" s="1" t="s">
        <v>0</v>
      </c>
      <c r="AQ29" s="1" t="s">
        <v>0</v>
      </c>
      <c r="AR29" s="1" t="s">
        <v>0</v>
      </c>
      <c r="AS29" s="1" t="s">
        <v>0</v>
      </c>
      <c r="AT29" s="1" t="s">
        <v>0</v>
      </c>
      <c r="AU29" s="1" t="s">
        <v>0</v>
      </c>
      <c r="AV29" s="1" t="s">
        <v>0</v>
      </c>
      <c r="AW29" s="1" t="s">
        <v>0</v>
      </c>
      <c r="AX29" s="1" t="s">
        <v>0</v>
      </c>
      <c r="AY29" s="1" t="s">
        <v>0</v>
      </c>
      <c r="AZ29" s="1" t="s">
        <v>0</v>
      </c>
      <c r="BA29" s="1" t="s">
        <v>0</v>
      </c>
      <c r="BB29" s="1" t="s">
        <v>0</v>
      </c>
      <c r="BC29" s="1" t="s">
        <v>0</v>
      </c>
      <c r="BD29" s="1" t="s">
        <v>0</v>
      </c>
      <c r="BE29" s="1" t="s">
        <v>0</v>
      </c>
      <c r="BF29" s="1" t="s">
        <v>0</v>
      </c>
      <c r="BG29" s="1" t="s">
        <v>0</v>
      </c>
      <c r="BH29" s="1" t="s">
        <v>0</v>
      </c>
      <c r="BI29" s="1" t="s">
        <v>0</v>
      </c>
      <c r="BJ29" s="1" t="s">
        <v>0</v>
      </c>
      <c r="BK29" s="1" t="s">
        <v>0</v>
      </c>
      <c r="BL29" s="1" t="s">
        <v>0</v>
      </c>
      <c r="BM29" s="1" t="s">
        <v>0</v>
      </c>
      <c r="BN29" s="1" t="s">
        <v>0</v>
      </c>
      <c r="BO29" s="1" t="s">
        <v>0</v>
      </c>
      <c r="BP29" s="1" t="s">
        <v>0</v>
      </c>
      <c r="BQ29" s="1" t="s">
        <v>0</v>
      </c>
      <c r="BR29" s="1" t="s">
        <v>0</v>
      </c>
      <c r="BS29" s="1" t="s">
        <v>0</v>
      </c>
      <c r="BT29" s="1" t="s">
        <v>0</v>
      </c>
      <c r="BU29" s="1" t="s">
        <v>0</v>
      </c>
      <c r="BV29" s="1" t="s">
        <v>0</v>
      </c>
      <c r="BW29" s="1" t="s">
        <v>0</v>
      </c>
      <c r="BX29" s="1" t="s">
        <v>0</v>
      </c>
      <c r="BY29" s="1" t="s">
        <v>0</v>
      </c>
      <c r="BZ29" s="1" t="s">
        <v>0</v>
      </c>
      <c r="CA29" s="1" t="s">
        <v>0</v>
      </c>
      <c r="CB29" s="1" t="s">
        <v>0</v>
      </c>
      <c r="CC29" s="1" t="s">
        <v>0</v>
      </c>
      <c r="CD29" s="1" t="s">
        <v>0</v>
      </c>
      <c r="CE29" s="1" t="s">
        <v>0</v>
      </c>
      <c r="CF29" s="1" t="s">
        <v>0</v>
      </c>
      <c r="CG29" s="1" t="s">
        <v>0</v>
      </c>
      <c r="CH29" s="1" t="s">
        <v>0</v>
      </c>
      <c r="CI29" s="1" t="s">
        <v>0</v>
      </c>
      <c r="CJ29" s="1" t="s">
        <v>0</v>
      </c>
      <c r="CK29" s="1" t="s">
        <v>0</v>
      </c>
      <c r="CL29" s="1" t="s">
        <v>0</v>
      </c>
      <c r="CM29" s="1" t="s">
        <v>0</v>
      </c>
      <c r="CN29" s="1" t="s">
        <v>0</v>
      </c>
      <c r="CO29" s="1" t="s">
        <v>0</v>
      </c>
      <c r="CP29" s="1" t="s">
        <v>0</v>
      </c>
      <c r="CQ29" s="1" t="s">
        <v>0</v>
      </c>
      <c r="CR29" s="1" t="s">
        <v>0</v>
      </c>
      <c r="CS29" s="1" t="s">
        <v>0</v>
      </c>
      <c r="CT29" s="1" t="s">
        <v>0</v>
      </c>
      <c r="CU29" s="1" t="s">
        <v>0</v>
      </c>
      <c r="CV29" s="1" t="s">
        <v>0</v>
      </c>
      <c r="CW29" s="1" t="s">
        <v>0</v>
      </c>
      <c r="CX29" s="1" t="s">
        <v>0</v>
      </c>
      <c r="CY29" s="1" t="s">
        <v>0</v>
      </c>
      <c r="CZ29" s="1" t="s">
        <v>0</v>
      </c>
      <c r="DA29" s="1" t="s">
        <v>0</v>
      </c>
      <c r="DB29" s="1" t="s">
        <v>0</v>
      </c>
      <c r="DC29" s="1" t="s">
        <v>0</v>
      </c>
      <c r="DD29" s="1" t="s">
        <v>0</v>
      </c>
      <c r="DE29" s="1" t="s">
        <v>0</v>
      </c>
      <c r="DF29" s="1" t="s">
        <v>0</v>
      </c>
      <c r="DG29" s="1" t="s">
        <v>0</v>
      </c>
      <c r="DH29" s="1" t="s">
        <v>0</v>
      </c>
      <c r="DI29" s="1" t="s">
        <v>0</v>
      </c>
      <c r="DJ29" s="1" t="s">
        <v>0</v>
      </c>
      <c r="DK29" s="1" t="s">
        <v>0</v>
      </c>
      <c r="DL29" s="1" t="s">
        <v>0</v>
      </c>
      <c r="DM29" s="1" t="s">
        <v>0</v>
      </c>
      <c r="DN29" s="1" t="s">
        <v>0</v>
      </c>
      <c r="DO29" s="1" t="s">
        <v>0</v>
      </c>
      <c r="DP29" s="1" t="s">
        <v>0</v>
      </c>
      <c r="DQ29" s="1" t="s">
        <v>0</v>
      </c>
      <c r="DR29" s="1" t="s">
        <v>0</v>
      </c>
      <c r="DS29" s="1" t="s">
        <v>0</v>
      </c>
      <c r="DT29" s="1" t="s">
        <v>0</v>
      </c>
      <c r="DU29" s="1" t="s">
        <v>0</v>
      </c>
      <c r="DV29" s="1" t="s">
        <v>0</v>
      </c>
      <c r="DW29" s="1" t="s">
        <v>0</v>
      </c>
      <c r="DX29" s="1" t="s">
        <v>0</v>
      </c>
      <c r="DY29" s="1" t="s">
        <v>0</v>
      </c>
      <c r="DZ29" s="1" t="s">
        <v>0</v>
      </c>
      <c r="EA29" s="1" t="s">
        <v>0</v>
      </c>
      <c r="EB29" s="1" t="s">
        <v>0</v>
      </c>
      <c r="EC29" s="1" t="s">
        <v>0</v>
      </c>
      <c r="ED29" s="1" t="s">
        <v>0</v>
      </c>
      <c r="EE29" s="1" t="s">
        <v>0</v>
      </c>
      <c r="EF29" s="1" t="s">
        <v>0</v>
      </c>
      <c r="EG29" s="1" t="s">
        <v>0</v>
      </c>
      <c r="EH29" s="1" t="s">
        <v>0</v>
      </c>
      <c r="EI29" s="1" t="s">
        <v>0</v>
      </c>
      <c r="EJ29" s="1" t="s">
        <v>0</v>
      </c>
      <c r="EK29" s="1" t="s">
        <v>0</v>
      </c>
      <c r="EL29" s="1" t="s">
        <v>0</v>
      </c>
      <c r="EM29" s="1" t="s">
        <v>0</v>
      </c>
      <c r="EN29" s="1" t="s">
        <v>0</v>
      </c>
      <c r="EO29" s="1" t="s">
        <v>0</v>
      </c>
      <c r="EP29" s="1" t="s">
        <v>0</v>
      </c>
      <c r="EQ29" s="1" t="s">
        <v>0</v>
      </c>
      <c r="ER29" s="1" t="s">
        <v>0</v>
      </c>
      <c r="ES29" s="1" t="s">
        <v>0</v>
      </c>
      <c r="ET29" s="1" t="s">
        <v>0</v>
      </c>
      <c r="EU29" s="1" t="s">
        <v>0</v>
      </c>
      <c r="EV29" s="1" t="s">
        <v>0</v>
      </c>
      <c r="EW29" s="1" t="s">
        <v>0</v>
      </c>
      <c r="EX29" s="1" t="s">
        <v>0</v>
      </c>
      <c r="EY29" s="1" t="s">
        <v>0</v>
      </c>
      <c r="EZ29" s="1" t="s">
        <v>0</v>
      </c>
      <c r="FA29" s="1" t="s">
        <v>0</v>
      </c>
      <c r="FB29" s="1" t="s">
        <v>0</v>
      </c>
      <c r="FC29" s="1" t="s">
        <v>0</v>
      </c>
      <c r="FD29" s="1" t="s">
        <v>0</v>
      </c>
    </row>
    <row r="30" spans="1:160" x14ac:dyDescent="0.2">
      <c r="A30" s="1" t="s">
        <v>1642</v>
      </c>
      <c r="B30" s="4" t="s">
        <v>146</v>
      </c>
      <c r="C30" s="4" t="s">
        <v>147</v>
      </c>
      <c r="D30" s="35">
        <v>10213079.711497299</v>
      </c>
      <c r="E30" s="35">
        <v>13873912.937237499</v>
      </c>
      <c r="F30" s="35">
        <v>6237416.7595929503</v>
      </c>
      <c r="G30" s="35">
        <v>11443721.9699932</v>
      </c>
      <c r="H30" s="35">
        <v>10138367.4246148</v>
      </c>
      <c r="I30" s="35">
        <v>10090653.368159501</v>
      </c>
      <c r="J30" s="35">
        <v>9824027.1512478404</v>
      </c>
      <c r="K30" s="35">
        <v>17683102.3017902</v>
      </c>
      <c r="L30" s="35">
        <v>11907022.138818899</v>
      </c>
      <c r="M30" s="35">
        <v>14411803.8764068</v>
      </c>
      <c r="N30" s="1">
        <v>7151750.7597917998</v>
      </c>
      <c r="O30" s="1">
        <v>15262880.1580202</v>
      </c>
      <c r="P30" s="1">
        <v>14563062.726446001</v>
      </c>
      <c r="Q30" s="1">
        <v>13400556.648996601</v>
      </c>
      <c r="R30" s="1">
        <v>6348461.5306551997</v>
      </c>
      <c r="S30" s="1">
        <v>14795822.3210133</v>
      </c>
      <c r="T30" s="1">
        <v>8129399.3039136501</v>
      </c>
      <c r="U30" s="1">
        <v>11838906.8887212</v>
      </c>
      <c r="V30" s="1">
        <v>8719404.1476187091</v>
      </c>
      <c r="W30" s="1">
        <v>13621862.428908501</v>
      </c>
      <c r="X30" s="1">
        <v>7989663.6628493499</v>
      </c>
      <c r="Y30" s="1">
        <v>13346466.3376654</v>
      </c>
      <c r="Z30" s="1">
        <v>12091206.436119501</v>
      </c>
      <c r="AA30" s="1">
        <v>13661972.343340101</v>
      </c>
      <c r="AB30" s="1">
        <v>8599090.4864303693</v>
      </c>
      <c r="AC30" s="1">
        <v>14561726.0690601</v>
      </c>
      <c r="AD30" s="1">
        <v>6817662.2455585301</v>
      </c>
      <c r="AE30" s="1">
        <v>9601066.2789419796</v>
      </c>
      <c r="AF30" s="1">
        <v>12067535.3150863</v>
      </c>
      <c r="AG30" s="1">
        <v>17557728.599739499</v>
      </c>
      <c r="AH30" s="1">
        <v>8183033.0766199604</v>
      </c>
      <c r="AI30" s="1">
        <v>8106274.0961475801</v>
      </c>
      <c r="AJ30" s="1">
        <v>9839303.4132293891</v>
      </c>
      <c r="AK30" s="1">
        <v>13668890.1571187</v>
      </c>
      <c r="AL30" s="1">
        <v>8412493.6552707497</v>
      </c>
      <c r="AM30" s="1">
        <v>12321131.424190201</v>
      </c>
      <c r="AN30" s="1">
        <v>13923094.865390001</v>
      </c>
      <c r="AO30" s="1">
        <v>8267827.6224401696</v>
      </c>
      <c r="AP30" s="1">
        <v>13634890.774085</v>
      </c>
      <c r="AQ30" s="1">
        <v>15998068.336630899</v>
      </c>
      <c r="AR30" s="1">
        <v>7854070.81275855</v>
      </c>
      <c r="AS30" s="1">
        <v>14110027.239476999</v>
      </c>
      <c r="AT30" s="1">
        <v>8048966.7969117397</v>
      </c>
      <c r="AU30" s="1">
        <v>8581388.3409608994</v>
      </c>
      <c r="AV30" s="1">
        <v>8746887.6206004694</v>
      </c>
      <c r="AW30" s="1">
        <v>11717155.138778601</v>
      </c>
      <c r="AX30" s="1">
        <v>9009290.8568945192</v>
      </c>
      <c r="AY30" s="1">
        <v>13043619.410402499</v>
      </c>
      <c r="AZ30" s="1">
        <v>9986364.4981973991</v>
      </c>
      <c r="BA30" s="1">
        <v>6128417.3825669102</v>
      </c>
      <c r="BB30" s="1">
        <v>12477776.193646999</v>
      </c>
      <c r="BC30" s="1">
        <v>9173504.0759852696</v>
      </c>
      <c r="BD30" s="1">
        <v>9129927.0382009801</v>
      </c>
      <c r="BE30" s="1">
        <v>9362920.2671063393</v>
      </c>
      <c r="BF30" s="1">
        <v>8672119.2322429903</v>
      </c>
      <c r="BG30" s="1">
        <v>9650543.9248811007</v>
      </c>
      <c r="BH30" s="1">
        <v>5151617.7940684296</v>
      </c>
      <c r="BI30" s="1">
        <v>7800591.6763874805</v>
      </c>
      <c r="BJ30" s="1">
        <v>7872715.95352118</v>
      </c>
      <c r="BK30" s="1">
        <v>16496515.5857902</v>
      </c>
      <c r="BL30" s="1">
        <v>8519752.9322694596</v>
      </c>
      <c r="BM30" s="1">
        <v>7366213.0417865999</v>
      </c>
      <c r="BN30" s="1">
        <v>13053467.3772322</v>
      </c>
      <c r="BO30" s="1">
        <v>7351581.0737841995</v>
      </c>
      <c r="BP30" s="1">
        <v>10483971.914787401</v>
      </c>
      <c r="BQ30" s="1">
        <v>6227249.7890171604</v>
      </c>
      <c r="BR30" s="1">
        <v>10446275.4712411</v>
      </c>
      <c r="BS30" s="1">
        <v>7913715.0384187102</v>
      </c>
      <c r="BT30" s="1">
        <v>11121475.782007599</v>
      </c>
      <c r="BU30" s="1">
        <v>9706558.6906930208</v>
      </c>
      <c r="BV30" s="1">
        <v>5942199.0869480902</v>
      </c>
      <c r="BW30" s="1">
        <v>13913660.2563667</v>
      </c>
      <c r="BX30" s="1">
        <v>8025039.13303426</v>
      </c>
      <c r="BY30" s="1">
        <v>12101789.602107801</v>
      </c>
      <c r="BZ30" s="1">
        <v>12111720.006389</v>
      </c>
      <c r="CA30" s="1">
        <v>11924323.432396499</v>
      </c>
      <c r="CB30" s="1">
        <v>7845366.4328205101</v>
      </c>
      <c r="CC30" s="1">
        <v>4728476.8590734396</v>
      </c>
      <c r="CD30" s="1">
        <v>5819676.0696096504</v>
      </c>
      <c r="CE30" s="1">
        <v>10216836.7814756</v>
      </c>
      <c r="CF30" s="1">
        <v>8404071.0898736808</v>
      </c>
      <c r="CG30" s="1">
        <v>8841151.9202042799</v>
      </c>
      <c r="CH30" s="1">
        <v>7667060.5141231297</v>
      </c>
      <c r="CI30" s="1">
        <v>14147737.079752</v>
      </c>
      <c r="CJ30" s="1">
        <v>8580062.9635786396</v>
      </c>
      <c r="CK30" s="1">
        <v>9942118.7616318204</v>
      </c>
      <c r="CL30" s="1">
        <v>8628898.6284329109</v>
      </c>
      <c r="CM30" s="1">
        <v>6074615.5813893899</v>
      </c>
      <c r="CN30" s="1">
        <v>9130381.7791179493</v>
      </c>
      <c r="CO30" s="1">
        <v>9204515.6644674502</v>
      </c>
      <c r="CP30" s="1">
        <v>13936413.6312386</v>
      </c>
      <c r="CQ30" s="1">
        <v>13862422.600066001</v>
      </c>
      <c r="CR30" s="1">
        <v>7067848.5835291902</v>
      </c>
      <c r="CS30" s="1">
        <v>13924404.905349899</v>
      </c>
      <c r="CT30" s="1">
        <v>8145221.9109693896</v>
      </c>
      <c r="CU30" s="1">
        <v>9784298.4546549208</v>
      </c>
      <c r="CV30" s="1">
        <v>8082945.65504413</v>
      </c>
      <c r="CW30" s="1">
        <v>9389172.3786205705</v>
      </c>
      <c r="CX30" s="1">
        <v>13930440.2301454</v>
      </c>
      <c r="CY30" s="1">
        <v>5216701.0198944304</v>
      </c>
      <c r="CZ30" s="1">
        <v>4920005.7686840296</v>
      </c>
      <c r="DA30" s="1">
        <v>7932149.0793212699</v>
      </c>
      <c r="DB30" s="1">
        <v>10641916.7086988</v>
      </c>
      <c r="DC30" s="1">
        <v>10558361.2221466</v>
      </c>
      <c r="DD30" s="1">
        <v>9134079.8979379106</v>
      </c>
      <c r="DE30" s="1">
        <v>6301209.8122452097</v>
      </c>
      <c r="DF30" s="1">
        <v>10023514.2364586</v>
      </c>
      <c r="DG30" s="1">
        <v>8599073.3739460707</v>
      </c>
      <c r="DH30" s="1">
        <v>10268225.124716099</v>
      </c>
      <c r="DI30" s="1">
        <v>5512812.2951987796</v>
      </c>
      <c r="DJ30" s="1">
        <v>6002933.82729288</v>
      </c>
      <c r="DK30" s="1">
        <v>10620351.8359691</v>
      </c>
      <c r="DL30" s="1">
        <v>5459112.8085650299</v>
      </c>
      <c r="DM30" s="1">
        <v>12324133.544487899</v>
      </c>
      <c r="DN30" s="1">
        <v>6325362.70091449</v>
      </c>
      <c r="DO30" s="1">
        <v>6839123.53405606</v>
      </c>
      <c r="DP30" s="1">
        <v>9593377.0982251707</v>
      </c>
      <c r="DQ30" s="1">
        <v>5925037.57606092</v>
      </c>
      <c r="DR30" s="1">
        <v>8280889.6688502198</v>
      </c>
      <c r="DS30" s="1">
        <v>7742393.1868417701</v>
      </c>
      <c r="DT30" s="1">
        <v>7371837.7743106904</v>
      </c>
      <c r="DU30" s="1">
        <v>5464096.0047521302</v>
      </c>
      <c r="DV30" s="1">
        <v>7923145.8926867601</v>
      </c>
      <c r="DW30" s="1">
        <v>13323498.724730499</v>
      </c>
      <c r="DX30" s="1">
        <v>8608641.5940709803</v>
      </c>
      <c r="DY30" s="1">
        <v>7609752.0780014303</v>
      </c>
      <c r="DZ30" s="1">
        <v>10910731.075867301</v>
      </c>
      <c r="EA30" s="1">
        <v>14659681.0706905</v>
      </c>
      <c r="EB30" s="1">
        <v>4952780.4173513297</v>
      </c>
      <c r="EC30" s="1">
        <v>8153557.1575632896</v>
      </c>
      <c r="ED30" s="1">
        <v>8815097.3535899296</v>
      </c>
      <c r="EE30" s="1">
        <v>9028073.0739190094</v>
      </c>
      <c r="EF30" s="1">
        <v>8983523.9724793397</v>
      </c>
      <c r="EG30" s="1">
        <v>8618024.5862044599</v>
      </c>
      <c r="EH30" s="1">
        <v>7080552.1702015502</v>
      </c>
      <c r="EI30" s="1">
        <v>7694571.2809130196</v>
      </c>
      <c r="EJ30" s="1">
        <v>8983029.5002066493</v>
      </c>
      <c r="EK30" s="1">
        <v>9234288.5365148094</v>
      </c>
      <c r="EL30" s="1">
        <v>6665152.2260090997</v>
      </c>
      <c r="EM30" s="1">
        <v>7109854.3116243603</v>
      </c>
      <c r="EN30" s="1">
        <v>7691698.4155168403</v>
      </c>
      <c r="EO30" s="1">
        <v>14113741.817366799</v>
      </c>
      <c r="EP30" s="1">
        <v>8040400.5028855596</v>
      </c>
      <c r="EQ30" s="1">
        <v>4892342.5565071898</v>
      </c>
      <c r="ER30" s="1">
        <v>6876099.7251062002</v>
      </c>
      <c r="ES30" s="1">
        <v>7157480.7612113198</v>
      </c>
      <c r="ET30" s="1">
        <v>7932778.2567845602</v>
      </c>
      <c r="EU30" s="1">
        <v>6441502.2690844703</v>
      </c>
      <c r="EV30" s="1">
        <v>8088914.8191062696</v>
      </c>
      <c r="EW30" s="1">
        <v>5287611.5345190503</v>
      </c>
      <c r="EX30" s="1">
        <v>5043054.20572758</v>
      </c>
      <c r="EY30" s="1">
        <v>7796833.7315264801</v>
      </c>
      <c r="EZ30" s="1">
        <v>6558248.5763433203</v>
      </c>
      <c r="FA30" s="1">
        <v>5376881.5310450401</v>
      </c>
      <c r="FB30" s="1">
        <v>11850083.7879586</v>
      </c>
      <c r="FC30" s="1">
        <v>10467955.686586499</v>
      </c>
      <c r="FD30" s="1">
        <v>8728976.9496430792</v>
      </c>
    </row>
    <row r="31" spans="1:160" x14ac:dyDescent="0.2">
      <c r="A31" s="1" t="s">
        <v>1643</v>
      </c>
      <c r="B31" s="4" t="s">
        <v>151</v>
      </c>
      <c r="C31" s="4" t="s">
        <v>152</v>
      </c>
      <c r="D31" s="35" t="s">
        <v>0</v>
      </c>
      <c r="E31" s="35" t="s">
        <v>0</v>
      </c>
      <c r="F31" s="35" t="s">
        <v>0</v>
      </c>
      <c r="G31" s="35" t="s">
        <v>0</v>
      </c>
      <c r="H31" s="35" t="s">
        <v>0</v>
      </c>
      <c r="I31" s="35" t="s">
        <v>0</v>
      </c>
      <c r="J31" s="35" t="s">
        <v>0</v>
      </c>
      <c r="K31" s="35" t="s">
        <v>0</v>
      </c>
      <c r="L31" s="35" t="s">
        <v>0</v>
      </c>
      <c r="M31" s="35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  <c r="CS31" s="1" t="s">
        <v>0</v>
      </c>
      <c r="CT31" s="1" t="s">
        <v>0</v>
      </c>
      <c r="CU31" s="1" t="s">
        <v>0</v>
      </c>
      <c r="CV31" s="1" t="s">
        <v>0</v>
      </c>
      <c r="CW31" s="1" t="s">
        <v>0</v>
      </c>
      <c r="CX31" s="1" t="s">
        <v>0</v>
      </c>
      <c r="CY31" s="1" t="s">
        <v>0</v>
      </c>
      <c r="CZ31" s="1" t="s">
        <v>0</v>
      </c>
      <c r="DA31" s="1" t="s">
        <v>0</v>
      </c>
      <c r="DB31" s="1" t="s">
        <v>0</v>
      </c>
      <c r="DC31" s="1" t="s">
        <v>0</v>
      </c>
      <c r="DD31" s="1" t="s">
        <v>0</v>
      </c>
      <c r="DE31" s="1" t="s">
        <v>0</v>
      </c>
      <c r="DF31" s="1" t="s">
        <v>0</v>
      </c>
      <c r="DG31" s="1" t="s">
        <v>0</v>
      </c>
      <c r="DH31" s="1" t="s">
        <v>0</v>
      </c>
      <c r="DI31" s="1" t="s">
        <v>0</v>
      </c>
      <c r="DJ31" s="1" t="s">
        <v>0</v>
      </c>
      <c r="DK31" s="1" t="s">
        <v>0</v>
      </c>
      <c r="DL31" s="1" t="s">
        <v>0</v>
      </c>
      <c r="DM31" s="1" t="s">
        <v>0</v>
      </c>
      <c r="DN31" s="1" t="s">
        <v>0</v>
      </c>
      <c r="DO31" s="1" t="s">
        <v>0</v>
      </c>
      <c r="DP31" s="1" t="s">
        <v>0</v>
      </c>
      <c r="DQ31" s="1" t="s">
        <v>0</v>
      </c>
      <c r="DR31" s="1" t="s">
        <v>0</v>
      </c>
      <c r="DS31" s="1" t="s">
        <v>0</v>
      </c>
      <c r="DT31" s="1" t="s">
        <v>0</v>
      </c>
      <c r="DU31" s="1" t="s">
        <v>0</v>
      </c>
      <c r="DV31" s="1" t="s">
        <v>0</v>
      </c>
      <c r="DW31" s="1" t="s">
        <v>0</v>
      </c>
      <c r="DX31" s="1" t="s">
        <v>0</v>
      </c>
      <c r="DY31" s="1" t="s">
        <v>0</v>
      </c>
      <c r="DZ31" s="1" t="s">
        <v>0</v>
      </c>
      <c r="EA31" s="1" t="s">
        <v>0</v>
      </c>
      <c r="EB31" s="1" t="s">
        <v>0</v>
      </c>
      <c r="EC31" s="1" t="s">
        <v>0</v>
      </c>
      <c r="ED31" s="1" t="s">
        <v>0</v>
      </c>
      <c r="EE31" s="1" t="s">
        <v>0</v>
      </c>
      <c r="EF31" s="1" t="s">
        <v>0</v>
      </c>
      <c r="EG31" s="1" t="s">
        <v>0</v>
      </c>
      <c r="EH31" s="1" t="s">
        <v>0</v>
      </c>
      <c r="EI31" s="1" t="s">
        <v>0</v>
      </c>
      <c r="EJ31" s="1" t="s">
        <v>0</v>
      </c>
      <c r="EK31" s="1" t="s">
        <v>0</v>
      </c>
      <c r="EL31" s="1" t="s">
        <v>0</v>
      </c>
      <c r="EM31" s="1" t="s">
        <v>0</v>
      </c>
      <c r="EN31" s="1" t="s">
        <v>0</v>
      </c>
      <c r="EO31" s="1" t="s">
        <v>0</v>
      </c>
      <c r="EP31" s="1" t="s">
        <v>0</v>
      </c>
      <c r="EQ31" s="1" t="s">
        <v>0</v>
      </c>
      <c r="ER31" s="1" t="s">
        <v>0</v>
      </c>
      <c r="ES31" s="1" t="s">
        <v>0</v>
      </c>
      <c r="ET31" s="1" t="s">
        <v>0</v>
      </c>
      <c r="EU31" s="1" t="s">
        <v>0</v>
      </c>
      <c r="EV31" s="1" t="s">
        <v>0</v>
      </c>
      <c r="EW31" s="1" t="s">
        <v>0</v>
      </c>
      <c r="EX31" s="1" t="s">
        <v>0</v>
      </c>
      <c r="EY31" s="1" t="s">
        <v>0</v>
      </c>
      <c r="EZ31" s="1" t="s">
        <v>0</v>
      </c>
      <c r="FA31" s="1" t="s">
        <v>0</v>
      </c>
      <c r="FB31" s="1" t="s">
        <v>0</v>
      </c>
      <c r="FC31" s="1" t="s">
        <v>0</v>
      </c>
      <c r="FD31" s="1" t="s">
        <v>0</v>
      </c>
    </row>
    <row r="32" spans="1:160" x14ac:dyDescent="0.2">
      <c r="A32" s="1" t="s">
        <v>1645</v>
      </c>
      <c r="B32" s="4" t="s">
        <v>156</v>
      </c>
      <c r="C32" s="4" t="s">
        <v>157</v>
      </c>
      <c r="D32" s="35">
        <v>193751.54783616899</v>
      </c>
      <c r="E32" s="35">
        <v>1104584.12316203</v>
      </c>
      <c r="F32" s="35">
        <v>333874.999989042</v>
      </c>
      <c r="G32" s="35">
        <v>637403.90313347697</v>
      </c>
      <c r="H32" s="35">
        <v>3736646.3384227399</v>
      </c>
      <c r="I32" s="35">
        <v>708359.55705513002</v>
      </c>
      <c r="J32" s="35">
        <v>2421654.64409767</v>
      </c>
      <c r="K32" s="35">
        <v>213701.99319388901</v>
      </c>
      <c r="L32" s="35">
        <v>1048196.04898022</v>
      </c>
      <c r="M32" s="35">
        <v>647512.25575510005</v>
      </c>
      <c r="N32" s="1">
        <v>1783646.54369019</v>
      </c>
      <c r="O32" s="1">
        <v>1275690.40939265</v>
      </c>
      <c r="P32" s="1">
        <v>790990.20598152501</v>
      </c>
      <c r="Q32" s="1">
        <v>374500.95335937402</v>
      </c>
      <c r="R32" s="1">
        <v>157596.068802939</v>
      </c>
      <c r="S32" s="1">
        <v>619714.29409401806</v>
      </c>
      <c r="T32" s="1">
        <v>685417.50325410103</v>
      </c>
      <c r="U32" s="1">
        <v>8926523.1324917302</v>
      </c>
      <c r="V32" s="1">
        <v>740868.21586847305</v>
      </c>
      <c r="W32" s="1">
        <v>470548.38067709102</v>
      </c>
      <c r="X32" s="1">
        <v>2090731.35518881</v>
      </c>
      <c r="Y32" s="1">
        <v>509139.80605729501</v>
      </c>
      <c r="Z32" s="1">
        <v>692793.96919590805</v>
      </c>
      <c r="AA32" s="1">
        <v>184097.26878112301</v>
      </c>
      <c r="AB32" s="1">
        <v>1317651.5596139601</v>
      </c>
      <c r="AC32" s="1">
        <v>528771.46086918202</v>
      </c>
      <c r="AD32" s="1">
        <v>1331860.6122693</v>
      </c>
      <c r="AE32" s="1">
        <v>523646.410189407</v>
      </c>
      <c r="AF32" s="1">
        <v>676150.34168479999</v>
      </c>
      <c r="AG32" s="1">
        <v>9802065.8605341297</v>
      </c>
      <c r="AH32" s="1">
        <v>962410.25286268105</v>
      </c>
      <c r="AI32" s="1">
        <v>215535.33911821301</v>
      </c>
      <c r="AJ32" s="1">
        <v>7082450.9682504898</v>
      </c>
      <c r="AK32" s="1">
        <v>673293.49845256004</v>
      </c>
      <c r="AL32" s="1">
        <v>2066594.3136811501</v>
      </c>
      <c r="AM32" s="1">
        <v>566576.51413776795</v>
      </c>
      <c r="AN32" s="1">
        <v>2420673.56551849</v>
      </c>
      <c r="AO32" s="1">
        <v>382589.06556676998</v>
      </c>
      <c r="AP32" s="1">
        <v>2837134.6951689799</v>
      </c>
      <c r="AQ32" s="1">
        <v>1536842.40202049</v>
      </c>
      <c r="AR32" s="1">
        <v>1355951.5998315201</v>
      </c>
      <c r="AS32" s="1">
        <v>1422895.9661667999</v>
      </c>
      <c r="AT32" s="1">
        <v>1902719.7099780401</v>
      </c>
      <c r="AU32" s="1">
        <v>1687135.39001103</v>
      </c>
      <c r="AV32" s="1">
        <v>284694.74425214803</v>
      </c>
      <c r="AW32" s="1">
        <v>4968286.4973370703</v>
      </c>
      <c r="AX32" s="1">
        <v>672941.70354495302</v>
      </c>
      <c r="AY32" s="1">
        <v>528397.41211993503</v>
      </c>
      <c r="AZ32" s="1">
        <v>583149.24914693797</v>
      </c>
      <c r="BA32" s="1">
        <v>2267716.83193035</v>
      </c>
      <c r="BB32" s="1">
        <v>1164827.3719403199</v>
      </c>
      <c r="BC32" s="1">
        <v>1159247.17005864</v>
      </c>
      <c r="BD32" s="1">
        <v>15466576.698942499</v>
      </c>
      <c r="BE32" s="1">
        <v>4710221.9311560504</v>
      </c>
      <c r="BF32" s="1">
        <v>295229.17401168298</v>
      </c>
      <c r="BG32" s="1">
        <v>3869818.9770995202</v>
      </c>
      <c r="BH32" s="1">
        <v>179811.98946256001</v>
      </c>
      <c r="BI32" s="1">
        <v>1434132.7752319099</v>
      </c>
      <c r="BJ32" s="1">
        <v>1401482.13878605</v>
      </c>
      <c r="BK32" s="1">
        <v>6584014.4427352296</v>
      </c>
      <c r="BL32" s="1">
        <v>2509153.7343576001</v>
      </c>
      <c r="BM32" s="1">
        <v>882707.66481872997</v>
      </c>
      <c r="BN32" s="1">
        <v>540381.44051149394</v>
      </c>
      <c r="BO32" s="1">
        <v>331756.88715599099</v>
      </c>
      <c r="BP32" s="1">
        <v>1134594.0079101899</v>
      </c>
      <c r="BQ32" s="1">
        <v>1093040.7628166799</v>
      </c>
      <c r="BR32" s="1">
        <v>2827558.4228951102</v>
      </c>
      <c r="BS32" s="1">
        <v>837674.09778188705</v>
      </c>
      <c r="BT32" s="1">
        <v>804044.57889527106</v>
      </c>
      <c r="BU32" s="1">
        <v>2980062.9762867</v>
      </c>
      <c r="BV32" s="1">
        <v>382847.542415592</v>
      </c>
      <c r="BW32" s="1">
        <v>815847.683777428</v>
      </c>
      <c r="BX32" s="1">
        <v>1013550.50201678</v>
      </c>
      <c r="BY32" s="1">
        <v>1595013.8042085301</v>
      </c>
      <c r="BZ32" s="1">
        <v>125785.654908916</v>
      </c>
      <c r="CA32" s="1">
        <v>1600809.0487845901</v>
      </c>
      <c r="CB32" s="1">
        <v>2183221.7250522398</v>
      </c>
      <c r="CC32" s="1">
        <v>2098692.7001034999</v>
      </c>
      <c r="CD32" s="1">
        <v>12452258.233719001</v>
      </c>
      <c r="CE32" s="1">
        <v>3738442.7294819001</v>
      </c>
      <c r="CF32" s="1">
        <v>4549951.03072879</v>
      </c>
      <c r="CG32" s="1">
        <v>8213993.1255539702</v>
      </c>
      <c r="CH32" s="1">
        <v>873531.85545551404</v>
      </c>
      <c r="CI32" s="1">
        <v>979885.45812275703</v>
      </c>
      <c r="CJ32" s="1">
        <v>4257764.1631265497</v>
      </c>
      <c r="CK32" s="1">
        <v>533584.66106197401</v>
      </c>
      <c r="CL32" s="1">
        <v>1546032.73837801</v>
      </c>
      <c r="CM32" s="1">
        <v>309535.82672103401</v>
      </c>
      <c r="CN32" s="1">
        <v>1979698.92918757</v>
      </c>
      <c r="CO32" s="1">
        <v>393472.42279034201</v>
      </c>
      <c r="CP32" s="1">
        <v>523742.96705990302</v>
      </c>
      <c r="CQ32" s="1">
        <v>483803.47702958802</v>
      </c>
      <c r="CR32" s="1">
        <v>161729.52781177501</v>
      </c>
      <c r="CS32" s="1">
        <v>1046127.95793242</v>
      </c>
      <c r="CT32" s="1">
        <v>703925.15716422605</v>
      </c>
      <c r="CU32" s="1">
        <v>3297203.1467546201</v>
      </c>
      <c r="CV32" s="1">
        <v>1342950.4764632301</v>
      </c>
      <c r="CW32" s="1">
        <v>946420.60055338801</v>
      </c>
      <c r="CX32" s="1">
        <v>549419.13809676503</v>
      </c>
      <c r="CY32" s="1">
        <v>1496273.12334303</v>
      </c>
      <c r="CZ32" s="1">
        <v>934880.660333273</v>
      </c>
      <c r="DA32" s="1">
        <v>3945107.3887923602</v>
      </c>
      <c r="DB32" s="1">
        <v>785430.42633095698</v>
      </c>
      <c r="DC32" s="1">
        <v>275595.08714915399</v>
      </c>
      <c r="DD32" s="1">
        <v>587090.84348017501</v>
      </c>
      <c r="DE32" s="1">
        <v>753581.357220556</v>
      </c>
      <c r="DF32" s="1">
        <v>896572.13447229902</v>
      </c>
      <c r="DG32" s="1">
        <v>2472399.5015903101</v>
      </c>
      <c r="DH32" s="1">
        <v>21207540.4134521</v>
      </c>
      <c r="DI32" s="1">
        <v>778787.40581625002</v>
      </c>
      <c r="DJ32" s="1">
        <v>915490.61999482999</v>
      </c>
      <c r="DK32" s="1">
        <v>586821.33141756</v>
      </c>
      <c r="DL32" s="1">
        <v>934188.76816823101</v>
      </c>
      <c r="DM32" s="1">
        <v>1606590.65716325</v>
      </c>
      <c r="DN32" s="1">
        <v>979298.96838592098</v>
      </c>
      <c r="DO32" s="1">
        <v>644058.01833692403</v>
      </c>
      <c r="DP32" s="1">
        <v>3473892.3983102902</v>
      </c>
      <c r="DQ32" s="1">
        <v>1141027.79392648</v>
      </c>
      <c r="DR32" s="1">
        <v>1342270.12328861</v>
      </c>
      <c r="DS32" s="1">
        <v>760998.725979454</v>
      </c>
      <c r="DT32" s="1">
        <v>1528842.0124314199</v>
      </c>
      <c r="DU32" s="1">
        <v>4108340.2153588198</v>
      </c>
      <c r="DV32" s="1">
        <v>671385.17249369505</v>
      </c>
      <c r="DW32" s="1">
        <v>393203.56746710202</v>
      </c>
      <c r="DX32" s="1">
        <v>580622.26523730904</v>
      </c>
      <c r="DY32" s="1">
        <v>428548.13212547801</v>
      </c>
      <c r="DZ32" s="1">
        <v>1493415.75087464</v>
      </c>
      <c r="EA32" s="1">
        <v>235637.53144404001</v>
      </c>
      <c r="EB32" s="1">
        <v>241383.58963040001</v>
      </c>
      <c r="EC32" s="1">
        <v>1011746.14492618</v>
      </c>
      <c r="ED32" s="1">
        <v>2471993.1542205499</v>
      </c>
      <c r="EE32" s="1">
        <v>920208.81665366702</v>
      </c>
      <c r="EF32" s="1">
        <v>29774579.9663595</v>
      </c>
      <c r="EG32" s="1">
        <v>1073237.3215003801</v>
      </c>
      <c r="EH32" s="1">
        <v>471255.94261608599</v>
      </c>
      <c r="EI32" s="1">
        <v>1178925.1395960301</v>
      </c>
      <c r="EJ32" s="1">
        <v>2860285.3928209799</v>
      </c>
      <c r="EK32" s="1">
        <v>2757571.5632208302</v>
      </c>
      <c r="EL32" s="1">
        <v>945150.75384853</v>
      </c>
      <c r="EM32" s="1">
        <v>3753778.2752632601</v>
      </c>
      <c r="EN32" s="1">
        <v>382346.63393474201</v>
      </c>
      <c r="EO32" s="1">
        <v>5909035.9920436703</v>
      </c>
      <c r="EP32" s="1">
        <v>1625188.7200792499</v>
      </c>
      <c r="EQ32" s="1">
        <v>1162138.63823865</v>
      </c>
      <c r="ER32" s="1">
        <v>428575.84087782801</v>
      </c>
      <c r="ES32" s="1">
        <v>128980.302748339</v>
      </c>
      <c r="ET32" s="1">
        <v>145849.47142462499</v>
      </c>
      <c r="EU32" s="1">
        <v>905723.60819741595</v>
      </c>
      <c r="EV32" s="1">
        <v>261621.487759173</v>
      </c>
      <c r="EW32" s="1">
        <v>350513.29489425401</v>
      </c>
      <c r="EX32" s="1">
        <v>209952.984013512</v>
      </c>
      <c r="EY32" s="1">
        <v>495866.15289148898</v>
      </c>
      <c r="EZ32" s="1">
        <v>817392.15163038694</v>
      </c>
      <c r="FA32" s="1">
        <v>1251078.32798826</v>
      </c>
      <c r="FB32" s="1">
        <v>1936992.61588824</v>
      </c>
      <c r="FC32" s="1">
        <v>662311.82975189202</v>
      </c>
      <c r="FD32" s="1">
        <v>890609.96305703605</v>
      </c>
    </row>
    <row r="33" spans="1:160" x14ac:dyDescent="0.2">
      <c r="A33" s="1" t="s">
        <v>1648</v>
      </c>
      <c r="B33" s="4" t="s">
        <v>161</v>
      </c>
      <c r="C33" s="4" t="s">
        <v>162</v>
      </c>
      <c r="D33" s="35">
        <v>579115.88082283095</v>
      </c>
      <c r="E33" s="35">
        <v>1070370.12601894</v>
      </c>
      <c r="F33" s="35">
        <v>750253.95125914202</v>
      </c>
      <c r="G33" s="35">
        <v>918681.28176426399</v>
      </c>
      <c r="H33" s="35">
        <v>673940.223162696</v>
      </c>
      <c r="I33" s="35">
        <v>505246.89601635502</v>
      </c>
      <c r="J33" s="35">
        <v>1379745.80045997</v>
      </c>
      <c r="K33" s="35">
        <v>775914.66189994698</v>
      </c>
      <c r="L33" s="35">
        <v>832589.65645835304</v>
      </c>
      <c r="M33" s="35">
        <v>1160441.62187321</v>
      </c>
      <c r="N33" s="1">
        <v>1940885.5506044701</v>
      </c>
      <c r="O33" s="1">
        <v>597634.51762117003</v>
      </c>
      <c r="P33" s="1">
        <v>940951.47574680601</v>
      </c>
      <c r="Q33" s="1">
        <v>1010331.06008223</v>
      </c>
      <c r="R33" s="1">
        <v>495950.858236284</v>
      </c>
      <c r="S33" s="1">
        <v>867998.60343386396</v>
      </c>
      <c r="T33" s="1">
        <v>1361358.6910774801</v>
      </c>
      <c r="U33" s="1">
        <v>1505484.6749002601</v>
      </c>
      <c r="V33" s="1">
        <v>638555.33942818304</v>
      </c>
      <c r="W33" s="1">
        <v>649846.03441820701</v>
      </c>
      <c r="X33" s="1">
        <v>817461.01483761799</v>
      </c>
      <c r="Y33" s="1">
        <v>895235.551540858</v>
      </c>
      <c r="Z33" s="1">
        <v>744254.69450572098</v>
      </c>
      <c r="AA33" s="1">
        <v>557710.34688350803</v>
      </c>
      <c r="AB33" s="1">
        <v>1255280.69844463</v>
      </c>
      <c r="AC33" s="1">
        <v>944625.47108207596</v>
      </c>
      <c r="AD33" s="1">
        <v>436536.40454827697</v>
      </c>
      <c r="AE33" s="1">
        <v>832514.83238624001</v>
      </c>
      <c r="AF33" s="1">
        <v>926393.63418132102</v>
      </c>
      <c r="AG33" s="1">
        <v>851832.34577631997</v>
      </c>
      <c r="AH33" s="1">
        <v>855238.55238645198</v>
      </c>
      <c r="AI33" s="1">
        <v>632274.21221475501</v>
      </c>
      <c r="AJ33" s="1">
        <v>1062041.14847761</v>
      </c>
      <c r="AK33" s="1">
        <v>967534.05544267304</v>
      </c>
      <c r="AL33" s="1">
        <v>864562.075866258</v>
      </c>
      <c r="AM33" s="1">
        <v>1016709.53882525</v>
      </c>
      <c r="AN33" s="1">
        <v>1411679.05936213</v>
      </c>
      <c r="AO33" s="1">
        <v>446984.08807772602</v>
      </c>
      <c r="AP33" s="1">
        <v>1615876.05136484</v>
      </c>
      <c r="AQ33" s="1">
        <v>1086717.7833404499</v>
      </c>
      <c r="AR33" s="1">
        <v>698956.73777249595</v>
      </c>
      <c r="AS33" s="1">
        <v>698804.56343777198</v>
      </c>
      <c r="AT33" s="1">
        <v>1304391.69101977</v>
      </c>
      <c r="AU33" s="1">
        <v>1897219.62012707</v>
      </c>
      <c r="AV33" s="1">
        <v>554411.79199884203</v>
      </c>
      <c r="AW33" s="1">
        <v>1085583.11099997</v>
      </c>
      <c r="AX33" s="1">
        <v>725541.19332769501</v>
      </c>
      <c r="AY33" s="1">
        <v>981004.79673791304</v>
      </c>
      <c r="AZ33" s="1">
        <v>884804.77789096499</v>
      </c>
      <c r="BA33" s="1">
        <v>1403459.8678584599</v>
      </c>
      <c r="BB33" s="1">
        <v>1165263.3488312999</v>
      </c>
      <c r="BC33" s="1">
        <v>986164.192140133</v>
      </c>
      <c r="BD33" s="1">
        <v>1596412.7562188001</v>
      </c>
      <c r="BE33" s="1">
        <v>1031985.11253626</v>
      </c>
      <c r="BF33" s="1">
        <v>1027123.29848676</v>
      </c>
      <c r="BG33" s="1">
        <v>1246650.32594846</v>
      </c>
      <c r="BH33" s="1">
        <v>644042.26717397803</v>
      </c>
      <c r="BI33" s="1">
        <v>1055204.1523436501</v>
      </c>
      <c r="BJ33" s="1">
        <v>1032287.79234338</v>
      </c>
      <c r="BK33" s="1">
        <v>646132.85921883001</v>
      </c>
      <c r="BL33" s="1">
        <v>2136876.9021474202</v>
      </c>
      <c r="BM33" s="1">
        <v>900751.25477390597</v>
      </c>
      <c r="BN33" s="1">
        <v>781576.41833319399</v>
      </c>
      <c r="BO33" s="1">
        <v>1220211.4760686699</v>
      </c>
      <c r="BP33" s="1">
        <v>1113929.73542993</v>
      </c>
      <c r="BQ33" s="1">
        <v>798893.19028833602</v>
      </c>
      <c r="BR33" s="1">
        <v>599590.78681962006</v>
      </c>
      <c r="BS33" s="1">
        <v>804030.68228774099</v>
      </c>
      <c r="BT33" s="1">
        <v>685091.73634762201</v>
      </c>
      <c r="BU33" s="1">
        <v>704768.93861119496</v>
      </c>
      <c r="BV33" s="1">
        <v>604985.10705277696</v>
      </c>
      <c r="BW33" s="1">
        <v>750685.14084406302</v>
      </c>
      <c r="BX33" s="1">
        <v>697046.11423007399</v>
      </c>
      <c r="BY33" s="1">
        <v>1552302.5960367699</v>
      </c>
      <c r="BZ33" s="1">
        <v>893524.54515149596</v>
      </c>
      <c r="CA33" s="1">
        <v>2368991.5916230702</v>
      </c>
      <c r="CB33" s="1">
        <v>1425041.50026921</v>
      </c>
      <c r="CC33" s="1">
        <v>807702.936059242</v>
      </c>
      <c r="CD33" s="1">
        <v>822844.44156373199</v>
      </c>
      <c r="CE33" s="1">
        <v>949210.76936253498</v>
      </c>
      <c r="CF33" s="1">
        <v>473637.29222076398</v>
      </c>
      <c r="CG33" s="1">
        <v>733393.23762067105</v>
      </c>
      <c r="CH33" s="1">
        <v>1033835.04932511</v>
      </c>
      <c r="CI33" s="1">
        <v>1416919.60123699</v>
      </c>
      <c r="CJ33" s="1">
        <v>929408.81679292896</v>
      </c>
      <c r="CK33" s="1">
        <v>740296.764441284</v>
      </c>
      <c r="CL33" s="1">
        <v>2026248.9162466701</v>
      </c>
      <c r="CM33" s="1">
        <v>1252027.6654201101</v>
      </c>
      <c r="CN33" s="1">
        <v>1288798.79438511</v>
      </c>
      <c r="CO33" s="1">
        <v>469146.79888892401</v>
      </c>
      <c r="CP33" s="1">
        <v>849849.62841278606</v>
      </c>
      <c r="CQ33" s="1">
        <v>792305.03174653405</v>
      </c>
      <c r="CR33" s="1">
        <v>1244462.2827024001</v>
      </c>
      <c r="CS33" s="1">
        <v>694318.72273710696</v>
      </c>
      <c r="CT33" s="1">
        <v>814512.00419468596</v>
      </c>
      <c r="CU33" s="1">
        <v>993858.49650970101</v>
      </c>
      <c r="CV33" s="1">
        <v>1275794.24626323</v>
      </c>
      <c r="CW33" s="1">
        <v>824595.81780594005</v>
      </c>
      <c r="CX33" s="1">
        <v>916549.39949943998</v>
      </c>
      <c r="CY33" s="1">
        <v>619137.70368355105</v>
      </c>
      <c r="CZ33" s="1">
        <v>856746.84430729796</v>
      </c>
      <c r="DA33" s="1">
        <v>1526538.15811821</v>
      </c>
      <c r="DB33" s="1">
        <v>873598.85344296403</v>
      </c>
      <c r="DC33" s="1">
        <v>649290.82901803998</v>
      </c>
      <c r="DD33" s="1">
        <v>1098258.9001492199</v>
      </c>
      <c r="DE33" s="1">
        <v>758100.25451694604</v>
      </c>
      <c r="DF33" s="1">
        <v>631577.63848957501</v>
      </c>
      <c r="DG33" s="1">
        <v>693297.15656714002</v>
      </c>
      <c r="DH33" s="1">
        <v>977257.15419990302</v>
      </c>
      <c r="DI33" s="1">
        <v>846528.68053713895</v>
      </c>
      <c r="DJ33" s="1">
        <v>970485.42372244596</v>
      </c>
      <c r="DK33" s="1">
        <v>793510.10482613102</v>
      </c>
      <c r="DL33" s="1">
        <v>562829.18649309594</v>
      </c>
      <c r="DM33" s="1">
        <v>938377.37892419205</v>
      </c>
      <c r="DN33" s="1">
        <v>820438.73177278903</v>
      </c>
      <c r="DO33" s="1">
        <v>903409.62116189406</v>
      </c>
      <c r="DP33" s="1">
        <v>1463717.6243519599</v>
      </c>
      <c r="DQ33" s="1">
        <v>1017526.17899157</v>
      </c>
      <c r="DR33" s="1">
        <v>1389136.5287037899</v>
      </c>
      <c r="DS33" s="1">
        <v>1417940.5002768701</v>
      </c>
      <c r="DT33" s="1">
        <v>1501530.32840377</v>
      </c>
      <c r="DU33" s="1">
        <v>1104839.5764649999</v>
      </c>
      <c r="DV33" s="1">
        <v>834075.22816635901</v>
      </c>
      <c r="DW33" s="1">
        <v>692033.58305607596</v>
      </c>
      <c r="DX33" s="1">
        <v>668184.79739490803</v>
      </c>
      <c r="DY33" s="1">
        <v>1144871.71742329</v>
      </c>
      <c r="DZ33" s="1">
        <v>873819.59980345401</v>
      </c>
      <c r="EA33" s="1">
        <v>1017018.18410303</v>
      </c>
      <c r="EB33" s="1">
        <v>711908.34346876096</v>
      </c>
      <c r="EC33" s="1">
        <v>1147075.8637584399</v>
      </c>
      <c r="ED33" s="1">
        <v>922448.86883555097</v>
      </c>
      <c r="EE33" s="1">
        <v>922328.77281265298</v>
      </c>
      <c r="EF33" s="1">
        <v>1083068.0487287799</v>
      </c>
      <c r="EG33" s="1">
        <v>1104504.1664618501</v>
      </c>
      <c r="EH33" s="1">
        <v>781435.42677256698</v>
      </c>
      <c r="EI33" s="1">
        <v>1064222.50220382</v>
      </c>
      <c r="EJ33" s="1">
        <v>1240450.6410304799</v>
      </c>
      <c r="EK33" s="1">
        <v>1441834.51233177</v>
      </c>
      <c r="EL33" s="1">
        <v>860045.62671684602</v>
      </c>
      <c r="EM33" s="1">
        <v>711058.09245954105</v>
      </c>
      <c r="EN33" s="1">
        <v>840907.258400933</v>
      </c>
      <c r="EO33" s="1">
        <v>1027259.16822648</v>
      </c>
      <c r="EP33" s="1">
        <v>848960.91685500101</v>
      </c>
      <c r="EQ33" s="1">
        <v>870623.85507159005</v>
      </c>
      <c r="ER33" s="1">
        <v>738687.71281463897</v>
      </c>
      <c r="ES33" s="1">
        <v>739371.47028963396</v>
      </c>
      <c r="ET33" s="1">
        <v>939519.86870712205</v>
      </c>
      <c r="EU33" s="1">
        <v>545502.49550877302</v>
      </c>
      <c r="EV33" s="1">
        <v>1157917.2066763099</v>
      </c>
      <c r="EW33" s="1">
        <v>830158.26782516402</v>
      </c>
      <c r="EX33" s="1">
        <v>774937.68101562001</v>
      </c>
      <c r="EY33" s="1">
        <v>703678.49742836505</v>
      </c>
      <c r="EZ33" s="1">
        <v>1576341.2781666501</v>
      </c>
      <c r="FA33" s="1">
        <v>683298.63021765801</v>
      </c>
      <c r="FB33" s="1">
        <v>1634331.0153727001</v>
      </c>
      <c r="FC33" s="1">
        <v>870987.79819313099</v>
      </c>
      <c r="FD33" s="1">
        <v>531760.42721487896</v>
      </c>
    </row>
    <row r="34" spans="1:160" x14ac:dyDescent="0.2">
      <c r="A34" s="1" t="s">
        <v>1649</v>
      </c>
      <c r="B34" s="4" t="s">
        <v>166</v>
      </c>
      <c r="C34" s="4" t="s">
        <v>167</v>
      </c>
      <c r="D34" s="35" t="s">
        <v>0</v>
      </c>
      <c r="E34" s="35" t="s">
        <v>0</v>
      </c>
      <c r="F34" s="35" t="s">
        <v>0</v>
      </c>
      <c r="G34" s="35" t="s">
        <v>0</v>
      </c>
      <c r="H34" s="35" t="s">
        <v>0</v>
      </c>
      <c r="I34" s="35" t="s">
        <v>0</v>
      </c>
      <c r="J34" s="35" t="s">
        <v>0</v>
      </c>
      <c r="K34" s="35" t="s">
        <v>0</v>
      </c>
      <c r="L34" s="35" t="s">
        <v>0</v>
      </c>
      <c r="M34" s="35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  <c r="CG34" s="1" t="s">
        <v>0</v>
      </c>
      <c r="CH34" s="1" t="s">
        <v>0</v>
      </c>
      <c r="CI34" s="1" t="s">
        <v>0</v>
      </c>
      <c r="CJ34" s="1" t="s">
        <v>0</v>
      </c>
      <c r="CK34" s="1" t="s">
        <v>0</v>
      </c>
      <c r="CL34" s="1" t="s">
        <v>0</v>
      </c>
      <c r="CM34" s="1" t="s">
        <v>0</v>
      </c>
      <c r="CN34" s="1" t="s">
        <v>0</v>
      </c>
      <c r="CO34" s="1" t="s">
        <v>0</v>
      </c>
      <c r="CP34" s="1" t="s">
        <v>0</v>
      </c>
      <c r="CQ34" s="1" t="s">
        <v>0</v>
      </c>
      <c r="CR34" s="1" t="s">
        <v>0</v>
      </c>
      <c r="CS34" s="1" t="s">
        <v>0</v>
      </c>
      <c r="CT34" s="1" t="s">
        <v>0</v>
      </c>
      <c r="CU34" s="1" t="s">
        <v>0</v>
      </c>
      <c r="CV34" s="1" t="s">
        <v>0</v>
      </c>
      <c r="CW34" s="1" t="s">
        <v>0</v>
      </c>
      <c r="CX34" s="1" t="s">
        <v>0</v>
      </c>
      <c r="CY34" s="1" t="s">
        <v>0</v>
      </c>
      <c r="CZ34" s="1" t="s">
        <v>0</v>
      </c>
      <c r="DA34" s="1" t="s">
        <v>0</v>
      </c>
      <c r="DB34" s="1" t="s">
        <v>0</v>
      </c>
      <c r="DC34" s="1" t="s">
        <v>0</v>
      </c>
      <c r="DD34" s="1" t="s">
        <v>0</v>
      </c>
      <c r="DE34" s="1" t="s">
        <v>0</v>
      </c>
      <c r="DF34" s="1" t="s">
        <v>0</v>
      </c>
      <c r="DG34" s="1" t="s">
        <v>0</v>
      </c>
      <c r="DH34" s="1" t="s">
        <v>0</v>
      </c>
      <c r="DI34" s="1" t="s">
        <v>0</v>
      </c>
      <c r="DJ34" s="1" t="s">
        <v>0</v>
      </c>
      <c r="DK34" s="1" t="s">
        <v>0</v>
      </c>
      <c r="DL34" s="1" t="s">
        <v>0</v>
      </c>
      <c r="DM34" s="1" t="s">
        <v>0</v>
      </c>
      <c r="DN34" s="1" t="s">
        <v>0</v>
      </c>
      <c r="DO34" s="1" t="s">
        <v>0</v>
      </c>
      <c r="DP34" s="1" t="s">
        <v>0</v>
      </c>
      <c r="DQ34" s="1" t="s">
        <v>0</v>
      </c>
      <c r="DR34" s="1" t="s">
        <v>0</v>
      </c>
      <c r="DS34" s="1" t="s">
        <v>0</v>
      </c>
      <c r="DT34" s="1" t="s">
        <v>0</v>
      </c>
      <c r="DU34" s="1" t="s">
        <v>0</v>
      </c>
      <c r="DV34" s="1" t="s">
        <v>0</v>
      </c>
      <c r="DW34" s="1" t="s">
        <v>0</v>
      </c>
      <c r="DX34" s="1" t="s">
        <v>0</v>
      </c>
      <c r="DY34" s="1" t="s">
        <v>0</v>
      </c>
      <c r="DZ34" s="1" t="s">
        <v>0</v>
      </c>
      <c r="EA34" s="1" t="s">
        <v>0</v>
      </c>
      <c r="EB34" s="1" t="s">
        <v>0</v>
      </c>
      <c r="EC34" s="1" t="s">
        <v>0</v>
      </c>
      <c r="ED34" s="1" t="s">
        <v>0</v>
      </c>
      <c r="EE34" s="1" t="s">
        <v>0</v>
      </c>
      <c r="EF34" s="1" t="s">
        <v>0</v>
      </c>
      <c r="EG34" s="1" t="s">
        <v>0</v>
      </c>
      <c r="EH34" s="1" t="s">
        <v>0</v>
      </c>
      <c r="EI34" s="1" t="s">
        <v>0</v>
      </c>
      <c r="EJ34" s="1" t="s">
        <v>0</v>
      </c>
      <c r="EK34" s="1" t="s">
        <v>0</v>
      </c>
      <c r="EL34" s="1" t="s">
        <v>0</v>
      </c>
      <c r="EM34" s="1" t="s">
        <v>0</v>
      </c>
      <c r="EN34" s="1" t="s">
        <v>0</v>
      </c>
      <c r="EO34" s="1" t="s">
        <v>0</v>
      </c>
      <c r="EP34" s="1" t="s">
        <v>0</v>
      </c>
      <c r="EQ34" s="1" t="s">
        <v>0</v>
      </c>
      <c r="ER34" s="1" t="s">
        <v>0</v>
      </c>
      <c r="ES34" s="1" t="s">
        <v>0</v>
      </c>
      <c r="ET34" s="1" t="s">
        <v>0</v>
      </c>
      <c r="EU34" s="1" t="s">
        <v>0</v>
      </c>
      <c r="EV34" s="1" t="s">
        <v>0</v>
      </c>
      <c r="EW34" s="1" t="s">
        <v>0</v>
      </c>
      <c r="EX34" s="1" t="s">
        <v>0</v>
      </c>
      <c r="EY34" s="1" t="s">
        <v>0</v>
      </c>
      <c r="EZ34" s="1" t="s">
        <v>0</v>
      </c>
      <c r="FA34" s="1" t="s">
        <v>0</v>
      </c>
      <c r="FB34" s="1" t="s">
        <v>0</v>
      </c>
      <c r="FC34" s="1" t="s">
        <v>0</v>
      </c>
      <c r="FD34" s="1" t="s">
        <v>0</v>
      </c>
    </row>
    <row r="35" spans="1:160" x14ac:dyDescent="0.2">
      <c r="A35" s="1" t="s">
        <v>1650</v>
      </c>
      <c r="B35" s="4" t="s">
        <v>171</v>
      </c>
      <c r="C35" s="4" t="s">
        <v>172</v>
      </c>
      <c r="D35" s="35" t="s">
        <v>0</v>
      </c>
      <c r="E35" s="35" t="s">
        <v>0</v>
      </c>
      <c r="F35" s="35" t="s">
        <v>0</v>
      </c>
      <c r="G35" s="35" t="s">
        <v>0</v>
      </c>
      <c r="H35" s="35" t="s">
        <v>0</v>
      </c>
      <c r="I35" s="35" t="s">
        <v>0</v>
      </c>
      <c r="J35" s="35" t="s">
        <v>0</v>
      </c>
      <c r="K35" s="35" t="s">
        <v>0</v>
      </c>
      <c r="L35" s="35" t="s">
        <v>0</v>
      </c>
      <c r="M35" s="35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  <c r="CF35" s="1" t="s">
        <v>0</v>
      </c>
      <c r="CG35" s="1" t="s">
        <v>0</v>
      </c>
      <c r="CH35" s="1" t="s">
        <v>0</v>
      </c>
      <c r="CI35" s="1" t="s">
        <v>0</v>
      </c>
      <c r="CJ35" s="1" t="s">
        <v>0</v>
      </c>
      <c r="CK35" s="1" t="s">
        <v>0</v>
      </c>
      <c r="CL35" s="1" t="s">
        <v>0</v>
      </c>
      <c r="CM35" s="1" t="s">
        <v>0</v>
      </c>
      <c r="CN35" s="1" t="s">
        <v>0</v>
      </c>
      <c r="CO35" s="1" t="s">
        <v>0</v>
      </c>
      <c r="CP35" s="1" t="s">
        <v>0</v>
      </c>
      <c r="CQ35" s="1" t="s">
        <v>0</v>
      </c>
      <c r="CR35" s="1" t="s">
        <v>0</v>
      </c>
      <c r="CS35" s="1" t="s">
        <v>0</v>
      </c>
      <c r="CT35" s="1" t="s">
        <v>0</v>
      </c>
      <c r="CU35" s="1" t="s">
        <v>0</v>
      </c>
      <c r="CV35" s="1" t="s">
        <v>0</v>
      </c>
      <c r="CW35" s="1" t="s">
        <v>0</v>
      </c>
      <c r="CX35" s="1" t="s">
        <v>0</v>
      </c>
      <c r="CY35" s="1" t="s">
        <v>0</v>
      </c>
      <c r="CZ35" s="1" t="s">
        <v>0</v>
      </c>
      <c r="DA35" s="1" t="s">
        <v>0</v>
      </c>
      <c r="DB35" s="1" t="s">
        <v>0</v>
      </c>
      <c r="DC35" s="1" t="s">
        <v>0</v>
      </c>
      <c r="DD35" s="1" t="s">
        <v>0</v>
      </c>
      <c r="DE35" s="1" t="s">
        <v>0</v>
      </c>
      <c r="DF35" s="1" t="s">
        <v>0</v>
      </c>
      <c r="DG35" s="1" t="s">
        <v>0</v>
      </c>
      <c r="DH35" s="1" t="s">
        <v>0</v>
      </c>
      <c r="DI35" s="1" t="s">
        <v>0</v>
      </c>
      <c r="DJ35" s="1" t="s">
        <v>0</v>
      </c>
      <c r="DK35" s="1" t="s">
        <v>0</v>
      </c>
      <c r="DL35" s="1" t="s">
        <v>0</v>
      </c>
      <c r="DM35" s="1" t="s">
        <v>0</v>
      </c>
      <c r="DN35" s="1" t="s">
        <v>0</v>
      </c>
      <c r="DO35" s="1" t="s">
        <v>0</v>
      </c>
      <c r="DP35" s="1" t="s">
        <v>0</v>
      </c>
      <c r="DQ35" s="1" t="s">
        <v>0</v>
      </c>
      <c r="DR35" s="1" t="s">
        <v>0</v>
      </c>
      <c r="DS35" s="1" t="s">
        <v>0</v>
      </c>
      <c r="DT35" s="1" t="s">
        <v>0</v>
      </c>
      <c r="DU35" s="1" t="s">
        <v>0</v>
      </c>
      <c r="DV35" s="1" t="s">
        <v>0</v>
      </c>
      <c r="DW35" s="1" t="s">
        <v>0</v>
      </c>
      <c r="DX35" s="1" t="s">
        <v>0</v>
      </c>
      <c r="DY35" s="1" t="s">
        <v>0</v>
      </c>
      <c r="DZ35" s="1" t="s">
        <v>0</v>
      </c>
      <c r="EA35" s="1" t="s">
        <v>0</v>
      </c>
      <c r="EB35" s="1" t="s">
        <v>0</v>
      </c>
      <c r="EC35" s="1" t="s">
        <v>0</v>
      </c>
      <c r="ED35" s="1" t="s">
        <v>0</v>
      </c>
      <c r="EE35" s="1" t="s">
        <v>0</v>
      </c>
      <c r="EF35" s="1" t="s">
        <v>0</v>
      </c>
      <c r="EG35" s="1" t="s">
        <v>0</v>
      </c>
      <c r="EH35" s="1" t="s">
        <v>0</v>
      </c>
      <c r="EI35" s="1" t="s">
        <v>0</v>
      </c>
      <c r="EJ35" s="1" t="s">
        <v>0</v>
      </c>
      <c r="EK35" s="1" t="s">
        <v>0</v>
      </c>
      <c r="EL35" s="1" t="s">
        <v>0</v>
      </c>
      <c r="EM35" s="1" t="s">
        <v>0</v>
      </c>
      <c r="EN35" s="1" t="s">
        <v>0</v>
      </c>
      <c r="EO35" s="1" t="s">
        <v>0</v>
      </c>
      <c r="EP35" s="1" t="s">
        <v>0</v>
      </c>
      <c r="EQ35" s="1" t="s">
        <v>0</v>
      </c>
      <c r="ER35" s="1" t="s">
        <v>0</v>
      </c>
      <c r="ES35" s="1" t="s">
        <v>0</v>
      </c>
      <c r="ET35" s="1" t="s">
        <v>0</v>
      </c>
      <c r="EU35" s="1" t="s">
        <v>0</v>
      </c>
      <c r="EV35" s="1" t="s">
        <v>0</v>
      </c>
      <c r="EW35" s="1" t="s">
        <v>0</v>
      </c>
      <c r="EX35" s="1" t="s">
        <v>0</v>
      </c>
      <c r="EY35" s="1" t="s">
        <v>0</v>
      </c>
      <c r="EZ35" s="1" t="s">
        <v>0</v>
      </c>
      <c r="FA35" s="1" t="s">
        <v>0</v>
      </c>
      <c r="FB35" s="1" t="s">
        <v>0</v>
      </c>
      <c r="FC35" s="1" t="s">
        <v>0</v>
      </c>
      <c r="FD35" s="1" t="s">
        <v>0</v>
      </c>
    </row>
    <row r="36" spans="1:160" x14ac:dyDescent="0.2">
      <c r="A36" s="1" t="s">
        <v>1651</v>
      </c>
      <c r="B36" s="4" t="s">
        <v>175</v>
      </c>
      <c r="C36" s="4" t="s">
        <v>176</v>
      </c>
      <c r="D36" s="35" t="s">
        <v>0</v>
      </c>
      <c r="E36" s="35" t="s">
        <v>0</v>
      </c>
      <c r="F36" s="35" t="s">
        <v>0</v>
      </c>
      <c r="G36" s="35" t="s">
        <v>0</v>
      </c>
      <c r="H36" s="35" t="s">
        <v>0</v>
      </c>
      <c r="I36" s="35" t="s">
        <v>0</v>
      </c>
      <c r="J36" s="35" t="s">
        <v>0</v>
      </c>
      <c r="K36" s="35" t="s">
        <v>0</v>
      </c>
      <c r="L36" s="35" t="s">
        <v>0</v>
      </c>
      <c r="M36" s="35" t="s">
        <v>0</v>
      </c>
      <c r="N36" s="1" t="s">
        <v>0</v>
      </c>
      <c r="O36" s="1" t="s">
        <v>0</v>
      </c>
      <c r="P36" s="1" t="s">
        <v>0</v>
      </c>
      <c r="Q36" s="1" t="s">
        <v>0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 t="s">
        <v>0</v>
      </c>
      <c r="Z36" s="1" t="s">
        <v>0</v>
      </c>
      <c r="AA36" s="1" t="s">
        <v>0</v>
      </c>
      <c r="AB36" s="1" t="s">
        <v>0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 t="s">
        <v>0</v>
      </c>
      <c r="AJ36" s="1" t="s">
        <v>0</v>
      </c>
      <c r="AK36" s="1" t="s">
        <v>0</v>
      </c>
      <c r="AL36" s="1" t="s">
        <v>0</v>
      </c>
      <c r="AM36" s="1" t="s">
        <v>0</v>
      </c>
      <c r="AN36" s="1" t="s">
        <v>0</v>
      </c>
      <c r="AO36" s="1" t="s">
        <v>0</v>
      </c>
      <c r="AP36" s="1" t="s">
        <v>0</v>
      </c>
      <c r="AQ36" s="1" t="s">
        <v>0</v>
      </c>
      <c r="AR36" s="1" t="s">
        <v>0</v>
      </c>
      <c r="AS36" s="1" t="s">
        <v>0</v>
      </c>
      <c r="AT36" s="1" t="s">
        <v>0</v>
      </c>
      <c r="AU36" s="1" t="s">
        <v>0</v>
      </c>
      <c r="AV36" s="1" t="s">
        <v>0</v>
      </c>
      <c r="AW36" s="1" t="s">
        <v>0</v>
      </c>
      <c r="AX36" s="1" t="s">
        <v>0</v>
      </c>
      <c r="AY36" s="1" t="s">
        <v>0</v>
      </c>
      <c r="AZ36" s="1" t="s">
        <v>0</v>
      </c>
      <c r="BA36" s="1" t="s">
        <v>0</v>
      </c>
      <c r="BB36" s="1" t="s">
        <v>0</v>
      </c>
      <c r="BC36" s="1" t="s">
        <v>0</v>
      </c>
      <c r="BD36" s="1" t="s">
        <v>0</v>
      </c>
      <c r="BE36" s="1" t="s">
        <v>0</v>
      </c>
      <c r="BF36" s="1" t="s">
        <v>0</v>
      </c>
      <c r="BG36" s="1" t="s">
        <v>0</v>
      </c>
      <c r="BH36" s="1" t="s">
        <v>0</v>
      </c>
      <c r="BI36" s="1" t="s">
        <v>0</v>
      </c>
      <c r="BJ36" s="1" t="s">
        <v>0</v>
      </c>
      <c r="BK36" s="1" t="s">
        <v>0</v>
      </c>
      <c r="BL36" s="1" t="s">
        <v>0</v>
      </c>
      <c r="BM36" s="1" t="s">
        <v>0</v>
      </c>
      <c r="BN36" s="1" t="s">
        <v>0</v>
      </c>
      <c r="BO36" s="1" t="s">
        <v>0</v>
      </c>
      <c r="BP36" s="1" t="s">
        <v>0</v>
      </c>
      <c r="BQ36" s="1" t="s">
        <v>0</v>
      </c>
      <c r="BR36" s="1" t="s">
        <v>0</v>
      </c>
      <c r="BS36" s="1" t="s">
        <v>0</v>
      </c>
      <c r="BT36" s="1" t="s">
        <v>0</v>
      </c>
      <c r="BU36" s="1" t="s">
        <v>0</v>
      </c>
      <c r="BV36" s="1" t="s">
        <v>0</v>
      </c>
      <c r="BW36" s="1" t="s">
        <v>0</v>
      </c>
      <c r="BX36" s="1" t="s">
        <v>0</v>
      </c>
      <c r="BY36" s="1" t="s">
        <v>0</v>
      </c>
      <c r="BZ36" s="1" t="s">
        <v>0</v>
      </c>
      <c r="CA36" s="1" t="s">
        <v>0</v>
      </c>
      <c r="CB36" s="1" t="s">
        <v>0</v>
      </c>
      <c r="CC36" s="1" t="s">
        <v>0</v>
      </c>
      <c r="CD36" s="1" t="s">
        <v>0</v>
      </c>
      <c r="CE36" s="1" t="s">
        <v>0</v>
      </c>
      <c r="CF36" s="1" t="s">
        <v>0</v>
      </c>
      <c r="CG36" s="1" t="s">
        <v>0</v>
      </c>
      <c r="CH36" s="1" t="s">
        <v>0</v>
      </c>
      <c r="CI36" s="1" t="s">
        <v>0</v>
      </c>
      <c r="CJ36" s="1" t="s">
        <v>0</v>
      </c>
      <c r="CK36" s="1" t="s">
        <v>0</v>
      </c>
      <c r="CL36" s="1" t="s">
        <v>0</v>
      </c>
      <c r="CM36" s="1" t="s">
        <v>0</v>
      </c>
      <c r="CN36" s="1" t="s">
        <v>0</v>
      </c>
      <c r="CO36" s="1" t="s">
        <v>0</v>
      </c>
      <c r="CP36" s="1" t="s">
        <v>0</v>
      </c>
      <c r="CQ36" s="1" t="s">
        <v>0</v>
      </c>
      <c r="CR36" s="1" t="s">
        <v>0</v>
      </c>
      <c r="CS36" s="1" t="s">
        <v>0</v>
      </c>
      <c r="CT36" s="1" t="s">
        <v>0</v>
      </c>
      <c r="CU36" s="1" t="s">
        <v>0</v>
      </c>
      <c r="CV36" s="1" t="s">
        <v>0</v>
      </c>
      <c r="CW36" s="1" t="s">
        <v>0</v>
      </c>
      <c r="CX36" s="1" t="s">
        <v>0</v>
      </c>
      <c r="CY36" s="1" t="s">
        <v>0</v>
      </c>
      <c r="CZ36" s="1" t="s">
        <v>0</v>
      </c>
      <c r="DA36" s="1" t="s">
        <v>0</v>
      </c>
      <c r="DB36" s="1" t="s">
        <v>0</v>
      </c>
      <c r="DC36" s="1" t="s">
        <v>0</v>
      </c>
      <c r="DD36" s="1" t="s">
        <v>0</v>
      </c>
      <c r="DE36" s="1" t="s">
        <v>0</v>
      </c>
      <c r="DF36" s="1" t="s">
        <v>0</v>
      </c>
      <c r="DG36" s="1" t="s">
        <v>0</v>
      </c>
      <c r="DH36" s="1" t="s">
        <v>0</v>
      </c>
      <c r="DI36" s="1" t="s">
        <v>0</v>
      </c>
      <c r="DJ36" s="1" t="s">
        <v>0</v>
      </c>
      <c r="DK36" s="1" t="s">
        <v>0</v>
      </c>
      <c r="DL36" s="1" t="s">
        <v>0</v>
      </c>
      <c r="DM36" s="1" t="s">
        <v>0</v>
      </c>
      <c r="DN36" s="1" t="s">
        <v>0</v>
      </c>
      <c r="DO36" s="1" t="s">
        <v>0</v>
      </c>
      <c r="DP36" s="1" t="s">
        <v>0</v>
      </c>
      <c r="DQ36" s="1" t="s">
        <v>0</v>
      </c>
      <c r="DR36" s="1" t="s">
        <v>0</v>
      </c>
      <c r="DS36" s="1" t="s">
        <v>0</v>
      </c>
      <c r="DT36" s="1" t="s">
        <v>0</v>
      </c>
      <c r="DU36" s="1" t="s">
        <v>0</v>
      </c>
      <c r="DV36" s="1" t="s">
        <v>0</v>
      </c>
      <c r="DW36" s="1" t="s">
        <v>0</v>
      </c>
      <c r="DX36" s="1" t="s">
        <v>0</v>
      </c>
      <c r="DY36" s="1" t="s">
        <v>0</v>
      </c>
      <c r="DZ36" s="1" t="s">
        <v>0</v>
      </c>
      <c r="EA36" s="1" t="s">
        <v>0</v>
      </c>
      <c r="EB36" s="1" t="s">
        <v>0</v>
      </c>
      <c r="EC36" s="1" t="s">
        <v>0</v>
      </c>
      <c r="ED36" s="1" t="s">
        <v>0</v>
      </c>
      <c r="EE36" s="1" t="s">
        <v>0</v>
      </c>
      <c r="EF36" s="1" t="s">
        <v>0</v>
      </c>
      <c r="EG36" s="1" t="s">
        <v>0</v>
      </c>
      <c r="EH36" s="1" t="s">
        <v>0</v>
      </c>
      <c r="EI36" s="1" t="s">
        <v>0</v>
      </c>
      <c r="EJ36" s="1" t="s">
        <v>0</v>
      </c>
      <c r="EK36" s="1" t="s">
        <v>0</v>
      </c>
      <c r="EL36" s="1" t="s">
        <v>0</v>
      </c>
      <c r="EM36" s="1" t="s">
        <v>0</v>
      </c>
      <c r="EN36" s="1" t="s">
        <v>0</v>
      </c>
      <c r="EO36" s="1" t="s">
        <v>0</v>
      </c>
      <c r="EP36" s="1" t="s">
        <v>0</v>
      </c>
      <c r="EQ36" s="1" t="s">
        <v>0</v>
      </c>
      <c r="ER36" s="1" t="s">
        <v>0</v>
      </c>
      <c r="ES36" s="1" t="s">
        <v>0</v>
      </c>
      <c r="ET36" s="1" t="s">
        <v>0</v>
      </c>
      <c r="EU36" s="1" t="s">
        <v>0</v>
      </c>
      <c r="EV36" s="1" t="s">
        <v>0</v>
      </c>
      <c r="EW36" s="1" t="s">
        <v>0</v>
      </c>
      <c r="EX36" s="1" t="s">
        <v>0</v>
      </c>
      <c r="EY36" s="1" t="s">
        <v>0</v>
      </c>
      <c r="EZ36" s="1" t="s">
        <v>0</v>
      </c>
      <c r="FA36" s="1" t="s">
        <v>0</v>
      </c>
      <c r="FB36" s="1" t="s">
        <v>0</v>
      </c>
      <c r="FC36" s="1" t="s">
        <v>0</v>
      </c>
      <c r="FD36" s="1" t="s">
        <v>0</v>
      </c>
    </row>
    <row r="37" spans="1:160" x14ac:dyDescent="0.2">
      <c r="A37" s="1" t="s">
        <v>1652</v>
      </c>
      <c r="B37" s="4" t="s">
        <v>180</v>
      </c>
      <c r="C37" s="4" t="s">
        <v>181</v>
      </c>
      <c r="D37" s="35">
        <v>2030920.0947580501</v>
      </c>
      <c r="E37" s="35">
        <v>2956795.0530044301</v>
      </c>
      <c r="F37" s="35">
        <v>2549427.5317613101</v>
      </c>
      <c r="G37" s="35">
        <v>1347273.45132123</v>
      </c>
      <c r="H37" s="35">
        <v>1502052.2388462899</v>
      </c>
      <c r="I37" s="35">
        <v>1094540.04098396</v>
      </c>
      <c r="J37" s="35">
        <v>2126993.1430452298</v>
      </c>
      <c r="K37" s="35">
        <v>1475926.8259173499</v>
      </c>
      <c r="L37" s="35">
        <v>1394123.07564263</v>
      </c>
      <c r="M37" s="35">
        <v>1324242.5211692799</v>
      </c>
      <c r="N37" s="1">
        <v>2645595.0661124201</v>
      </c>
      <c r="O37" s="1">
        <v>952159.55641653796</v>
      </c>
      <c r="P37" s="1">
        <v>1607551.0993089201</v>
      </c>
      <c r="Q37" s="1">
        <v>1528742.53417406</v>
      </c>
      <c r="R37" s="1">
        <v>1874322.7045178199</v>
      </c>
      <c r="S37" s="1">
        <v>2455285.94475829</v>
      </c>
      <c r="T37" s="1">
        <v>2090780.0910845201</v>
      </c>
      <c r="U37" s="1">
        <v>2909077.1832051598</v>
      </c>
      <c r="V37" s="1">
        <v>1449621.9546640599</v>
      </c>
      <c r="W37" s="1">
        <v>1774229.6301102201</v>
      </c>
      <c r="X37" s="1">
        <v>1447879.2636318901</v>
      </c>
      <c r="Y37" s="1">
        <v>1587631.1716619499</v>
      </c>
      <c r="Z37" s="1">
        <v>1313774.76404398</v>
      </c>
      <c r="AA37" s="1">
        <v>1663846.5195132201</v>
      </c>
      <c r="AB37" s="1">
        <v>1357391.40764028</v>
      </c>
      <c r="AC37" s="1">
        <v>2247860.2901163702</v>
      </c>
      <c r="AD37" s="1">
        <v>1366512.98916768</v>
      </c>
      <c r="AE37" s="1">
        <v>1651943.54934345</v>
      </c>
      <c r="AF37" s="1">
        <v>1578938.5637182</v>
      </c>
      <c r="AG37" s="1">
        <v>2952854.9103043498</v>
      </c>
      <c r="AH37" s="1">
        <v>1825012.8435448899</v>
      </c>
      <c r="AI37" s="1">
        <v>1307419.12645111</v>
      </c>
      <c r="AJ37" s="1">
        <v>1402518.5733197001</v>
      </c>
      <c r="AK37" s="1">
        <v>1469582.5499167501</v>
      </c>
      <c r="AL37" s="1">
        <v>1415445.4634225101</v>
      </c>
      <c r="AM37" s="1">
        <v>1341714.7302836601</v>
      </c>
      <c r="AN37" s="1">
        <v>3861163.4981603702</v>
      </c>
      <c r="AO37" s="1">
        <v>1804176.8927301001</v>
      </c>
      <c r="AP37" s="1">
        <v>1994028.2355675399</v>
      </c>
      <c r="AQ37" s="1">
        <v>1294460.86069735</v>
      </c>
      <c r="AR37" s="1">
        <v>1326124.80430202</v>
      </c>
      <c r="AS37" s="1">
        <v>1466245.59957033</v>
      </c>
      <c r="AT37" s="1">
        <v>2841307.8827400198</v>
      </c>
      <c r="AU37" s="1">
        <v>1529830.1375368901</v>
      </c>
      <c r="AV37" s="1">
        <v>1462553.3208319501</v>
      </c>
      <c r="AW37" s="1">
        <v>1447571.57966094</v>
      </c>
      <c r="AX37" s="1">
        <v>1694819.9806868101</v>
      </c>
      <c r="AY37" s="1">
        <v>1565458.67370327</v>
      </c>
      <c r="AZ37" s="1">
        <v>2236934.58291602</v>
      </c>
      <c r="BA37" s="1">
        <v>1695772.00256959</v>
      </c>
      <c r="BB37" s="1">
        <v>1913340.36802246</v>
      </c>
      <c r="BC37" s="1">
        <v>1493768.9155695101</v>
      </c>
      <c r="BD37" s="1">
        <v>2525329.2109106998</v>
      </c>
      <c r="BE37" s="1">
        <v>1858047.25652133</v>
      </c>
      <c r="BF37" s="1">
        <v>1516560.4955597899</v>
      </c>
      <c r="BG37" s="1">
        <v>1919154.7831359899</v>
      </c>
      <c r="BH37" s="1">
        <v>1831003.8823674601</v>
      </c>
      <c r="BI37" s="1">
        <v>6688878.2280962197</v>
      </c>
      <c r="BJ37" s="1">
        <v>1207517.7065389601</v>
      </c>
      <c r="BK37" s="1">
        <v>1338004.2431731301</v>
      </c>
      <c r="BL37" s="1">
        <v>5988790.73370203</v>
      </c>
      <c r="BM37" s="1">
        <v>1252302.3302924701</v>
      </c>
      <c r="BN37" s="1">
        <v>1542623.13611051</v>
      </c>
      <c r="BO37" s="1">
        <v>1314157.0249757599</v>
      </c>
      <c r="BP37" s="1">
        <v>4400398.3158716997</v>
      </c>
      <c r="BQ37" s="1">
        <v>1508793.1929697299</v>
      </c>
      <c r="BR37" s="1">
        <v>2633679.6344479402</v>
      </c>
      <c r="BS37" s="1">
        <v>1842265.7183348699</v>
      </c>
      <c r="BT37" s="1">
        <v>1330966.8077195</v>
      </c>
      <c r="BU37" s="1">
        <v>1274409.1458232999</v>
      </c>
      <c r="BV37" s="1">
        <v>1129218.4943560499</v>
      </c>
      <c r="BW37" s="1">
        <v>1490405.6825776901</v>
      </c>
      <c r="BX37" s="1">
        <v>3264664.0199454301</v>
      </c>
      <c r="BY37" s="1">
        <v>1795735.06310026</v>
      </c>
      <c r="BZ37" s="1">
        <v>1328719.30840336</v>
      </c>
      <c r="CA37" s="1">
        <v>4059521.0013088998</v>
      </c>
      <c r="CB37" s="1">
        <v>1358949.9473943899</v>
      </c>
      <c r="CC37" s="1">
        <v>827471.98726414004</v>
      </c>
      <c r="CD37" s="1">
        <v>1177208.2871401601</v>
      </c>
      <c r="CE37" s="1">
        <v>1344704.43806056</v>
      </c>
      <c r="CF37" s="1">
        <v>1366157.01365825</v>
      </c>
      <c r="CG37" s="1">
        <v>961740.03450221498</v>
      </c>
      <c r="CH37" s="1">
        <v>1661876.3038008299</v>
      </c>
      <c r="CI37" s="1">
        <v>1939578.9996807899</v>
      </c>
      <c r="CJ37" s="1">
        <v>1306208.62296692</v>
      </c>
      <c r="CK37" s="1">
        <v>1030996.07638009</v>
      </c>
      <c r="CL37" s="1">
        <v>7311975.7874979097</v>
      </c>
      <c r="CM37" s="1">
        <v>1069861.39173215</v>
      </c>
      <c r="CN37" s="1">
        <v>2096861.7312261499</v>
      </c>
      <c r="CO37" s="1">
        <v>1484158.1469094499</v>
      </c>
      <c r="CP37" s="1">
        <v>1112457.8872036</v>
      </c>
      <c r="CQ37" s="1">
        <v>3342160.7705639298</v>
      </c>
      <c r="CR37" s="1">
        <v>914199.37317100901</v>
      </c>
      <c r="CS37" s="1">
        <v>1039376.68577656</v>
      </c>
      <c r="CT37" s="1">
        <v>1511155.27944942</v>
      </c>
      <c r="CU37" s="1">
        <v>1455607.80769441</v>
      </c>
      <c r="CV37" s="1">
        <v>1515089.8551690199</v>
      </c>
      <c r="CW37" s="1">
        <v>887247.62143158098</v>
      </c>
      <c r="CX37" s="1">
        <v>1011646.96634083</v>
      </c>
      <c r="CY37" s="1">
        <v>879790.462170913</v>
      </c>
      <c r="CZ37" s="1">
        <v>877893.24633961997</v>
      </c>
      <c r="DA37" s="1">
        <v>3953004.0725901499</v>
      </c>
      <c r="DB37" s="1">
        <v>1130565.9473528501</v>
      </c>
      <c r="DC37" s="1">
        <v>966102.90949683299</v>
      </c>
      <c r="DD37" s="1">
        <v>1160342.10976507</v>
      </c>
      <c r="DE37" s="1">
        <v>2244485.8637949298</v>
      </c>
      <c r="DF37" s="1">
        <v>1170456.46721028</v>
      </c>
      <c r="DG37" s="1">
        <v>1116454.10714259</v>
      </c>
      <c r="DH37" s="1">
        <v>1357418.09247371</v>
      </c>
      <c r="DI37" s="1">
        <v>1292417.19664418</v>
      </c>
      <c r="DJ37" s="1">
        <v>1026592.49549029</v>
      </c>
      <c r="DK37" s="1">
        <v>1106832.43948224</v>
      </c>
      <c r="DL37" s="1">
        <v>1426332.78075106</v>
      </c>
      <c r="DM37" s="1">
        <v>1326574.03415756</v>
      </c>
      <c r="DN37" s="1">
        <v>1399767.2757232499</v>
      </c>
      <c r="DO37" s="1">
        <v>1318129.6681631799</v>
      </c>
      <c r="DP37" s="1">
        <v>2117487.1795654399</v>
      </c>
      <c r="DQ37" s="1">
        <v>2216876.5130563001</v>
      </c>
      <c r="DR37" s="1">
        <v>2835199.89717637</v>
      </c>
      <c r="DS37" s="1">
        <v>1020833.92502887</v>
      </c>
      <c r="DT37" s="1">
        <v>1148891.19784375</v>
      </c>
      <c r="DU37" s="1">
        <v>2458967.47893816</v>
      </c>
      <c r="DV37" s="1">
        <v>1187509.1067202201</v>
      </c>
      <c r="DW37" s="1">
        <v>1265280.33159093</v>
      </c>
      <c r="DX37" s="1">
        <v>2615329.2463568598</v>
      </c>
      <c r="DY37" s="1">
        <v>1196475.49192744</v>
      </c>
      <c r="DZ37" s="1">
        <v>1636659.6902936399</v>
      </c>
      <c r="EA37" s="1">
        <v>1338381.0354833601</v>
      </c>
      <c r="EB37" s="1">
        <v>1158061.54046749</v>
      </c>
      <c r="EC37" s="1">
        <v>1197848.11135685</v>
      </c>
      <c r="ED37" s="1">
        <v>984930.01650886599</v>
      </c>
      <c r="EE37" s="1">
        <v>833043.35058623599</v>
      </c>
      <c r="EF37" s="1">
        <v>2746995.71791146</v>
      </c>
      <c r="EG37" s="1">
        <v>2011599.6255489599</v>
      </c>
      <c r="EH37" s="1">
        <v>971711.35101866804</v>
      </c>
      <c r="EI37" s="1">
        <v>1738702.6688786601</v>
      </c>
      <c r="EJ37" s="1">
        <v>990126.05852518999</v>
      </c>
      <c r="EK37" s="1">
        <v>1025176.32185852</v>
      </c>
      <c r="EL37" s="1">
        <v>1247081.90177826</v>
      </c>
      <c r="EM37" s="1">
        <v>1100977.2108857599</v>
      </c>
      <c r="EN37" s="1">
        <v>1221145.46561826</v>
      </c>
      <c r="EO37" s="1">
        <v>1287864.71382224</v>
      </c>
      <c r="EP37" s="1">
        <v>985296.70648784901</v>
      </c>
      <c r="EQ37" s="1">
        <v>1172041.4164755</v>
      </c>
      <c r="ER37" s="1">
        <v>1263443.6507431101</v>
      </c>
      <c r="ES37" s="1">
        <v>753198.43982107996</v>
      </c>
      <c r="ET37" s="1">
        <v>1062016.0114704799</v>
      </c>
      <c r="EU37" s="1">
        <v>859035.45111730299</v>
      </c>
      <c r="EV37" s="1">
        <v>817679.65650722699</v>
      </c>
      <c r="EW37" s="1">
        <v>1306762.86228778</v>
      </c>
      <c r="EX37" s="1">
        <v>1661995.03073679</v>
      </c>
      <c r="EY37" s="1">
        <v>1154377.7923380199</v>
      </c>
      <c r="EZ37" s="1">
        <v>1992006.6179946</v>
      </c>
      <c r="FA37" s="1">
        <v>1254260.0556389601</v>
      </c>
      <c r="FB37" s="1">
        <v>1148698.70917679</v>
      </c>
      <c r="FC37" s="1">
        <v>1251690.61274992</v>
      </c>
      <c r="FD37" s="1">
        <v>1421944.55472824</v>
      </c>
    </row>
    <row r="38" spans="1:160" x14ac:dyDescent="0.2">
      <c r="A38" s="1" t="s">
        <v>1653</v>
      </c>
      <c r="B38" s="4" t="s">
        <v>185</v>
      </c>
      <c r="C38" s="4" t="s">
        <v>186</v>
      </c>
      <c r="D38" s="35" t="s">
        <v>0</v>
      </c>
      <c r="E38" s="35" t="s">
        <v>0</v>
      </c>
      <c r="F38" s="35" t="s">
        <v>0</v>
      </c>
      <c r="G38" s="35" t="s">
        <v>0</v>
      </c>
      <c r="H38" s="35" t="s">
        <v>0</v>
      </c>
      <c r="I38" s="35" t="s">
        <v>0</v>
      </c>
      <c r="J38" s="35" t="s">
        <v>0</v>
      </c>
      <c r="K38" s="35" t="s">
        <v>0</v>
      </c>
      <c r="L38" s="35" t="s">
        <v>0</v>
      </c>
      <c r="M38" s="35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  <c r="CG38" s="1" t="s">
        <v>0</v>
      </c>
      <c r="CH38" s="1" t="s">
        <v>0</v>
      </c>
      <c r="CI38" s="1" t="s">
        <v>0</v>
      </c>
      <c r="CJ38" s="1" t="s">
        <v>0</v>
      </c>
      <c r="CK38" s="1" t="s">
        <v>0</v>
      </c>
      <c r="CL38" s="1" t="s">
        <v>0</v>
      </c>
      <c r="CM38" s="1" t="s">
        <v>0</v>
      </c>
      <c r="CN38" s="1" t="s">
        <v>0</v>
      </c>
      <c r="CO38" s="1" t="s">
        <v>0</v>
      </c>
      <c r="CP38" s="1" t="s">
        <v>0</v>
      </c>
      <c r="CQ38" s="1" t="s">
        <v>0</v>
      </c>
      <c r="CR38" s="1" t="s">
        <v>0</v>
      </c>
      <c r="CS38" s="1" t="s">
        <v>0</v>
      </c>
      <c r="CT38" s="1" t="s">
        <v>0</v>
      </c>
      <c r="CU38" s="1" t="s">
        <v>0</v>
      </c>
      <c r="CV38" s="1" t="s">
        <v>0</v>
      </c>
      <c r="CW38" s="1" t="s">
        <v>0</v>
      </c>
      <c r="CX38" s="1" t="s">
        <v>0</v>
      </c>
      <c r="CY38" s="1" t="s">
        <v>0</v>
      </c>
      <c r="CZ38" s="1" t="s">
        <v>0</v>
      </c>
      <c r="DA38" s="1" t="s">
        <v>0</v>
      </c>
      <c r="DB38" s="1" t="s">
        <v>0</v>
      </c>
      <c r="DC38" s="1" t="s">
        <v>0</v>
      </c>
      <c r="DD38" s="1" t="s">
        <v>0</v>
      </c>
      <c r="DE38" s="1" t="s">
        <v>0</v>
      </c>
      <c r="DF38" s="1" t="s">
        <v>0</v>
      </c>
      <c r="DG38" s="1" t="s">
        <v>0</v>
      </c>
      <c r="DH38" s="1" t="s">
        <v>0</v>
      </c>
      <c r="DI38" s="1" t="s">
        <v>0</v>
      </c>
      <c r="DJ38" s="1" t="s">
        <v>0</v>
      </c>
      <c r="DK38" s="1" t="s">
        <v>0</v>
      </c>
      <c r="DL38" s="1" t="s">
        <v>0</v>
      </c>
      <c r="DM38" s="1" t="s">
        <v>0</v>
      </c>
      <c r="DN38" s="1" t="s">
        <v>0</v>
      </c>
      <c r="DO38" s="1" t="s">
        <v>0</v>
      </c>
      <c r="DP38" s="1" t="s">
        <v>0</v>
      </c>
      <c r="DQ38" s="1" t="s">
        <v>0</v>
      </c>
      <c r="DR38" s="1" t="s">
        <v>0</v>
      </c>
      <c r="DS38" s="1" t="s">
        <v>0</v>
      </c>
      <c r="DT38" s="1" t="s">
        <v>0</v>
      </c>
      <c r="DU38" s="1" t="s">
        <v>0</v>
      </c>
      <c r="DV38" s="1" t="s">
        <v>0</v>
      </c>
      <c r="DW38" s="1" t="s">
        <v>0</v>
      </c>
      <c r="DX38" s="1" t="s">
        <v>0</v>
      </c>
      <c r="DY38" s="1" t="s">
        <v>0</v>
      </c>
      <c r="DZ38" s="1" t="s">
        <v>0</v>
      </c>
      <c r="EA38" s="1" t="s">
        <v>0</v>
      </c>
      <c r="EB38" s="1" t="s">
        <v>0</v>
      </c>
      <c r="EC38" s="1" t="s">
        <v>0</v>
      </c>
      <c r="ED38" s="1" t="s">
        <v>0</v>
      </c>
      <c r="EE38" s="1" t="s">
        <v>0</v>
      </c>
      <c r="EF38" s="1" t="s">
        <v>0</v>
      </c>
      <c r="EG38" s="1" t="s">
        <v>0</v>
      </c>
      <c r="EH38" s="1" t="s">
        <v>0</v>
      </c>
      <c r="EI38" s="1" t="s">
        <v>0</v>
      </c>
      <c r="EJ38" s="1" t="s">
        <v>0</v>
      </c>
      <c r="EK38" s="1" t="s">
        <v>0</v>
      </c>
      <c r="EL38" s="1" t="s">
        <v>0</v>
      </c>
      <c r="EM38" s="1" t="s">
        <v>0</v>
      </c>
      <c r="EN38" s="1" t="s">
        <v>0</v>
      </c>
      <c r="EO38" s="1" t="s">
        <v>0</v>
      </c>
      <c r="EP38" s="1" t="s">
        <v>0</v>
      </c>
      <c r="EQ38" s="1" t="s">
        <v>0</v>
      </c>
      <c r="ER38" s="1" t="s">
        <v>0</v>
      </c>
      <c r="ES38" s="1" t="s">
        <v>0</v>
      </c>
      <c r="ET38" s="1" t="s">
        <v>0</v>
      </c>
      <c r="EU38" s="1" t="s">
        <v>0</v>
      </c>
      <c r="EV38" s="1" t="s">
        <v>0</v>
      </c>
      <c r="EW38" s="1" t="s">
        <v>0</v>
      </c>
      <c r="EX38" s="1" t="s">
        <v>0</v>
      </c>
      <c r="EY38" s="1" t="s">
        <v>0</v>
      </c>
      <c r="EZ38" s="1" t="s">
        <v>0</v>
      </c>
      <c r="FA38" s="1" t="s">
        <v>0</v>
      </c>
      <c r="FB38" s="1" t="s">
        <v>0</v>
      </c>
      <c r="FC38" s="1" t="s">
        <v>0</v>
      </c>
      <c r="FD38" s="1" t="s">
        <v>0</v>
      </c>
    </row>
    <row r="39" spans="1:160" x14ac:dyDescent="0.2">
      <c r="A39" s="1" t="s">
        <v>1654</v>
      </c>
      <c r="B39" s="4" t="s">
        <v>190</v>
      </c>
      <c r="C39" s="4" t="s">
        <v>191</v>
      </c>
      <c r="D39" s="35">
        <v>113963.632168415</v>
      </c>
      <c r="E39" s="35">
        <v>228396.96929910901</v>
      </c>
      <c r="F39" s="35">
        <v>102834.21931708101</v>
      </c>
      <c r="G39" s="35">
        <v>157668.07077576799</v>
      </c>
      <c r="H39" s="35">
        <v>169105.36507881599</v>
      </c>
      <c r="I39" s="35">
        <v>155190.51141357201</v>
      </c>
      <c r="J39" s="35">
        <v>111070.809691801</v>
      </c>
      <c r="K39" s="35">
        <v>100756.60158582999</v>
      </c>
      <c r="L39" s="35">
        <v>175890.16312968699</v>
      </c>
      <c r="M39" s="35">
        <v>136726.997744703</v>
      </c>
      <c r="N39" s="1">
        <v>109428.10548801901</v>
      </c>
      <c r="O39" s="1">
        <v>119837.555476728</v>
      </c>
      <c r="P39" s="1">
        <v>163118.98487238999</v>
      </c>
      <c r="Q39" s="1">
        <v>173228.63679912299</v>
      </c>
      <c r="R39" s="1">
        <v>155963.15791735399</v>
      </c>
      <c r="S39" s="1">
        <v>98756.386078672906</v>
      </c>
      <c r="T39" s="1">
        <v>145441.76738368199</v>
      </c>
      <c r="U39" s="1">
        <v>171817.52541365201</v>
      </c>
      <c r="V39" s="1">
        <v>162030.025933214</v>
      </c>
      <c r="W39" s="1">
        <v>193252.13182752201</v>
      </c>
      <c r="X39" s="1">
        <v>152056.85857970701</v>
      </c>
      <c r="Y39" s="1">
        <v>134320.81868083699</v>
      </c>
      <c r="Z39" s="1">
        <v>117418.044418809</v>
      </c>
      <c r="AA39" s="1">
        <v>125707.910414935</v>
      </c>
      <c r="AB39" s="1">
        <v>150158.995830923</v>
      </c>
      <c r="AC39" s="1">
        <v>134183.40175902599</v>
      </c>
      <c r="AD39" s="1">
        <v>123919.93111358699</v>
      </c>
      <c r="AE39" s="1">
        <v>137221.96056394899</v>
      </c>
      <c r="AF39" s="1">
        <v>195402.73987115599</v>
      </c>
      <c r="AG39" s="1">
        <v>149698.52439728199</v>
      </c>
      <c r="AH39" s="1">
        <v>124063.16295794801</v>
      </c>
      <c r="AI39" s="1">
        <v>152342.07424479001</v>
      </c>
      <c r="AJ39" s="1">
        <v>110116.280713446</v>
      </c>
      <c r="AK39" s="1">
        <v>158159.26124890099</v>
      </c>
      <c r="AL39" s="1">
        <v>164946.99279846999</v>
      </c>
      <c r="AM39" s="1">
        <v>103034.473093255</v>
      </c>
      <c r="AN39" s="1">
        <v>137629.61404725601</v>
      </c>
      <c r="AO39" s="1">
        <v>130408.62619527501</v>
      </c>
      <c r="AP39" s="1">
        <v>106162.865137463</v>
      </c>
      <c r="AQ39" s="1">
        <v>131565.757363999</v>
      </c>
      <c r="AR39" s="1">
        <v>129718.501737229</v>
      </c>
      <c r="AS39" s="1">
        <v>145934.75485122699</v>
      </c>
      <c r="AT39" s="1">
        <v>149861.225734065</v>
      </c>
      <c r="AU39" s="1">
        <v>102777.52957175901</v>
      </c>
      <c r="AV39" s="1">
        <v>121702.00537701701</v>
      </c>
      <c r="AW39" s="1">
        <v>179472.501629809</v>
      </c>
      <c r="AX39" s="1">
        <v>113193.238504928</v>
      </c>
      <c r="AY39" s="1">
        <v>184299.66501541701</v>
      </c>
      <c r="AZ39" s="1">
        <v>156032.51031323001</v>
      </c>
      <c r="BA39" s="1">
        <v>62347.453306870098</v>
      </c>
      <c r="BB39" s="1">
        <v>138726.16968027499</v>
      </c>
      <c r="BC39" s="1">
        <v>140735.36480581301</v>
      </c>
      <c r="BD39" s="1">
        <v>108354.603702229</v>
      </c>
      <c r="BE39" s="1">
        <v>108525.323898815</v>
      </c>
      <c r="BF39" s="1">
        <v>131876.24630646399</v>
      </c>
      <c r="BG39" s="1">
        <v>184110.63520169299</v>
      </c>
      <c r="BH39" s="1">
        <v>101410.672070639</v>
      </c>
      <c r="BI39" s="1">
        <v>153448.26583712199</v>
      </c>
      <c r="BJ39" s="1">
        <v>90876.565633574399</v>
      </c>
      <c r="BK39" s="1">
        <v>108727.09057354199</v>
      </c>
      <c r="BL39" s="1">
        <v>143193.68365932099</v>
      </c>
      <c r="BM39" s="1">
        <v>125146.25166666901</v>
      </c>
      <c r="BN39" s="1">
        <v>94334.1261936722</v>
      </c>
      <c r="BO39" s="1">
        <v>107675.182634488</v>
      </c>
      <c r="BP39" s="1">
        <v>91570.190022759998</v>
      </c>
      <c r="BQ39" s="1">
        <v>52674.046556245798</v>
      </c>
      <c r="BR39" s="1">
        <v>113956.775217419</v>
      </c>
      <c r="BS39" s="1">
        <v>123957.566306646</v>
      </c>
      <c r="BT39" s="1">
        <v>100171.30148350701</v>
      </c>
      <c r="BU39" s="1">
        <v>115007.90220582399</v>
      </c>
      <c r="BV39" s="1">
        <v>76302.279151593699</v>
      </c>
      <c r="BW39" s="1">
        <v>118619.34861002601</v>
      </c>
      <c r="BX39" s="1">
        <v>127947.692588608</v>
      </c>
      <c r="BY39" s="1">
        <v>109536.454019823</v>
      </c>
      <c r="BZ39" s="1">
        <v>140655.23574878799</v>
      </c>
      <c r="CA39" s="1">
        <v>158592.96253955801</v>
      </c>
      <c r="CB39" s="1">
        <v>146157.42885475099</v>
      </c>
      <c r="CC39" s="1">
        <v>67716.541693470397</v>
      </c>
      <c r="CD39" s="1">
        <v>90316.115668295606</v>
      </c>
      <c r="CE39" s="1">
        <v>102814.363771729</v>
      </c>
      <c r="CF39" s="1">
        <v>85085.339938652294</v>
      </c>
      <c r="CG39" s="1">
        <v>108379.678243709</v>
      </c>
      <c r="CH39" s="1">
        <v>107570.619174832</v>
      </c>
      <c r="CI39" s="1">
        <v>101171.386225225</v>
      </c>
      <c r="CJ39" s="1">
        <v>108789.927955386</v>
      </c>
      <c r="CK39" s="1">
        <v>102833.10977882</v>
      </c>
      <c r="CL39" s="1">
        <v>114279.771833024</v>
      </c>
      <c r="CM39" s="1">
        <v>108313.154948721</v>
      </c>
      <c r="CN39" s="1">
        <v>100692.18931956599</v>
      </c>
      <c r="CO39" s="1">
        <v>90002.931634458204</v>
      </c>
      <c r="CP39" s="1">
        <v>99573.421795032904</v>
      </c>
      <c r="CQ39" s="1">
        <v>92404.213482985695</v>
      </c>
      <c r="CR39" s="1">
        <v>109639.135966802</v>
      </c>
      <c r="CS39" s="1">
        <v>110305.710725672</v>
      </c>
      <c r="CT39" s="1">
        <v>94457.354049804402</v>
      </c>
      <c r="CU39" s="1">
        <v>111483.50750404601</v>
      </c>
      <c r="CV39" s="1">
        <v>103863.318886825</v>
      </c>
      <c r="CW39" s="1">
        <v>96047.721221359301</v>
      </c>
      <c r="CX39" s="1">
        <v>98764.794081958506</v>
      </c>
      <c r="CY39" s="1">
        <v>91568.337910854403</v>
      </c>
      <c r="CZ39" s="1">
        <v>88045.484499201193</v>
      </c>
      <c r="DA39" s="1">
        <v>103881.480450634</v>
      </c>
      <c r="DB39" s="1">
        <v>97244.636029992005</v>
      </c>
      <c r="DC39" s="1">
        <v>98964.365970162806</v>
      </c>
      <c r="DD39" s="1">
        <v>110105.72473780101</v>
      </c>
      <c r="DE39" s="1">
        <v>106360.392627293</v>
      </c>
      <c r="DF39" s="1">
        <v>82283.828727594402</v>
      </c>
      <c r="DG39" s="1">
        <v>92389.376144896305</v>
      </c>
      <c r="DH39" s="1">
        <v>142502.451473291</v>
      </c>
      <c r="DI39" s="1">
        <v>80051.736313292306</v>
      </c>
      <c r="DJ39" s="1">
        <v>88847.202560101199</v>
      </c>
      <c r="DK39" s="1">
        <v>102416.52686625101</v>
      </c>
      <c r="DL39" s="1">
        <v>52735.004229043603</v>
      </c>
      <c r="DM39" s="1">
        <v>109895.34420839</v>
      </c>
      <c r="DN39" s="1">
        <v>89515.952472511606</v>
      </c>
      <c r="DO39" s="1">
        <v>88796.844980874506</v>
      </c>
      <c r="DP39" s="1">
        <v>133003.19149178101</v>
      </c>
      <c r="DQ39" s="1">
        <v>104398.507447856</v>
      </c>
      <c r="DR39" s="1">
        <v>96019.464638691294</v>
      </c>
      <c r="DS39" s="1">
        <v>79390.357459250794</v>
      </c>
      <c r="DT39" s="1">
        <v>137144.521801378</v>
      </c>
      <c r="DU39" s="1">
        <v>98399.605226600397</v>
      </c>
      <c r="DV39" s="1">
        <v>91102.609114967097</v>
      </c>
      <c r="DW39" s="1">
        <v>105880.143984676</v>
      </c>
      <c r="DX39" s="1">
        <v>76071.888191162303</v>
      </c>
      <c r="DY39" s="1">
        <v>102267.754867197</v>
      </c>
      <c r="DZ39" s="1">
        <v>77483.310227675494</v>
      </c>
      <c r="EA39" s="1">
        <v>121133.75368687999</v>
      </c>
      <c r="EB39" s="1">
        <v>81774.272921548298</v>
      </c>
      <c r="EC39" s="1">
        <v>109836.66342097201</v>
      </c>
      <c r="ED39" s="1">
        <v>91834.364414665106</v>
      </c>
      <c r="EE39" s="1">
        <v>81226.347590671299</v>
      </c>
      <c r="EF39" s="1">
        <v>69253.434429310306</v>
      </c>
      <c r="EG39" s="1">
        <v>146024.144692684</v>
      </c>
      <c r="EH39" s="1">
        <v>66256.139765270302</v>
      </c>
      <c r="EI39" s="1">
        <v>112848.844882394</v>
      </c>
      <c r="EJ39" s="1">
        <v>144872.99642655801</v>
      </c>
      <c r="EK39" s="1">
        <v>93376.721980795497</v>
      </c>
      <c r="EL39" s="1">
        <v>82631.200903062301</v>
      </c>
      <c r="EM39" s="1">
        <v>69023.460436800306</v>
      </c>
      <c r="EN39" s="1">
        <v>120072.420886012</v>
      </c>
      <c r="EO39" s="1">
        <v>133872.213313988</v>
      </c>
      <c r="EP39" s="1">
        <v>70725.237256714099</v>
      </c>
      <c r="EQ39" s="1">
        <v>62792.598285279601</v>
      </c>
      <c r="ER39" s="1">
        <v>86007.380594521106</v>
      </c>
      <c r="ES39" s="1">
        <v>91316.973076096794</v>
      </c>
      <c r="ET39" s="1">
        <v>82259.185723213697</v>
      </c>
      <c r="EU39" s="1">
        <v>69170.711533363894</v>
      </c>
      <c r="EV39" s="1">
        <v>84918.010849676706</v>
      </c>
      <c r="EW39" s="1">
        <v>83274.056636908907</v>
      </c>
      <c r="EX39" s="1">
        <v>96700.595959241895</v>
      </c>
      <c r="EY39" s="1">
        <v>104042.37549390001</v>
      </c>
      <c r="EZ39" s="1">
        <v>77583.775706247499</v>
      </c>
      <c r="FA39" s="1">
        <v>96890.857718380503</v>
      </c>
      <c r="FB39" s="1">
        <v>89852.237424803301</v>
      </c>
      <c r="FC39" s="1">
        <v>93418.681636873793</v>
      </c>
      <c r="FD39" s="1">
        <v>88123.743361709698</v>
      </c>
    </row>
    <row r="40" spans="1:160" x14ac:dyDescent="0.2">
      <c r="A40" s="1" t="s">
        <v>1655</v>
      </c>
      <c r="B40" s="4" t="s">
        <v>194</v>
      </c>
      <c r="C40" s="4" t="s">
        <v>195</v>
      </c>
      <c r="D40" s="35" t="s">
        <v>0</v>
      </c>
      <c r="E40" s="35" t="s">
        <v>0</v>
      </c>
      <c r="F40" s="35" t="s">
        <v>0</v>
      </c>
      <c r="G40" s="35" t="s">
        <v>0</v>
      </c>
      <c r="H40" s="35" t="s">
        <v>0</v>
      </c>
      <c r="I40" s="35" t="s">
        <v>0</v>
      </c>
      <c r="J40" s="35" t="s">
        <v>0</v>
      </c>
      <c r="K40" s="35" t="s">
        <v>0</v>
      </c>
      <c r="L40" s="35" t="s">
        <v>0</v>
      </c>
      <c r="M40" s="35" t="s">
        <v>0</v>
      </c>
      <c r="N40" s="1" t="s">
        <v>0</v>
      </c>
      <c r="O40" s="1" t="s">
        <v>0</v>
      </c>
      <c r="P40" s="1" t="s">
        <v>0</v>
      </c>
      <c r="Q40" s="1" t="s">
        <v>0</v>
      </c>
      <c r="R40" s="1" t="s">
        <v>0</v>
      </c>
      <c r="S40" s="1" t="s">
        <v>0</v>
      </c>
      <c r="T40" s="1" t="s">
        <v>0</v>
      </c>
      <c r="U40" s="1" t="s">
        <v>0</v>
      </c>
      <c r="V40" s="1" t="s">
        <v>0</v>
      </c>
      <c r="W40" s="1" t="s">
        <v>0</v>
      </c>
      <c r="X40" s="1" t="s">
        <v>0</v>
      </c>
      <c r="Y40" s="1" t="s">
        <v>0</v>
      </c>
      <c r="Z40" s="1" t="s">
        <v>0</v>
      </c>
      <c r="AA40" s="1" t="s">
        <v>0</v>
      </c>
      <c r="AB40" s="1" t="s">
        <v>0</v>
      </c>
      <c r="AC40" s="1" t="s">
        <v>0</v>
      </c>
      <c r="AD40" s="1" t="s">
        <v>0</v>
      </c>
      <c r="AE40" s="1" t="s">
        <v>0</v>
      </c>
      <c r="AF40" s="1" t="s">
        <v>0</v>
      </c>
      <c r="AG40" s="1" t="s">
        <v>0</v>
      </c>
      <c r="AH40" s="1" t="s">
        <v>0</v>
      </c>
      <c r="AI40" s="1" t="s">
        <v>0</v>
      </c>
      <c r="AJ40" s="1" t="s">
        <v>0</v>
      </c>
      <c r="AK40" s="1" t="s">
        <v>0</v>
      </c>
      <c r="AL40" s="1" t="s">
        <v>0</v>
      </c>
      <c r="AM40" s="1" t="s">
        <v>0</v>
      </c>
      <c r="AN40" s="1" t="s">
        <v>0</v>
      </c>
      <c r="AO40" s="1" t="s">
        <v>0</v>
      </c>
      <c r="AP40" s="1" t="s">
        <v>0</v>
      </c>
      <c r="AQ40" s="1" t="s">
        <v>0</v>
      </c>
      <c r="AR40" s="1" t="s">
        <v>0</v>
      </c>
      <c r="AS40" s="1" t="s">
        <v>0</v>
      </c>
      <c r="AT40" s="1" t="s">
        <v>0</v>
      </c>
      <c r="AU40" s="1" t="s">
        <v>0</v>
      </c>
      <c r="AV40" s="1" t="s">
        <v>0</v>
      </c>
      <c r="AW40" s="1" t="s">
        <v>0</v>
      </c>
      <c r="AX40" s="1" t="s">
        <v>0</v>
      </c>
      <c r="AY40" s="1" t="s">
        <v>0</v>
      </c>
      <c r="AZ40" s="1" t="s">
        <v>0</v>
      </c>
      <c r="BA40" s="1" t="s">
        <v>0</v>
      </c>
      <c r="BB40" s="1" t="s">
        <v>0</v>
      </c>
      <c r="BC40" s="1" t="s">
        <v>0</v>
      </c>
      <c r="BD40" s="1" t="s">
        <v>0</v>
      </c>
      <c r="BE40" s="1" t="s">
        <v>0</v>
      </c>
      <c r="BF40" s="1" t="s">
        <v>0</v>
      </c>
      <c r="BG40" s="1" t="s">
        <v>0</v>
      </c>
      <c r="BH40" s="1" t="s">
        <v>0</v>
      </c>
      <c r="BI40" s="1" t="s">
        <v>0</v>
      </c>
      <c r="BJ40" s="1" t="s">
        <v>0</v>
      </c>
      <c r="BK40" s="1" t="s">
        <v>0</v>
      </c>
      <c r="BL40" s="1" t="s">
        <v>0</v>
      </c>
      <c r="BM40" s="1" t="s">
        <v>0</v>
      </c>
      <c r="BN40" s="1" t="s">
        <v>0</v>
      </c>
      <c r="BO40" s="1" t="s">
        <v>0</v>
      </c>
      <c r="BP40" s="1" t="s">
        <v>0</v>
      </c>
      <c r="BQ40" s="1" t="s">
        <v>0</v>
      </c>
      <c r="BR40" s="1" t="s">
        <v>0</v>
      </c>
      <c r="BS40" s="1" t="s">
        <v>0</v>
      </c>
      <c r="BT40" s="1" t="s">
        <v>0</v>
      </c>
      <c r="BU40" s="1" t="s">
        <v>0</v>
      </c>
      <c r="BV40" s="1" t="s">
        <v>0</v>
      </c>
      <c r="BW40" s="1" t="s">
        <v>0</v>
      </c>
      <c r="BX40" s="1" t="s">
        <v>0</v>
      </c>
      <c r="BY40" s="1" t="s">
        <v>0</v>
      </c>
      <c r="BZ40" s="1" t="s">
        <v>0</v>
      </c>
      <c r="CA40" s="1" t="s">
        <v>0</v>
      </c>
      <c r="CB40" s="1" t="s">
        <v>0</v>
      </c>
      <c r="CC40" s="1" t="s">
        <v>0</v>
      </c>
      <c r="CD40" s="1" t="s">
        <v>0</v>
      </c>
      <c r="CE40" s="1" t="s">
        <v>0</v>
      </c>
      <c r="CF40" s="1" t="s">
        <v>0</v>
      </c>
      <c r="CG40" s="1" t="s">
        <v>0</v>
      </c>
      <c r="CH40" s="1" t="s">
        <v>0</v>
      </c>
      <c r="CI40" s="1" t="s">
        <v>0</v>
      </c>
      <c r="CJ40" s="1" t="s">
        <v>0</v>
      </c>
      <c r="CK40" s="1" t="s">
        <v>0</v>
      </c>
      <c r="CL40" s="1" t="s">
        <v>0</v>
      </c>
      <c r="CM40" s="1" t="s">
        <v>0</v>
      </c>
      <c r="CN40" s="1" t="s">
        <v>0</v>
      </c>
      <c r="CO40" s="1" t="s">
        <v>0</v>
      </c>
      <c r="CP40" s="1" t="s">
        <v>0</v>
      </c>
      <c r="CQ40" s="1" t="s">
        <v>0</v>
      </c>
      <c r="CR40" s="1" t="s">
        <v>0</v>
      </c>
      <c r="CS40" s="1" t="s">
        <v>0</v>
      </c>
      <c r="CT40" s="1" t="s">
        <v>0</v>
      </c>
      <c r="CU40" s="1" t="s">
        <v>0</v>
      </c>
      <c r="CV40" s="1" t="s">
        <v>0</v>
      </c>
      <c r="CW40" s="1" t="s">
        <v>0</v>
      </c>
      <c r="CX40" s="1" t="s">
        <v>0</v>
      </c>
      <c r="CY40" s="1" t="s">
        <v>0</v>
      </c>
      <c r="CZ40" s="1" t="s">
        <v>0</v>
      </c>
      <c r="DA40" s="1" t="s">
        <v>0</v>
      </c>
      <c r="DB40" s="1" t="s">
        <v>0</v>
      </c>
      <c r="DC40" s="1" t="s">
        <v>0</v>
      </c>
      <c r="DD40" s="1" t="s">
        <v>0</v>
      </c>
      <c r="DE40" s="1" t="s">
        <v>0</v>
      </c>
      <c r="DF40" s="1" t="s">
        <v>0</v>
      </c>
      <c r="DG40" s="1" t="s">
        <v>0</v>
      </c>
      <c r="DH40" s="1" t="s">
        <v>0</v>
      </c>
      <c r="DI40" s="1" t="s">
        <v>0</v>
      </c>
      <c r="DJ40" s="1" t="s">
        <v>0</v>
      </c>
      <c r="DK40" s="1" t="s">
        <v>0</v>
      </c>
      <c r="DL40" s="1" t="s">
        <v>0</v>
      </c>
      <c r="DM40" s="1" t="s">
        <v>0</v>
      </c>
      <c r="DN40" s="1" t="s">
        <v>0</v>
      </c>
      <c r="DO40" s="1" t="s">
        <v>0</v>
      </c>
      <c r="DP40" s="1" t="s">
        <v>0</v>
      </c>
      <c r="DQ40" s="1" t="s">
        <v>0</v>
      </c>
      <c r="DR40" s="1" t="s">
        <v>0</v>
      </c>
      <c r="DS40" s="1" t="s">
        <v>0</v>
      </c>
      <c r="DT40" s="1" t="s">
        <v>0</v>
      </c>
      <c r="DU40" s="1" t="s">
        <v>0</v>
      </c>
      <c r="DV40" s="1" t="s">
        <v>0</v>
      </c>
      <c r="DW40" s="1" t="s">
        <v>0</v>
      </c>
      <c r="DX40" s="1" t="s">
        <v>0</v>
      </c>
      <c r="DY40" s="1" t="s">
        <v>0</v>
      </c>
      <c r="DZ40" s="1" t="s">
        <v>0</v>
      </c>
      <c r="EA40" s="1" t="s">
        <v>0</v>
      </c>
      <c r="EB40" s="1" t="s">
        <v>0</v>
      </c>
      <c r="EC40" s="1" t="s">
        <v>0</v>
      </c>
      <c r="ED40" s="1" t="s">
        <v>0</v>
      </c>
      <c r="EE40" s="1" t="s">
        <v>0</v>
      </c>
      <c r="EF40" s="1" t="s">
        <v>0</v>
      </c>
      <c r="EG40" s="1" t="s">
        <v>0</v>
      </c>
      <c r="EH40" s="1" t="s">
        <v>0</v>
      </c>
      <c r="EI40" s="1" t="s">
        <v>0</v>
      </c>
      <c r="EJ40" s="1" t="s">
        <v>0</v>
      </c>
      <c r="EK40" s="1" t="s">
        <v>0</v>
      </c>
      <c r="EL40" s="1" t="s">
        <v>0</v>
      </c>
      <c r="EM40" s="1" t="s">
        <v>0</v>
      </c>
      <c r="EN40" s="1" t="s">
        <v>0</v>
      </c>
      <c r="EO40" s="1" t="s">
        <v>0</v>
      </c>
      <c r="EP40" s="1" t="s">
        <v>0</v>
      </c>
      <c r="EQ40" s="1" t="s">
        <v>0</v>
      </c>
      <c r="ER40" s="1" t="s">
        <v>0</v>
      </c>
      <c r="ES40" s="1" t="s">
        <v>0</v>
      </c>
      <c r="ET40" s="1" t="s">
        <v>0</v>
      </c>
      <c r="EU40" s="1" t="s">
        <v>0</v>
      </c>
      <c r="EV40" s="1" t="s">
        <v>0</v>
      </c>
      <c r="EW40" s="1" t="s">
        <v>0</v>
      </c>
      <c r="EX40" s="1" t="s">
        <v>0</v>
      </c>
      <c r="EY40" s="1" t="s">
        <v>0</v>
      </c>
      <c r="EZ40" s="1" t="s">
        <v>0</v>
      </c>
      <c r="FA40" s="1" t="s">
        <v>0</v>
      </c>
      <c r="FB40" s="1" t="s">
        <v>0</v>
      </c>
      <c r="FC40" s="1" t="s">
        <v>0</v>
      </c>
      <c r="FD40" s="1" t="s">
        <v>0</v>
      </c>
    </row>
    <row r="41" spans="1:160" x14ac:dyDescent="0.2">
      <c r="A41" s="1" t="s">
        <v>1656</v>
      </c>
      <c r="B41" s="4" t="s">
        <v>198</v>
      </c>
      <c r="C41" s="4" t="s">
        <v>199</v>
      </c>
      <c r="D41" s="35">
        <v>7273119.8803369198</v>
      </c>
      <c r="E41" s="35">
        <v>43795690.909065001</v>
      </c>
      <c r="F41" s="35">
        <v>17712188.325390302</v>
      </c>
      <c r="G41" s="35">
        <v>11931418.744039601</v>
      </c>
      <c r="H41" s="35">
        <v>7460455.8741336502</v>
      </c>
      <c r="I41" s="35">
        <v>8915003.6658629607</v>
      </c>
      <c r="J41" s="35">
        <v>9261788.6201374996</v>
      </c>
      <c r="K41" s="35">
        <v>3279818.4467451</v>
      </c>
      <c r="L41" s="35">
        <v>38131127.839046799</v>
      </c>
      <c r="M41" s="35">
        <v>7978323.50382681</v>
      </c>
      <c r="N41" s="1">
        <v>30496253.1303958</v>
      </c>
      <c r="O41" s="1">
        <v>21590019.223549102</v>
      </c>
      <c r="P41" s="1">
        <v>5627401.4579975</v>
      </c>
      <c r="Q41" s="1">
        <v>39174844.841850698</v>
      </c>
      <c r="R41" s="1">
        <v>13768268.780709701</v>
      </c>
      <c r="S41" s="1">
        <v>3146006.9298987002</v>
      </c>
      <c r="T41" s="1">
        <v>25301532.2109528</v>
      </c>
      <c r="U41" s="1">
        <v>9480132.4995216094</v>
      </c>
      <c r="V41" s="1">
        <v>26270178.3350465</v>
      </c>
      <c r="W41" s="1">
        <v>12356870.290160101</v>
      </c>
      <c r="X41" s="1">
        <v>9144050.4095265996</v>
      </c>
      <c r="Y41" s="1">
        <v>32114942.662653401</v>
      </c>
      <c r="Z41" s="1">
        <v>26882928.489669401</v>
      </c>
      <c r="AA41" s="1">
        <v>17932101.8630342</v>
      </c>
      <c r="AB41" s="1">
        <v>29879144.279495198</v>
      </c>
      <c r="AC41" s="1">
        <v>25154870.951228201</v>
      </c>
      <c r="AD41" s="1">
        <v>12750442.6693103</v>
      </c>
      <c r="AE41" s="1">
        <v>7517745.9453710904</v>
      </c>
      <c r="AF41" s="1">
        <v>26787094.439678598</v>
      </c>
      <c r="AG41" s="1">
        <v>5316682.9096564101</v>
      </c>
      <c r="AH41" s="1">
        <v>11319739.738938799</v>
      </c>
      <c r="AI41" s="1">
        <v>27792764.863676999</v>
      </c>
      <c r="AJ41" s="1">
        <v>14995637.916110599</v>
      </c>
      <c r="AK41" s="1">
        <v>11777302.6498453</v>
      </c>
      <c r="AL41" s="1">
        <v>13291690.1919616</v>
      </c>
      <c r="AM41" s="1">
        <v>29445998.919867501</v>
      </c>
      <c r="AN41" s="1">
        <v>7049805.0206669504</v>
      </c>
      <c r="AO41" s="1">
        <v>4873023.7256364496</v>
      </c>
      <c r="AP41" s="1">
        <v>9729966.4042734094</v>
      </c>
      <c r="AQ41" s="1">
        <v>12602267.0006986</v>
      </c>
      <c r="AR41" s="1">
        <v>9635149.6868324894</v>
      </c>
      <c r="AS41" s="1">
        <v>19116804.150778499</v>
      </c>
      <c r="AT41" s="1">
        <v>11533333.61613</v>
      </c>
      <c r="AU41" s="1">
        <v>4305447.4401062401</v>
      </c>
      <c r="AV41" s="1">
        <v>3976915.2902938202</v>
      </c>
      <c r="AW41" s="1">
        <v>6145353.1121575199</v>
      </c>
      <c r="AX41" s="1">
        <v>8592863.8075891808</v>
      </c>
      <c r="AY41" s="1">
        <v>11108541.805102499</v>
      </c>
      <c r="AZ41" s="1">
        <v>34315107.526273198</v>
      </c>
      <c r="BA41" s="1">
        <v>11558093.739892401</v>
      </c>
      <c r="BB41" s="1">
        <v>17241705.924646702</v>
      </c>
      <c r="BC41" s="1">
        <v>8623704.4821805209</v>
      </c>
      <c r="BD41" s="1">
        <v>5644501.1535778502</v>
      </c>
      <c r="BE41" s="1">
        <v>18071122.862899501</v>
      </c>
      <c r="BF41" s="1">
        <v>9172566.7498307992</v>
      </c>
      <c r="BG41" s="1">
        <v>9490754.9237216897</v>
      </c>
      <c r="BH41" s="1">
        <v>6819773.2559307199</v>
      </c>
      <c r="BI41" s="1">
        <v>11453856.189534901</v>
      </c>
      <c r="BJ41" s="1">
        <v>29584137.115886498</v>
      </c>
      <c r="BK41" s="1">
        <v>6522279.28464159</v>
      </c>
      <c r="BL41" s="1">
        <v>19362895.850816999</v>
      </c>
      <c r="BM41" s="1">
        <v>15298785.4641109</v>
      </c>
      <c r="BN41" s="1">
        <v>4284723.7582746698</v>
      </c>
      <c r="BO41" s="1">
        <v>31720003.573477902</v>
      </c>
      <c r="BP41" s="1">
        <v>14904839.490761399</v>
      </c>
      <c r="BQ41" s="1">
        <v>4949314.2212220104</v>
      </c>
      <c r="BR41" s="1">
        <v>3462535.3377224901</v>
      </c>
      <c r="BS41" s="1">
        <v>9434676.0664332006</v>
      </c>
      <c r="BT41" s="1">
        <v>7620932.9893659297</v>
      </c>
      <c r="BU41" s="1">
        <v>18703460.606598198</v>
      </c>
      <c r="BV41" s="1">
        <v>25022689.567313898</v>
      </c>
      <c r="BW41" s="1">
        <v>4713399.7147778003</v>
      </c>
      <c r="BX41" s="1">
        <v>4333821.4552838504</v>
      </c>
      <c r="BY41" s="1">
        <v>17425487.566774301</v>
      </c>
      <c r="BZ41" s="1">
        <v>31264496.483806599</v>
      </c>
      <c r="CA41" s="1">
        <v>20134278.338952199</v>
      </c>
      <c r="CB41" s="1">
        <v>45676740.173236698</v>
      </c>
      <c r="CC41" s="1">
        <v>7146136.39578682</v>
      </c>
      <c r="CD41" s="1">
        <v>8156626.3326811995</v>
      </c>
      <c r="CE41" s="1">
        <v>7920495.6426595096</v>
      </c>
      <c r="CF41" s="1">
        <v>4857202.1388769597</v>
      </c>
      <c r="CG41" s="1">
        <v>5650250.69192087</v>
      </c>
      <c r="CH41" s="1">
        <v>18587361.459344398</v>
      </c>
      <c r="CI41" s="1">
        <v>22736442.379840098</v>
      </c>
      <c r="CJ41" s="1">
        <v>3823210.84584034</v>
      </c>
      <c r="CK41" s="1">
        <v>3544293.4257121598</v>
      </c>
      <c r="CL41" s="1">
        <v>41167611.219791502</v>
      </c>
      <c r="CM41" s="1">
        <v>27289856.428709</v>
      </c>
      <c r="CN41" s="1">
        <v>5190703.3673419803</v>
      </c>
      <c r="CO41" s="1">
        <v>3609141.6113995402</v>
      </c>
      <c r="CP41" s="1">
        <v>3496465.2886068402</v>
      </c>
      <c r="CQ41" s="1">
        <v>23965839.9465455</v>
      </c>
      <c r="CR41" s="1">
        <v>11684584.6305745</v>
      </c>
      <c r="CS41" s="1">
        <v>5385560.4905105699</v>
      </c>
      <c r="CT41" s="1">
        <v>7758994.6179118799</v>
      </c>
      <c r="CU41" s="1">
        <v>13898275.5307774</v>
      </c>
      <c r="CV41" s="1">
        <v>4330040.1292509502</v>
      </c>
      <c r="CW41" s="1">
        <v>10706387.1465353</v>
      </c>
      <c r="CX41" s="1">
        <v>4179457.19787098</v>
      </c>
      <c r="CY41" s="1">
        <v>8892785.4785600994</v>
      </c>
      <c r="CZ41" s="1">
        <v>14316096.2708763</v>
      </c>
      <c r="DA41" s="1">
        <v>7373989.6910275202</v>
      </c>
      <c r="DB41" s="1">
        <v>12758902.272899499</v>
      </c>
      <c r="DC41" s="1">
        <v>6025507.1803283803</v>
      </c>
      <c r="DD41" s="1">
        <v>4133147.4212516099</v>
      </c>
      <c r="DE41" s="1">
        <v>7239917.6108746799</v>
      </c>
      <c r="DF41" s="1">
        <v>3411000.4660859802</v>
      </c>
      <c r="DG41" s="1">
        <v>7537952.5824249601</v>
      </c>
      <c r="DH41" s="1">
        <v>8448249.3094811402</v>
      </c>
      <c r="DI41" s="1">
        <v>7129114.8831236204</v>
      </c>
      <c r="DJ41" s="1">
        <v>4515384.4269022802</v>
      </c>
      <c r="DK41" s="1">
        <v>4158944.3093973901</v>
      </c>
      <c r="DL41" s="1">
        <v>5056154.7281710804</v>
      </c>
      <c r="DM41" s="1">
        <v>14468081.357051499</v>
      </c>
      <c r="DN41" s="1">
        <v>10141773.1485212</v>
      </c>
      <c r="DO41" s="1">
        <v>10636786.331198899</v>
      </c>
      <c r="DP41" s="1">
        <v>10141080.7919601</v>
      </c>
      <c r="DQ41" s="1">
        <v>5869327.2687111003</v>
      </c>
      <c r="DR41" s="1">
        <v>8537237.4303821903</v>
      </c>
      <c r="DS41" s="1">
        <v>4749886.7512243697</v>
      </c>
      <c r="DT41" s="1">
        <v>10860083.238604</v>
      </c>
      <c r="DU41" s="1">
        <v>4032429.0484986398</v>
      </c>
      <c r="DV41" s="1">
        <v>3820712.3767493698</v>
      </c>
      <c r="DW41" s="1">
        <v>6429821.9234435</v>
      </c>
      <c r="DX41" s="1">
        <v>3427769.9585238802</v>
      </c>
      <c r="DY41" s="1">
        <v>7279980.9917300297</v>
      </c>
      <c r="DZ41" s="1">
        <v>4770510.41916095</v>
      </c>
      <c r="EA41" s="1">
        <v>19312553.336417101</v>
      </c>
      <c r="EB41" s="1">
        <v>3793951.8591483301</v>
      </c>
      <c r="EC41" s="1">
        <v>19859438.267576799</v>
      </c>
      <c r="ED41" s="1">
        <v>6969092.1919486802</v>
      </c>
      <c r="EE41" s="1">
        <v>5394871.4897408504</v>
      </c>
      <c r="EF41" s="1">
        <v>22020361.381986301</v>
      </c>
      <c r="EG41" s="1">
        <v>13507521.185874101</v>
      </c>
      <c r="EH41" s="1">
        <v>12261951.216254801</v>
      </c>
      <c r="EI41" s="1">
        <v>8418814.0561565999</v>
      </c>
      <c r="EJ41" s="1">
        <v>5915137.0283443304</v>
      </c>
      <c r="EK41" s="1">
        <v>5285538.0664184</v>
      </c>
      <c r="EL41" s="1">
        <v>3253542.9675348098</v>
      </c>
      <c r="EM41" s="1">
        <v>2922642.2730581998</v>
      </c>
      <c r="EN41" s="1">
        <v>9871935.8368313499</v>
      </c>
      <c r="EO41" s="1">
        <v>16492645.110921901</v>
      </c>
      <c r="EP41" s="1">
        <v>16710419.422988599</v>
      </c>
      <c r="EQ41" s="1">
        <v>8534888.5145735797</v>
      </c>
      <c r="ER41" s="1">
        <v>15313698.3030302</v>
      </c>
      <c r="ES41" s="1">
        <v>12737067.6395557</v>
      </c>
      <c r="ET41" s="1">
        <v>2821375.8832608499</v>
      </c>
      <c r="EU41" s="1">
        <v>20658789.2118209</v>
      </c>
      <c r="EV41" s="1">
        <v>3767297.5616588201</v>
      </c>
      <c r="EW41" s="1">
        <v>3782382.9860638399</v>
      </c>
      <c r="EX41" s="1">
        <v>4018756.8890357302</v>
      </c>
      <c r="EY41" s="1">
        <v>5402078.3771548998</v>
      </c>
      <c r="EZ41" s="1">
        <v>6516753.5365189696</v>
      </c>
      <c r="FA41" s="1">
        <v>13212855.4955181</v>
      </c>
      <c r="FB41" s="1">
        <v>6358316.2011462599</v>
      </c>
      <c r="FC41" s="1">
        <v>18379998.2025638</v>
      </c>
      <c r="FD41" s="1">
        <v>3942985.03591771</v>
      </c>
    </row>
    <row r="42" spans="1:160" x14ac:dyDescent="0.2">
      <c r="A42" s="1" t="s">
        <v>1657</v>
      </c>
      <c r="B42" s="4" t="s">
        <v>202</v>
      </c>
      <c r="C42" s="4" t="s">
        <v>203</v>
      </c>
      <c r="D42" s="35">
        <v>4338497.4381353697</v>
      </c>
      <c r="E42" s="35">
        <v>3157593.3217290598</v>
      </c>
      <c r="F42" s="35">
        <v>23403387.720446602</v>
      </c>
      <c r="G42" s="35">
        <v>14968433.1175218</v>
      </c>
      <c r="H42" s="35">
        <v>5801518.3895223103</v>
      </c>
      <c r="I42" s="35">
        <v>2403645.2583177499</v>
      </c>
      <c r="J42" s="35">
        <v>3971026.1232343498</v>
      </c>
      <c r="K42" s="35">
        <v>1662216.50523179</v>
      </c>
      <c r="L42" s="35">
        <v>2607586.7569971001</v>
      </c>
      <c r="M42" s="35">
        <v>3608442.8981861202</v>
      </c>
      <c r="N42" s="1">
        <v>3162619.28335959</v>
      </c>
      <c r="O42" s="1">
        <v>3468257.0422549201</v>
      </c>
      <c r="P42" s="1">
        <v>6804505.3573421398</v>
      </c>
      <c r="Q42" s="1">
        <v>5669219.9145185798</v>
      </c>
      <c r="R42" s="1">
        <v>2626573.7358708102</v>
      </c>
      <c r="S42" s="1">
        <v>2569020.9280173099</v>
      </c>
      <c r="T42" s="1">
        <v>7606950.8427440301</v>
      </c>
      <c r="U42" s="1">
        <v>2458123.8231043601</v>
      </c>
      <c r="V42" s="1">
        <v>2003631.2546062099</v>
      </c>
      <c r="W42" s="1">
        <v>3598877.5552775101</v>
      </c>
      <c r="X42" s="1">
        <v>2483540.4627100402</v>
      </c>
      <c r="Y42" s="1">
        <v>3049357.1872729398</v>
      </c>
      <c r="Z42" s="1">
        <v>3309466.1337218899</v>
      </c>
      <c r="AA42" s="1">
        <v>3256771.5455201901</v>
      </c>
      <c r="AB42" s="1">
        <v>7557375.4037686596</v>
      </c>
      <c r="AC42" s="1">
        <v>3057620.8612992801</v>
      </c>
      <c r="AD42" s="1">
        <v>3853274.9686076399</v>
      </c>
      <c r="AE42" s="1">
        <v>6642255.1122514699</v>
      </c>
      <c r="AF42" s="1">
        <v>6193154.9338622401</v>
      </c>
      <c r="AG42" s="1">
        <v>3294976.7394121001</v>
      </c>
      <c r="AH42" s="1">
        <v>18714007.401455998</v>
      </c>
      <c r="AI42" s="1">
        <v>7693315.5380202997</v>
      </c>
      <c r="AJ42" s="1">
        <v>1243430.38168528</v>
      </c>
      <c r="AK42" s="1">
        <v>6779574.1341529097</v>
      </c>
      <c r="AL42" s="1">
        <v>2030913.87535193</v>
      </c>
      <c r="AM42" s="1">
        <v>7656838.4421010101</v>
      </c>
      <c r="AN42" s="1">
        <v>5195138.6803374002</v>
      </c>
      <c r="AO42" s="1">
        <v>7112965.1431375695</v>
      </c>
      <c r="AP42" s="1">
        <v>2792087.4783767001</v>
      </c>
      <c r="AQ42" s="1">
        <v>6849264.9285624102</v>
      </c>
      <c r="AR42" s="1">
        <v>2982281.8361670501</v>
      </c>
      <c r="AS42" s="1">
        <v>4437216.8591485498</v>
      </c>
      <c r="AT42" s="1">
        <v>2983750.8990763398</v>
      </c>
      <c r="AU42" s="1">
        <v>10425642.6861951</v>
      </c>
      <c r="AV42" s="1">
        <v>3844761.9562597401</v>
      </c>
      <c r="AW42" s="1">
        <v>5539890.65249399</v>
      </c>
      <c r="AX42" s="1">
        <v>5518585.4799334602</v>
      </c>
      <c r="AY42" s="1">
        <v>3684380.5652306601</v>
      </c>
      <c r="AZ42" s="1">
        <v>4522308.1385779902</v>
      </c>
      <c r="BA42" s="1">
        <v>3347821.2503162301</v>
      </c>
      <c r="BB42" s="1">
        <v>2355946.3189653698</v>
      </c>
      <c r="BC42" s="1">
        <v>6233134.6149012698</v>
      </c>
      <c r="BD42" s="1">
        <v>2561148.4309597798</v>
      </c>
      <c r="BE42" s="1">
        <v>2388161.3376917699</v>
      </c>
      <c r="BF42" s="1">
        <v>4621601.5622801799</v>
      </c>
      <c r="BG42" s="1">
        <v>2569435.2846960402</v>
      </c>
      <c r="BH42" s="1">
        <v>3824119.92690315</v>
      </c>
      <c r="BI42" s="1">
        <v>6985626.1474582301</v>
      </c>
      <c r="BJ42" s="1">
        <v>1601370.2183431401</v>
      </c>
      <c r="BK42" s="1">
        <v>5742570.1853986401</v>
      </c>
      <c r="BL42" s="1">
        <v>4239841.9316074504</v>
      </c>
      <c r="BM42" s="1">
        <v>3327455.7882917798</v>
      </c>
      <c r="BN42" s="1">
        <v>4349720.9110537097</v>
      </c>
      <c r="BO42" s="1">
        <v>1750803.06710788</v>
      </c>
      <c r="BP42" s="1">
        <v>3332786.7339455499</v>
      </c>
      <c r="BQ42" s="1">
        <v>2561344.1316917702</v>
      </c>
      <c r="BR42" s="1">
        <v>4135793.7155090999</v>
      </c>
      <c r="BS42" s="1">
        <v>7880920.2988154497</v>
      </c>
      <c r="BT42" s="1">
        <v>4887219.6631781701</v>
      </c>
      <c r="BU42" s="1">
        <v>7677934.6418501297</v>
      </c>
      <c r="BV42" s="1">
        <v>2368829.1968575399</v>
      </c>
      <c r="BW42" s="1">
        <v>8012679.0710410904</v>
      </c>
      <c r="BX42" s="1">
        <v>3130996.6306986301</v>
      </c>
      <c r="BY42" s="1">
        <v>3712047.47774179</v>
      </c>
      <c r="BZ42" s="1">
        <v>4407164.3987231301</v>
      </c>
      <c r="CA42" s="1">
        <v>3534540.9394610901</v>
      </c>
      <c r="CB42" s="1">
        <v>6571608.5539084002</v>
      </c>
      <c r="CC42" s="1">
        <v>1774564.0939309101</v>
      </c>
      <c r="CD42" s="1">
        <v>2579814.1974396701</v>
      </c>
      <c r="CE42" s="1">
        <v>2487221.5105659999</v>
      </c>
      <c r="CF42" s="1">
        <v>7850457.63402058</v>
      </c>
      <c r="CG42" s="1">
        <v>3052042.36368916</v>
      </c>
      <c r="CH42" s="1">
        <v>3654041.6034624102</v>
      </c>
      <c r="CI42" s="1">
        <v>3625864.2058237102</v>
      </c>
      <c r="CJ42" s="1">
        <v>2131124.4416815201</v>
      </c>
      <c r="CK42" s="1">
        <v>4291230.8033276899</v>
      </c>
      <c r="CL42" s="1">
        <v>3491089.6888549202</v>
      </c>
      <c r="CM42" s="1">
        <v>3388790.8982587801</v>
      </c>
      <c r="CN42" s="1">
        <v>4686356.2387567302</v>
      </c>
      <c r="CO42" s="1">
        <v>3724171.9097134001</v>
      </c>
      <c r="CP42" s="1">
        <v>3513799.6573133501</v>
      </c>
      <c r="CQ42" s="1">
        <v>1728698.68053338</v>
      </c>
      <c r="CR42" s="1">
        <v>3740293.7577553201</v>
      </c>
      <c r="CS42" s="1">
        <v>3945661.80648974</v>
      </c>
      <c r="CT42" s="1">
        <v>3572746.6008342002</v>
      </c>
      <c r="CU42" s="1">
        <v>8078457.3145450903</v>
      </c>
      <c r="CV42" s="1">
        <v>2869092.7781369602</v>
      </c>
      <c r="CW42" s="1">
        <v>7418618.7749780696</v>
      </c>
      <c r="CX42" s="1">
        <v>3162284.3273983202</v>
      </c>
      <c r="CY42" s="1">
        <v>2217402.8816033402</v>
      </c>
      <c r="CZ42" s="1">
        <v>1038057.97046221</v>
      </c>
      <c r="DA42" s="1">
        <v>3446353.7032537102</v>
      </c>
      <c r="DB42" s="1">
        <v>1694880.85807651</v>
      </c>
      <c r="DC42" s="1">
        <v>4171680.5725354399</v>
      </c>
      <c r="DD42" s="1">
        <v>3941029.7163420999</v>
      </c>
      <c r="DE42" s="1">
        <v>1582180.5758255499</v>
      </c>
      <c r="DF42" s="1">
        <v>3920163.4502808298</v>
      </c>
      <c r="DG42" s="1">
        <v>4566830.2643158296</v>
      </c>
      <c r="DH42" s="1">
        <v>2925529.1971569201</v>
      </c>
      <c r="DI42" s="1">
        <v>5044824.2861866299</v>
      </c>
      <c r="DJ42" s="1">
        <v>2069589.3395454499</v>
      </c>
      <c r="DK42" s="1">
        <v>2889717.1889837999</v>
      </c>
      <c r="DL42" s="1">
        <v>7912334.3512042798</v>
      </c>
      <c r="DM42" s="1">
        <v>7045903.4888930302</v>
      </c>
      <c r="DN42" s="1">
        <v>4174783.50000196</v>
      </c>
      <c r="DO42" s="1">
        <v>2399457.2755408399</v>
      </c>
      <c r="DP42" s="1">
        <v>4190098.6111090402</v>
      </c>
      <c r="DQ42" s="1">
        <v>5199824.1781428596</v>
      </c>
      <c r="DR42" s="1">
        <v>1632069.9158491599</v>
      </c>
      <c r="DS42" s="1">
        <v>3557590.2653243002</v>
      </c>
      <c r="DT42" s="1">
        <v>1921777.24748203</v>
      </c>
      <c r="DU42" s="1">
        <v>4165760.1485639499</v>
      </c>
      <c r="DV42" s="1">
        <v>3254912.2556402199</v>
      </c>
      <c r="DW42" s="1">
        <v>4563436.4847023096</v>
      </c>
      <c r="DX42" s="1">
        <v>1387699.8838970601</v>
      </c>
      <c r="DY42" s="1">
        <v>2258704.1986542498</v>
      </c>
      <c r="DZ42" s="1">
        <v>2171611.7706102198</v>
      </c>
      <c r="EA42" s="1">
        <v>1630616.11536307</v>
      </c>
      <c r="EB42" s="1">
        <v>1054713.01769728</v>
      </c>
      <c r="EC42" s="1">
        <v>3549946.8211761299</v>
      </c>
      <c r="ED42" s="1">
        <v>5287578.6216349304</v>
      </c>
      <c r="EE42" s="1">
        <v>3569628.2566213501</v>
      </c>
      <c r="EF42" s="1">
        <v>2956020.0478394702</v>
      </c>
      <c r="EG42" s="1">
        <v>1751638.02768448</v>
      </c>
      <c r="EH42" s="1">
        <v>1021921.21120225</v>
      </c>
      <c r="EI42" s="1">
        <v>2017533.1426180401</v>
      </c>
      <c r="EJ42" s="1">
        <v>10640381.1019873</v>
      </c>
      <c r="EK42" s="1">
        <v>4873208.7722369703</v>
      </c>
      <c r="EL42" s="1">
        <v>3068007.8610695801</v>
      </c>
      <c r="EM42" s="1">
        <v>5573296.6797513701</v>
      </c>
      <c r="EN42" s="1">
        <v>5001976.0947412699</v>
      </c>
      <c r="EO42" s="1">
        <v>5414490.3660886697</v>
      </c>
      <c r="EP42" s="1">
        <v>1164812.8506767801</v>
      </c>
      <c r="EQ42" s="1">
        <v>14755014.9044</v>
      </c>
      <c r="ER42" s="1">
        <v>4796197.7682603998</v>
      </c>
      <c r="ES42" s="1">
        <v>3038193.95127752</v>
      </c>
      <c r="ET42" s="1">
        <v>1751309.91948958</v>
      </c>
      <c r="EU42" s="1">
        <v>1524330.1359759399</v>
      </c>
      <c r="EV42" s="1">
        <v>2155431.4490653998</v>
      </c>
      <c r="EW42" s="1">
        <v>2251497.1224608799</v>
      </c>
      <c r="EX42" s="1">
        <v>1309067.8286749399</v>
      </c>
      <c r="EY42" s="1">
        <v>4743107.7552022999</v>
      </c>
      <c r="EZ42" s="1">
        <v>3943845.3063043999</v>
      </c>
      <c r="FA42" s="1">
        <v>1989407.43102319</v>
      </c>
      <c r="FB42" s="1">
        <v>3556830.3944874499</v>
      </c>
      <c r="FC42" s="1">
        <v>2156766.21673581</v>
      </c>
      <c r="FD42" s="1">
        <v>2139572.4262240599</v>
      </c>
    </row>
    <row r="43" spans="1:160" x14ac:dyDescent="0.2">
      <c r="A43" s="1" t="s">
        <v>1658</v>
      </c>
      <c r="B43" s="4" t="s">
        <v>207</v>
      </c>
      <c r="C43" s="4" t="s">
        <v>208</v>
      </c>
      <c r="D43" s="35">
        <v>194704.45768476499</v>
      </c>
      <c r="E43" s="35">
        <v>1190635.67636102</v>
      </c>
      <c r="F43" s="35">
        <v>495293.19660253398</v>
      </c>
      <c r="G43" s="35">
        <v>320336.33129546401</v>
      </c>
      <c r="H43" s="35">
        <v>209934.35098643499</v>
      </c>
      <c r="I43" s="35">
        <v>219828.84591455301</v>
      </c>
      <c r="J43" s="35">
        <v>251392.41728436801</v>
      </c>
      <c r="K43" s="35">
        <v>92037.302029055994</v>
      </c>
      <c r="L43" s="35">
        <v>1000427.36011569</v>
      </c>
      <c r="M43" s="35">
        <v>267041.692318452</v>
      </c>
      <c r="N43" s="1">
        <v>848437.06256225903</v>
      </c>
      <c r="O43" s="1">
        <v>586111.18374558701</v>
      </c>
      <c r="P43" s="1">
        <v>125890.178588971</v>
      </c>
      <c r="Q43" s="1">
        <v>1019011.38732128</v>
      </c>
      <c r="R43" s="1">
        <v>336965.10522812902</v>
      </c>
      <c r="S43" s="1">
        <v>84310.419882468297</v>
      </c>
      <c r="T43" s="1">
        <v>743730.70503107703</v>
      </c>
      <c r="U43" s="1">
        <v>233307.89710377299</v>
      </c>
      <c r="V43" s="1">
        <v>692265.93414747796</v>
      </c>
      <c r="W43" s="1">
        <v>358287.84291357599</v>
      </c>
      <c r="X43" s="1">
        <v>263921.91468698502</v>
      </c>
      <c r="Y43" s="1">
        <v>858768.57506121299</v>
      </c>
      <c r="Z43" s="1">
        <v>771726.08014085598</v>
      </c>
      <c r="AA43" s="1">
        <v>453798.51998541597</v>
      </c>
      <c r="AB43" s="1">
        <v>755101.71576929698</v>
      </c>
      <c r="AC43" s="1">
        <v>621552.87476392195</v>
      </c>
      <c r="AD43" s="1">
        <v>452738.01466887997</v>
      </c>
      <c r="AE43" s="1">
        <v>185033.54761956999</v>
      </c>
      <c r="AF43" s="1">
        <v>688305.94259342796</v>
      </c>
      <c r="AG43" s="1">
        <v>113141.22160487399</v>
      </c>
      <c r="AH43" s="1">
        <v>308505.939518206</v>
      </c>
      <c r="AI43" s="1">
        <v>800277.01572288002</v>
      </c>
      <c r="AJ43" s="1">
        <v>418333.72933402198</v>
      </c>
      <c r="AK43" s="1">
        <v>333323.24214131897</v>
      </c>
      <c r="AL43" s="1">
        <v>330973.06322726101</v>
      </c>
      <c r="AM43" s="1">
        <v>718824.363686205</v>
      </c>
      <c r="AN43" s="1">
        <v>193002.08893462899</v>
      </c>
      <c r="AO43" s="1">
        <v>175068.82799601101</v>
      </c>
      <c r="AP43" s="1">
        <v>244981.94238625999</v>
      </c>
      <c r="AQ43" s="1">
        <v>319568.72005692002</v>
      </c>
      <c r="AR43" s="1">
        <v>257016.30709127599</v>
      </c>
      <c r="AS43" s="1">
        <v>566496.48180814902</v>
      </c>
      <c r="AT43" s="1">
        <v>357112.72092633898</v>
      </c>
      <c r="AU43" s="1">
        <v>105181.523278038</v>
      </c>
      <c r="AV43" s="1">
        <v>86349.486549276306</v>
      </c>
      <c r="AW43" s="1">
        <v>188203.85008242499</v>
      </c>
      <c r="AX43" s="1">
        <v>228869.04140624599</v>
      </c>
      <c r="AY43" s="1">
        <v>231076.16228063099</v>
      </c>
      <c r="AZ43" s="1">
        <v>864450.41280609695</v>
      </c>
      <c r="BA43" s="1">
        <v>327830.12043014303</v>
      </c>
      <c r="BB43" s="1">
        <v>480177.08716469002</v>
      </c>
      <c r="BC43" s="1">
        <v>253560.915259172</v>
      </c>
      <c r="BD43" s="1">
        <v>213339.33114857</v>
      </c>
      <c r="BE43" s="1">
        <v>504158.28612026002</v>
      </c>
      <c r="BF43" s="1">
        <v>232121.81834403999</v>
      </c>
      <c r="BG43" s="1">
        <v>244461.54588663601</v>
      </c>
      <c r="BH43" s="1">
        <v>185061.15590852601</v>
      </c>
      <c r="BI43" s="1">
        <v>342457.92774015502</v>
      </c>
      <c r="BJ43" s="1">
        <v>777021.902130779</v>
      </c>
      <c r="BK43" s="1">
        <v>169447.60469619901</v>
      </c>
      <c r="BL43" s="1">
        <v>608785.23158739205</v>
      </c>
      <c r="BM43" s="1">
        <v>455068.773525764</v>
      </c>
      <c r="BN43" s="1">
        <v>158418.338157505</v>
      </c>
      <c r="BO43" s="1">
        <v>864429.50513053895</v>
      </c>
      <c r="BP43" s="1">
        <v>335115.28199313203</v>
      </c>
      <c r="BQ43" s="1">
        <v>157708.43044056799</v>
      </c>
      <c r="BR43" s="1">
        <v>98077.706313057701</v>
      </c>
      <c r="BS43" s="1">
        <v>237334.46498627</v>
      </c>
      <c r="BT43" s="1">
        <v>183437.05363256499</v>
      </c>
      <c r="BU43" s="1">
        <v>502372.94362371799</v>
      </c>
      <c r="BV43" s="1">
        <v>640597.54344555305</v>
      </c>
      <c r="BW43" s="1">
        <v>148100.83343384301</v>
      </c>
      <c r="BX43" s="1">
        <v>112499.20526869901</v>
      </c>
      <c r="BY43" s="1">
        <v>514150.00008693401</v>
      </c>
      <c r="BZ43" s="1">
        <v>840786.444725757</v>
      </c>
      <c r="CA43" s="1">
        <v>616918.16549046303</v>
      </c>
      <c r="CB43" s="1">
        <v>1304917.11493602</v>
      </c>
      <c r="CC43" s="1">
        <v>232534.12673676101</v>
      </c>
      <c r="CD43" s="1">
        <v>236517.17550290699</v>
      </c>
      <c r="CE43" s="1">
        <v>242534.62620912801</v>
      </c>
      <c r="CF43" s="1">
        <v>151919.002541539</v>
      </c>
      <c r="CG43" s="1">
        <v>144935.28011328299</v>
      </c>
      <c r="CH43" s="1">
        <v>532042.98148179497</v>
      </c>
      <c r="CI43" s="1">
        <v>714797.53113928402</v>
      </c>
      <c r="CJ43" s="1">
        <v>81718.291432370403</v>
      </c>
      <c r="CK43" s="1">
        <v>96381.639116114005</v>
      </c>
      <c r="CL43" s="1">
        <v>1149216.2482472199</v>
      </c>
      <c r="CM43" s="1">
        <v>759186.38360476901</v>
      </c>
      <c r="CN43" s="1">
        <v>140598.00607544699</v>
      </c>
      <c r="CO43" s="1">
        <v>100256.518741705</v>
      </c>
      <c r="CP43" s="1">
        <v>67614.025493749403</v>
      </c>
      <c r="CQ43" s="1">
        <v>677429.96044954902</v>
      </c>
      <c r="CR43" s="1">
        <v>422036.29132128798</v>
      </c>
      <c r="CS43" s="1">
        <v>153429.28109243399</v>
      </c>
      <c r="CT43" s="1">
        <v>335274.36620945402</v>
      </c>
      <c r="CU43" s="1">
        <v>350133.034756243</v>
      </c>
      <c r="CV43" s="1">
        <v>128777.341404861</v>
      </c>
      <c r="CW43" s="1">
        <v>283744.50150770397</v>
      </c>
      <c r="CX43" s="1">
        <v>122672.145850485</v>
      </c>
      <c r="CY43" s="1">
        <v>230869.186671704</v>
      </c>
      <c r="CZ43" s="1">
        <v>394325.891844659</v>
      </c>
      <c r="DA43" s="1">
        <v>201628.12195421499</v>
      </c>
      <c r="DB43" s="1">
        <v>315840.266161028</v>
      </c>
      <c r="DC43" s="1">
        <v>170653.61008188801</v>
      </c>
      <c r="DD43" s="1">
        <v>115887.604107989</v>
      </c>
      <c r="DE43" s="1">
        <v>211883.49528700099</v>
      </c>
      <c r="DF43" s="1">
        <v>101562.482096616</v>
      </c>
      <c r="DG43" s="1">
        <v>227105.038450386</v>
      </c>
      <c r="DH43" s="1">
        <v>208463.76739802401</v>
      </c>
      <c r="DI43" s="1">
        <v>199081.83203822401</v>
      </c>
      <c r="DJ43" s="1">
        <v>117858.212591616</v>
      </c>
      <c r="DK43" s="1">
        <v>114774.83235747401</v>
      </c>
      <c r="DL43" s="1">
        <v>168601.41216154999</v>
      </c>
      <c r="DM43" s="1">
        <v>547006.52839509002</v>
      </c>
      <c r="DN43" s="1">
        <v>366193.260538287</v>
      </c>
      <c r="DO43" s="1">
        <v>268343.08708370698</v>
      </c>
      <c r="DP43" s="1">
        <v>288207.31400269503</v>
      </c>
      <c r="DQ43" s="1">
        <v>159261.899683102</v>
      </c>
      <c r="DR43" s="1">
        <v>245063.97172301699</v>
      </c>
      <c r="DS43" s="1">
        <v>123850.7310535</v>
      </c>
      <c r="DT43" s="1">
        <v>306991.742693329</v>
      </c>
      <c r="DU43" s="1">
        <v>120792.55154893899</v>
      </c>
      <c r="DV43" s="1">
        <v>99949.421130269897</v>
      </c>
      <c r="DW43" s="1">
        <v>191936.22446051799</v>
      </c>
      <c r="DX43" s="1">
        <v>89348.537309977997</v>
      </c>
      <c r="DY43" s="1">
        <v>204971.297974833</v>
      </c>
      <c r="DZ43" s="1">
        <v>151167.55336294399</v>
      </c>
      <c r="EA43" s="1">
        <v>542236.36207915703</v>
      </c>
      <c r="EB43" s="1">
        <v>131953.87258098301</v>
      </c>
      <c r="EC43" s="1">
        <v>576107.70074342599</v>
      </c>
      <c r="ED43" s="1">
        <v>203159.58734632799</v>
      </c>
      <c r="EE43" s="1">
        <v>130884.860426659</v>
      </c>
      <c r="EF43" s="1">
        <v>614743.53784203099</v>
      </c>
      <c r="EG43" s="1">
        <v>327968.97819924599</v>
      </c>
      <c r="EH43" s="1">
        <v>322621.414831459</v>
      </c>
      <c r="EI43" s="1">
        <v>216617.22262674701</v>
      </c>
      <c r="EJ43" s="1">
        <v>243234.38285893001</v>
      </c>
      <c r="EK43" s="1">
        <v>161040.03230792299</v>
      </c>
      <c r="EL43" s="1">
        <v>113347.786501991</v>
      </c>
      <c r="EM43" s="1">
        <v>94812.9561560039</v>
      </c>
      <c r="EN43" s="1">
        <v>285927.82855596399</v>
      </c>
      <c r="EO43" s="1">
        <v>587798.10462752695</v>
      </c>
      <c r="EP43" s="1">
        <v>358425.66467718</v>
      </c>
      <c r="EQ43" s="1">
        <v>574359.23359686299</v>
      </c>
      <c r="ER43" s="1">
        <v>491901.08034137503</v>
      </c>
      <c r="ES43" s="1">
        <v>396670.60863017099</v>
      </c>
      <c r="ET43" s="1">
        <v>68724.322213564403</v>
      </c>
      <c r="EU43" s="1">
        <v>519659.48317231302</v>
      </c>
      <c r="EV43" s="1">
        <v>110637.446234248</v>
      </c>
      <c r="EW43" s="1">
        <v>112924.24361345</v>
      </c>
      <c r="EX43" s="1">
        <v>137451.28934953001</v>
      </c>
      <c r="EY43" s="1">
        <v>159953.724292881</v>
      </c>
      <c r="EZ43" s="1">
        <v>211658.74033684799</v>
      </c>
      <c r="FA43" s="1">
        <v>418815.39396775397</v>
      </c>
      <c r="FB43" s="1">
        <v>157366.39624076901</v>
      </c>
      <c r="FC43" s="1">
        <v>463179.582883219</v>
      </c>
      <c r="FD43" s="1">
        <v>104293.695380822</v>
      </c>
    </row>
    <row r="44" spans="1:160" x14ac:dyDescent="0.2">
      <c r="A44" s="1" t="s">
        <v>1659</v>
      </c>
      <c r="B44" s="4" t="s">
        <v>211</v>
      </c>
      <c r="C44" s="4" t="s">
        <v>212</v>
      </c>
      <c r="D44" s="35">
        <v>26079252.793765601</v>
      </c>
      <c r="E44" s="35">
        <v>36707569.934437901</v>
      </c>
      <c r="F44" s="35">
        <v>23595016.927203</v>
      </c>
      <c r="G44" s="35">
        <v>35233146.063041501</v>
      </c>
      <c r="H44" s="35">
        <v>31859689.005127799</v>
      </c>
      <c r="I44" s="35">
        <v>35900468.708243199</v>
      </c>
      <c r="J44" s="35">
        <v>26987201.273600999</v>
      </c>
      <c r="K44" s="35">
        <v>21261273.3258381</v>
      </c>
      <c r="L44" s="35">
        <v>37710026.7055021</v>
      </c>
      <c r="M44" s="35">
        <v>27946304.222527899</v>
      </c>
      <c r="N44" s="1">
        <v>26282943.515629102</v>
      </c>
      <c r="O44" s="1">
        <v>25762523.114836499</v>
      </c>
      <c r="P44" s="1">
        <v>36122147.965600803</v>
      </c>
      <c r="Q44" s="1">
        <v>32838156.519182101</v>
      </c>
      <c r="R44" s="1">
        <v>16809302.267316099</v>
      </c>
      <c r="S44" s="1">
        <v>25031436.770681601</v>
      </c>
      <c r="T44" s="1">
        <v>34452616.336224101</v>
      </c>
      <c r="U44" s="1">
        <v>38060753.693245403</v>
      </c>
      <c r="V44" s="1">
        <v>22833243.494266201</v>
      </c>
      <c r="W44" s="1">
        <v>28841276.092507299</v>
      </c>
      <c r="X44" s="1">
        <v>30280546.380032599</v>
      </c>
      <c r="Y44" s="1">
        <v>24042313.2641486</v>
      </c>
      <c r="Z44" s="1">
        <v>18019438.4146685</v>
      </c>
      <c r="AA44" s="1">
        <v>21402038.476995599</v>
      </c>
      <c r="AB44" s="1">
        <v>25571170.288686302</v>
      </c>
      <c r="AC44" s="1">
        <v>29127289.255913001</v>
      </c>
      <c r="AD44" s="1">
        <v>27808409.1819821</v>
      </c>
      <c r="AE44" s="1">
        <v>22912127.4739458</v>
      </c>
      <c r="AF44" s="1">
        <v>29295265.490439098</v>
      </c>
      <c r="AG44" s="1">
        <v>36746083.550056599</v>
      </c>
      <c r="AH44" s="1">
        <v>25028881.742094401</v>
      </c>
      <c r="AI44" s="1">
        <v>25533779.128327299</v>
      </c>
      <c r="AJ44" s="1">
        <v>25933030.093650799</v>
      </c>
      <c r="AK44" s="1">
        <v>26263534.195449501</v>
      </c>
      <c r="AL44" s="1">
        <v>27474018.223056301</v>
      </c>
      <c r="AM44" s="1">
        <v>16868283.094844099</v>
      </c>
      <c r="AN44" s="1">
        <v>24476607.603925001</v>
      </c>
      <c r="AO44" s="1">
        <v>26225172.280248001</v>
      </c>
      <c r="AP44" s="1">
        <v>21399201.415968101</v>
      </c>
      <c r="AQ44" s="1">
        <v>31203392.655881301</v>
      </c>
      <c r="AR44" s="1">
        <v>29955623.5863856</v>
      </c>
      <c r="AS44" s="1">
        <v>30081318.211798999</v>
      </c>
      <c r="AT44" s="1">
        <v>28626571.0058822</v>
      </c>
      <c r="AU44" s="1">
        <v>31635848.1436713</v>
      </c>
      <c r="AV44" s="1">
        <v>28374458.252191</v>
      </c>
      <c r="AW44" s="1">
        <v>36269331.274560101</v>
      </c>
      <c r="AX44" s="1">
        <v>26493388.889545299</v>
      </c>
      <c r="AY44" s="1">
        <v>25479596.850906201</v>
      </c>
      <c r="AZ44" s="1">
        <v>24874174.796166901</v>
      </c>
      <c r="BA44" s="1">
        <v>19975708.039602902</v>
      </c>
      <c r="BB44" s="1">
        <v>26686548.156873699</v>
      </c>
      <c r="BC44" s="1">
        <v>31967540.923204601</v>
      </c>
      <c r="BD44" s="1">
        <v>21860303.8652144</v>
      </c>
      <c r="BE44" s="1">
        <v>23286689.132244602</v>
      </c>
      <c r="BF44" s="1">
        <v>21068508.8913095</v>
      </c>
      <c r="BG44" s="1">
        <v>26309961.230829298</v>
      </c>
      <c r="BH44" s="1">
        <v>25357832.472813901</v>
      </c>
      <c r="BI44" s="1">
        <v>28108107.743679099</v>
      </c>
      <c r="BJ44" s="1">
        <v>22149050.868583702</v>
      </c>
      <c r="BK44" s="1">
        <v>28461328.135857102</v>
      </c>
      <c r="BL44" s="1">
        <v>28138807.900287099</v>
      </c>
      <c r="BM44" s="1">
        <v>31047616.759417199</v>
      </c>
      <c r="BN44" s="1">
        <v>31495677.987651698</v>
      </c>
      <c r="BO44" s="1">
        <v>18360708.486901499</v>
      </c>
      <c r="BP44" s="1">
        <v>27481057.666823801</v>
      </c>
      <c r="BQ44" s="1">
        <v>16569594.8796496</v>
      </c>
      <c r="BR44" s="1">
        <v>21723229.235844299</v>
      </c>
      <c r="BS44" s="1">
        <v>24640621.870350901</v>
      </c>
      <c r="BT44" s="1">
        <v>21790213.173238602</v>
      </c>
      <c r="BU44" s="1">
        <v>21499438.217119001</v>
      </c>
      <c r="BV44" s="1">
        <v>19630371.3937549</v>
      </c>
      <c r="BW44" s="1">
        <v>33126463.360947501</v>
      </c>
      <c r="BX44" s="1">
        <v>19215137.944913398</v>
      </c>
      <c r="BY44" s="1">
        <v>24456481.286414001</v>
      </c>
      <c r="BZ44" s="1">
        <v>20868385.6732012</v>
      </c>
      <c r="CA44" s="1">
        <v>28424513.111180499</v>
      </c>
      <c r="CB44" s="1">
        <v>26654640.378962498</v>
      </c>
      <c r="CC44" s="1">
        <v>19102728.3107768</v>
      </c>
      <c r="CD44" s="1">
        <v>19662186.488841899</v>
      </c>
      <c r="CE44" s="1">
        <v>27330343.191580299</v>
      </c>
      <c r="CF44" s="1">
        <v>30802352.611704599</v>
      </c>
      <c r="CG44" s="1">
        <v>21926478.9645986</v>
      </c>
      <c r="CH44" s="1">
        <v>22039826.225782</v>
      </c>
      <c r="CI44" s="1">
        <v>15155680.963393001</v>
      </c>
      <c r="CJ44" s="1">
        <v>24838574.3875646</v>
      </c>
      <c r="CK44" s="1">
        <v>27092209.3355713</v>
      </c>
      <c r="CL44" s="1">
        <v>26892715.365925699</v>
      </c>
      <c r="CM44" s="1">
        <v>10699949.7035423</v>
      </c>
      <c r="CN44" s="1">
        <v>19370434.6918432</v>
      </c>
      <c r="CO44" s="1">
        <v>27400159.233356699</v>
      </c>
      <c r="CP44" s="1">
        <v>20827376.289410401</v>
      </c>
      <c r="CQ44" s="1">
        <v>21107867.2619549</v>
      </c>
      <c r="CR44" s="1">
        <v>28071094.181087501</v>
      </c>
      <c r="CS44" s="1">
        <v>19490026.352663301</v>
      </c>
      <c r="CT44" s="1">
        <v>20529194.259447802</v>
      </c>
      <c r="CU44" s="1">
        <v>19400637.0999768</v>
      </c>
      <c r="CV44" s="1">
        <v>23540117.424620401</v>
      </c>
      <c r="CW44" s="1">
        <v>24887453.785515402</v>
      </c>
      <c r="CX44" s="1">
        <v>18791096.265548799</v>
      </c>
      <c r="CY44" s="1">
        <v>13750771.0552353</v>
      </c>
      <c r="CZ44" s="1">
        <v>14451556.5805659</v>
      </c>
      <c r="DA44" s="1">
        <v>22236495.0596058</v>
      </c>
      <c r="DB44" s="1">
        <v>17827804.069338702</v>
      </c>
      <c r="DC44" s="1">
        <v>20462152.081004001</v>
      </c>
      <c r="DD44" s="1">
        <v>21250780.4129331</v>
      </c>
      <c r="DE44" s="1">
        <v>25085155.694331098</v>
      </c>
      <c r="DF44" s="1">
        <v>26605317.7897451</v>
      </c>
      <c r="DG44" s="1">
        <v>20170801.933433399</v>
      </c>
      <c r="DH44" s="1">
        <v>25895155.291591398</v>
      </c>
      <c r="DI44" s="1">
        <v>22068545.9413286</v>
      </c>
      <c r="DJ44" s="1">
        <v>22735815.6307064</v>
      </c>
      <c r="DK44" s="1">
        <v>14089920.8480736</v>
      </c>
      <c r="DL44" s="1">
        <v>16818206.950732298</v>
      </c>
      <c r="DM44" s="1">
        <v>30329017.289930999</v>
      </c>
      <c r="DN44" s="1">
        <v>18268431.602823701</v>
      </c>
      <c r="DO44" s="1">
        <v>19250143.979101799</v>
      </c>
      <c r="DP44" s="1">
        <v>36009100.842969701</v>
      </c>
      <c r="DQ44" s="1">
        <v>21023181.499516699</v>
      </c>
      <c r="DR44" s="1">
        <v>20841528.739872199</v>
      </c>
      <c r="DS44" s="1">
        <v>17190389.209018201</v>
      </c>
      <c r="DT44" s="1">
        <v>18962602.127558399</v>
      </c>
      <c r="DU44" s="1">
        <v>20085427.599224001</v>
      </c>
      <c r="DV44" s="1">
        <v>19753017.831307799</v>
      </c>
      <c r="DW44" s="1">
        <v>24680401.954455201</v>
      </c>
      <c r="DX44" s="1">
        <v>17846897.0939405</v>
      </c>
      <c r="DY44" s="1">
        <v>21507744.6769423</v>
      </c>
      <c r="DZ44" s="1">
        <v>21455278.730117101</v>
      </c>
      <c r="EA44" s="1">
        <v>19234282.814107999</v>
      </c>
      <c r="EB44" s="1">
        <v>13266893.670932099</v>
      </c>
      <c r="EC44" s="1">
        <v>21124228.025015902</v>
      </c>
      <c r="ED44" s="1">
        <v>13145748.1377919</v>
      </c>
      <c r="EE44" s="1">
        <v>25519282.9801795</v>
      </c>
      <c r="EF44" s="1">
        <v>15654002.3053471</v>
      </c>
      <c r="EG44" s="1">
        <v>33025830.631000899</v>
      </c>
      <c r="EH44" s="1">
        <v>17229050.033041298</v>
      </c>
      <c r="EI44" s="1">
        <v>16031891.417446701</v>
      </c>
      <c r="EJ44" s="1">
        <v>23294137.934459999</v>
      </c>
      <c r="EK44" s="1">
        <v>25335152.1370873</v>
      </c>
      <c r="EL44" s="1">
        <v>22923362.694831502</v>
      </c>
      <c r="EM44" s="1">
        <v>18262723.831317302</v>
      </c>
      <c r="EN44" s="1">
        <v>21584250.498707902</v>
      </c>
      <c r="EO44" s="1">
        <v>29295832.098979101</v>
      </c>
      <c r="EP44" s="1">
        <v>20169199.983411402</v>
      </c>
      <c r="EQ44" s="1">
        <v>24435638.507762399</v>
      </c>
      <c r="ER44" s="1">
        <v>14688957.350166401</v>
      </c>
      <c r="ES44" s="1">
        <v>17978174.2425768</v>
      </c>
      <c r="ET44" s="1">
        <v>21509979.829190299</v>
      </c>
      <c r="EU44" s="1">
        <v>14652103.3949358</v>
      </c>
      <c r="EV44" s="1">
        <v>16663924.475074001</v>
      </c>
      <c r="EW44" s="1">
        <v>16792652.496468399</v>
      </c>
      <c r="EX44" s="1">
        <v>15009693.0685411</v>
      </c>
      <c r="EY44" s="1">
        <v>21442931.424617399</v>
      </c>
      <c r="EZ44" s="1">
        <v>16257024.5603338</v>
      </c>
      <c r="FA44" s="1">
        <v>24728708.9650953</v>
      </c>
      <c r="FB44" s="1">
        <v>25288103.783863299</v>
      </c>
      <c r="FC44" s="1">
        <v>20120649.608362399</v>
      </c>
      <c r="FD44" s="1">
        <v>19081099.917539101</v>
      </c>
    </row>
    <row r="45" spans="1:160" x14ac:dyDescent="0.2">
      <c r="A45" s="1" t="s">
        <v>1660</v>
      </c>
      <c r="B45" s="4" t="s">
        <v>216</v>
      </c>
      <c r="C45" s="4" t="s">
        <v>217</v>
      </c>
      <c r="D45" s="35">
        <v>5712109.1053043297</v>
      </c>
      <c r="E45" s="35">
        <v>9672116.3274185508</v>
      </c>
      <c r="F45" s="35">
        <v>5871067.6533753201</v>
      </c>
      <c r="G45" s="35">
        <v>7447801.0696827397</v>
      </c>
      <c r="H45" s="35">
        <v>7318513.3038968397</v>
      </c>
      <c r="I45" s="35">
        <v>8020273.3248969903</v>
      </c>
      <c r="J45" s="35">
        <v>5572927.42311968</v>
      </c>
      <c r="K45" s="35">
        <v>4599926.2732371902</v>
      </c>
      <c r="L45" s="35">
        <v>8046320.5833775401</v>
      </c>
      <c r="M45" s="35">
        <v>6274886.1197396303</v>
      </c>
      <c r="N45" s="1">
        <v>6009281.6354670497</v>
      </c>
      <c r="O45" s="1">
        <v>5788653.1878326396</v>
      </c>
      <c r="P45" s="1">
        <v>8013174.1362805897</v>
      </c>
      <c r="Q45" s="1">
        <v>7753850.97025041</v>
      </c>
      <c r="R45" s="1">
        <v>3812184.6774713499</v>
      </c>
      <c r="S45" s="1">
        <v>5071327.3700663596</v>
      </c>
      <c r="T45" s="1">
        <v>7441585.5247693099</v>
      </c>
      <c r="U45" s="1">
        <v>8700804.8635891508</v>
      </c>
      <c r="V45" s="1">
        <v>5358657.3188092196</v>
      </c>
      <c r="W45" s="1">
        <v>5755128.9567167098</v>
      </c>
      <c r="X45" s="1">
        <v>6825120.1044525597</v>
      </c>
      <c r="Y45" s="1">
        <v>5415254.68225051</v>
      </c>
      <c r="Z45" s="1">
        <v>4176745.19129541</v>
      </c>
      <c r="AA45" s="1">
        <v>4577375.5693039</v>
      </c>
      <c r="AB45" s="1">
        <v>6066511.4389769305</v>
      </c>
      <c r="AC45" s="1">
        <v>6218984.6429883502</v>
      </c>
      <c r="AD45" s="1">
        <v>5640251.4210935999</v>
      </c>
      <c r="AE45" s="1">
        <v>4798827.3194378596</v>
      </c>
      <c r="AF45" s="1">
        <v>6929512.0782387704</v>
      </c>
      <c r="AG45" s="1">
        <v>8578853.5489316396</v>
      </c>
      <c r="AH45" s="1">
        <v>4216319.4142609099</v>
      </c>
      <c r="AI45" s="1">
        <v>5467452.9595759697</v>
      </c>
      <c r="AJ45" s="1">
        <v>5066697.2792042997</v>
      </c>
      <c r="AK45" s="1">
        <v>5035321.1701360503</v>
      </c>
      <c r="AL45" s="1">
        <v>6170301.40308211</v>
      </c>
      <c r="AM45" s="1">
        <v>3371092.5928581599</v>
      </c>
      <c r="AN45" s="1">
        <v>4633506.9988526404</v>
      </c>
      <c r="AO45" s="1">
        <v>5659659.8182139397</v>
      </c>
      <c r="AP45" s="1">
        <v>4243831.1764235403</v>
      </c>
      <c r="AQ45" s="1">
        <v>6542324.4890928902</v>
      </c>
      <c r="AR45" s="1">
        <v>7109655.0941742295</v>
      </c>
      <c r="AS45" s="1">
        <v>6440974.58168808</v>
      </c>
      <c r="AT45" s="1">
        <v>6510289.5588639397</v>
      </c>
      <c r="AU45" s="1">
        <v>8108854.5542312199</v>
      </c>
      <c r="AV45" s="1">
        <v>6140593.6999227796</v>
      </c>
      <c r="AW45" s="1">
        <v>8250977.8001513602</v>
      </c>
      <c r="AX45" s="1">
        <v>5962637.0117863202</v>
      </c>
      <c r="AY45" s="1">
        <v>5702455.1846803399</v>
      </c>
      <c r="AZ45" s="1">
        <v>4619336.4934933698</v>
      </c>
      <c r="BA45" s="1">
        <v>3849272.7549145701</v>
      </c>
      <c r="BB45" s="1">
        <v>5619101.1808836199</v>
      </c>
      <c r="BC45" s="1">
        <v>8027992.6691397298</v>
      </c>
      <c r="BD45" s="1">
        <v>5696241.4242605399</v>
      </c>
      <c r="BE45" s="1">
        <v>5013063.47290463</v>
      </c>
      <c r="BF45" s="1">
        <v>4720016.9114914499</v>
      </c>
      <c r="BG45" s="1">
        <v>5584775.8545148401</v>
      </c>
      <c r="BH45" s="1">
        <v>6100849.0042755697</v>
      </c>
      <c r="BI45" s="1">
        <v>5245998.1332243402</v>
      </c>
      <c r="BJ45" s="1">
        <v>5265709.6069318699</v>
      </c>
      <c r="BK45" s="1">
        <v>5189075.2089564297</v>
      </c>
      <c r="BL45" s="1">
        <v>5587547.7903326396</v>
      </c>
      <c r="BM45" s="1">
        <v>5498538.4064623397</v>
      </c>
      <c r="BN45" s="1">
        <v>6421920.7111059101</v>
      </c>
      <c r="BO45" s="1">
        <v>3949276.5275311801</v>
      </c>
      <c r="BP45" s="1">
        <v>7123410.3540189704</v>
      </c>
      <c r="BQ45" s="1">
        <v>3117607.60557323</v>
      </c>
      <c r="BR45" s="1">
        <v>4332720.5936009996</v>
      </c>
      <c r="BS45" s="1">
        <v>4701826.1198427603</v>
      </c>
      <c r="BT45" s="1">
        <v>4375077.9335849797</v>
      </c>
      <c r="BU45" s="1">
        <v>4674809.0184002602</v>
      </c>
      <c r="BV45" s="1">
        <v>4463153.5950082196</v>
      </c>
      <c r="BW45" s="1">
        <v>5884682.3686408103</v>
      </c>
      <c r="BX45" s="1">
        <v>3924846.6065934999</v>
      </c>
      <c r="BY45" s="1">
        <v>5486438.0696695996</v>
      </c>
      <c r="BZ45" s="1">
        <v>4438129.4192356598</v>
      </c>
      <c r="CA45" s="1">
        <v>5971949.5497526601</v>
      </c>
      <c r="CB45" s="1">
        <v>5924852.1271540597</v>
      </c>
      <c r="CC45" s="1">
        <v>3975319.9271779698</v>
      </c>
      <c r="CD45" s="1">
        <v>4716134.9763516504</v>
      </c>
      <c r="CE45" s="1">
        <v>5756754.6955817798</v>
      </c>
      <c r="CF45" s="1">
        <v>6050360.0643311003</v>
      </c>
      <c r="CG45" s="1">
        <v>4038941.9294363498</v>
      </c>
      <c r="CH45" s="1">
        <v>5061930.1406720197</v>
      </c>
      <c r="CI45" s="1">
        <v>3200808.2143539698</v>
      </c>
      <c r="CJ45" s="1">
        <v>5343362.3713760301</v>
      </c>
      <c r="CK45" s="1">
        <v>5876520.1325352602</v>
      </c>
      <c r="CL45" s="1">
        <v>6264535.5724594304</v>
      </c>
      <c r="CM45" s="1">
        <v>2107475.6827845899</v>
      </c>
      <c r="CN45" s="1">
        <v>4317321.4789163303</v>
      </c>
      <c r="CO45" s="1">
        <v>4865141.3062353702</v>
      </c>
      <c r="CP45" s="1">
        <v>4318099.3656008001</v>
      </c>
      <c r="CQ45" s="1">
        <v>5274954.8686575498</v>
      </c>
      <c r="CR45" s="1">
        <v>4895398.8862788295</v>
      </c>
      <c r="CS45" s="1">
        <v>4113898.05691732</v>
      </c>
      <c r="CT45" s="1">
        <v>4360402.9562261999</v>
      </c>
      <c r="CU45" s="1">
        <v>4132434.1604683301</v>
      </c>
      <c r="CV45" s="1">
        <v>5381161.2405350199</v>
      </c>
      <c r="CW45" s="1">
        <v>4586996.1379505796</v>
      </c>
      <c r="CX45" s="1">
        <v>4020720.9873730401</v>
      </c>
      <c r="CY45" s="1">
        <v>2998150.6950852498</v>
      </c>
      <c r="CZ45" s="1">
        <v>2785154.0793349701</v>
      </c>
      <c r="DA45" s="1">
        <v>4361570.2253177697</v>
      </c>
      <c r="DB45" s="1">
        <v>3779559.1205036701</v>
      </c>
      <c r="DC45" s="1">
        <v>4231866.83710125</v>
      </c>
      <c r="DD45" s="1">
        <v>4115820.97273497</v>
      </c>
      <c r="DE45" s="1">
        <v>5282283.1593819102</v>
      </c>
      <c r="DF45" s="1">
        <v>4997489.8226729296</v>
      </c>
      <c r="DG45" s="1">
        <v>3813627.7735763402</v>
      </c>
      <c r="DH45" s="1">
        <v>6125795.2928175898</v>
      </c>
      <c r="DI45" s="1">
        <v>4146840.0586217502</v>
      </c>
      <c r="DJ45" s="1">
        <v>4950708.64075216</v>
      </c>
      <c r="DK45" s="1">
        <v>2353885.1362908599</v>
      </c>
      <c r="DL45" s="1">
        <v>3628732.5322895199</v>
      </c>
      <c r="DM45" s="1">
        <v>6701020.7191473702</v>
      </c>
      <c r="DN45" s="1">
        <v>4019480.21353726</v>
      </c>
      <c r="DO45" s="1">
        <v>4265013.8222812703</v>
      </c>
      <c r="DP45" s="1">
        <v>6433766.6038102396</v>
      </c>
      <c r="DQ45" s="1">
        <v>4427855.2341197999</v>
      </c>
      <c r="DR45" s="1">
        <v>4871730.9953768402</v>
      </c>
      <c r="DS45" s="1">
        <v>3474090.30036275</v>
      </c>
      <c r="DT45" s="1">
        <v>3983685.1602305202</v>
      </c>
      <c r="DU45" s="1">
        <v>4033826.3963463702</v>
      </c>
      <c r="DV45" s="1">
        <v>3996231.1445103898</v>
      </c>
      <c r="DW45" s="1">
        <v>5818957.2417301396</v>
      </c>
      <c r="DX45" s="1">
        <v>3691388.7118033301</v>
      </c>
      <c r="DY45" s="1">
        <v>4465196.3408144899</v>
      </c>
      <c r="DZ45" s="1">
        <v>4253809.2489114702</v>
      </c>
      <c r="EA45" s="1">
        <v>3919774.82754897</v>
      </c>
      <c r="EB45" s="1">
        <v>2723673.7126920801</v>
      </c>
      <c r="EC45" s="1">
        <v>4660046.42268374</v>
      </c>
      <c r="ED45" s="1">
        <v>2535112.3568148199</v>
      </c>
      <c r="EE45" s="1">
        <v>4407956.1257163202</v>
      </c>
      <c r="EF45" s="1">
        <v>3984938.01371036</v>
      </c>
      <c r="EG45" s="1">
        <v>8325526.26543005</v>
      </c>
      <c r="EH45" s="1">
        <v>4125981.7144792099</v>
      </c>
      <c r="EI45" s="1">
        <v>3145636.5967365401</v>
      </c>
      <c r="EJ45" s="1">
        <v>4906862.2602643603</v>
      </c>
      <c r="EK45" s="1">
        <v>4227843.7108545098</v>
      </c>
      <c r="EL45" s="1">
        <v>4901013.0694148298</v>
      </c>
      <c r="EM45" s="1">
        <v>3951110.3880413799</v>
      </c>
      <c r="EN45" s="1">
        <v>4230948.2731156303</v>
      </c>
      <c r="EO45" s="1">
        <v>5881115.7231719401</v>
      </c>
      <c r="EP45" s="1">
        <v>4792781.8760697898</v>
      </c>
      <c r="EQ45" s="1">
        <v>5518504.5358052803</v>
      </c>
      <c r="ER45" s="1">
        <v>3088860.9800491501</v>
      </c>
      <c r="ES45" s="1">
        <v>3885984.7861329201</v>
      </c>
      <c r="ET45" s="1">
        <v>4648393.4572455203</v>
      </c>
      <c r="EU45" s="1">
        <v>3267536.6048992798</v>
      </c>
      <c r="EV45" s="1">
        <v>3570313.6344856201</v>
      </c>
      <c r="EW45" s="1">
        <v>3293441.2853077902</v>
      </c>
      <c r="EX45" s="1">
        <v>3352403.74241107</v>
      </c>
      <c r="EY45" s="1">
        <v>4083214.7865250199</v>
      </c>
      <c r="EZ45" s="1">
        <v>3607523.3103533899</v>
      </c>
      <c r="FA45" s="1">
        <v>3688459.3725414998</v>
      </c>
      <c r="FB45" s="1">
        <v>5087234.9096729904</v>
      </c>
      <c r="FC45" s="1">
        <v>4566177.8378434302</v>
      </c>
      <c r="FD45" s="1">
        <v>3634422.8023335799</v>
      </c>
    </row>
    <row r="46" spans="1:160" x14ac:dyDescent="0.2">
      <c r="A46" s="1" t="s">
        <v>1661</v>
      </c>
      <c r="B46" s="4" t="s">
        <v>220</v>
      </c>
      <c r="C46" s="4" t="s">
        <v>221</v>
      </c>
      <c r="D46" s="35">
        <v>1811286.45181516</v>
      </c>
      <c r="E46" s="35">
        <v>2546130.1347735599</v>
      </c>
      <c r="F46" s="35">
        <v>1530896.02514336</v>
      </c>
      <c r="G46" s="35">
        <v>2269241.7181255501</v>
      </c>
      <c r="H46" s="35">
        <v>1985907.2384009899</v>
      </c>
      <c r="I46" s="35">
        <v>1869859.54617241</v>
      </c>
      <c r="J46" s="35">
        <v>1469334.44936717</v>
      </c>
      <c r="K46" s="35">
        <v>1441083.3137294599</v>
      </c>
      <c r="L46" s="35">
        <v>1975730.38595615</v>
      </c>
      <c r="M46" s="35">
        <v>2393630.0241820998</v>
      </c>
      <c r="N46" s="1">
        <v>1402062.44885137</v>
      </c>
      <c r="O46" s="1">
        <v>1837904.3682498501</v>
      </c>
      <c r="P46" s="1">
        <v>2083496.83998346</v>
      </c>
      <c r="Q46" s="1">
        <v>2233100.6760176602</v>
      </c>
      <c r="R46" s="1">
        <v>1485971.1393901701</v>
      </c>
      <c r="S46" s="1">
        <v>1057548.26416796</v>
      </c>
      <c r="T46" s="1">
        <v>2421176.41695221</v>
      </c>
      <c r="U46" s="1">
        <v>2480408.1237847898</v>
      </c>
      <c r="V46" s="1">
        <v>2065315.70981467</v>
      </c>
      <c r="W46" s="1">
        <v>1837874.0553220499</v>
      </c>
      <c r="X46" s="1">
        <v>2304266.2750909198</v>
      </c>
      <c r="Y46" s="1">
        <v>2140203.6977185798</v>
      </c>
      <c r="Z46" s="1">
        <v>2428890.21820752</v>
      </c>
      <c r="AA46" s="1">
        <v>1733526.6185955701</v>
      </c>
      <c r="AB46" s="1">
        <v>2173248.3340321798</v>
      </c>
      <c r="AC46" s="1">
        <v>1305000.6370112801</v>
      </c>
      <c r="AD46" s="1">
        <v>2277456.3145596301</v>
      </c>
      <c r="AE46" s="1">
        <v>1692534.4702141001</v>
      </c>
      <c r="AF46" s="1">
        <v>2775565.2802058398</v>
      </c>
      <c r="AG46" s="1">
        <v>2390327.01421584</v>
      </c>
      <c r="AH46" s="1">
        <v>1575835.7592225</v>
      </c>
      <c r="AI46" s="1">
        <v>2187194.6718338002</v>
      </c>
      <c r="AJ46" s="1">
        <v>1611394.22739609</v>
      </c>
      <c r="AK46" s="1">
        <v>2012768.3605919001</v>
      </c>
      <c r="AL46" s="1">
        <v>1952466.56044243</v>
      </c>
      <c r="AM46" s="1">
        <v>1525445.0012880701</v>
      </c>
      <c r="AN46" s="1">
        <v>1166060.7578962999</v>
      </c>
      <c r="AO46" s="1">
        <v>1702738.705357</v>
      </c>
      <c r="AP46" s="1">
        <v>1555721.4127966701</v>
      </c>
      <c r="AQ46" s="1">
        <v>3145894.2009741999</v>
      </c>
      <c r="AR46" s="1">
        <v>1667777.9616318501</v>
      </c>
      <c r="AS46" s="1">
        <v>1868291.20488671</v>
      </c>
      <c r="AT46" s="1">
        <v>2580878.2211386301</v>
      </c>
      <c r="AU46" s="1">
        <v>2096195.46909355</v>
      </c>
      <c r="AV46" s="1">
        <v>1331868.7766835201</v>
      </c>
      <c r="AW46" s="1">
        <v>1952788.2750105199</v>
      </c>
      <c r="AX46" s="1">
        <v>1529733.4361964001</v>
      </c>
      <c r="AY46" s="1">
        <v>2088708.1876225199</v>
      </c>
      <c r="AZ46" s="1">
        <v>1541125.78721835</v>
      </c>
      <c r="BA46" s="1">
        <v>1002549.2210462301</v>
      </c>
      <c r="BB46" s="1">
        <v>1881203.0757948</v>
      </c>
      <c r="BC46" s="1">
        <v>1407242.4537130999</v>
      </c>
      <c r="BD46" s="1">
        <v>2435194.6006489098</v>
      </c>
      <c r="BE46" s="1">
        <v>1574386.53508831</v>
      </c>
      <c r="BF46" s="1">
        <v>1780302.4277594599</v>
      </c>
      <c r="BG46" s="1">
        <v>1772954.73495859</v>
      </c>
      <c r="BH46" s="1">
        <v>2197715.3241474601</v>
      </c>
      <c r="BI46" s="1">
        <v>1925590.2162740401</v>
      </c>
      <c r="BJ46" s="1">
        <v>3158236.7464116099</v>
      </c>
      <c r="BK46" s="1">
        <v>1722929.4884307701</v>
      </c>
      <c r="BL46" s="1">
        <v>1237721.41082191</v>
      </c>
      <c r="BM46" s="1">
        <v>1480542.7762563301</v>
      </c>
      <c r="BN46" s="1">
        <v>970799.54766945099</v>
      </c>
      <c r="BO46" s="1">
        <v>1494996.5666588901</v>
      </c>
      <c r="BP46" s="1">
        <v>1664615.8708488201</v>
      </c>
      <c r="BQ46" s="1">
        <v>1841897.12649363</v>
      </c>
      <c r="BR46" s="1">
        <v>1579979.4080229001</v>
      </c>
      <c r="BS46" s="1">
        <v>2443432.2743659299</v>
      </c>
      <c r="BT46" s="1">
        <v>1673209.98258574</v>
      </c>
      <c r="BU46" s="1">
        <v>1343673.43109428</v>
      </c>
      <c r="BV46" s="1">
        <v>1379095.30977983</v>
      </c>
      <c r="BW46" s="1">
        <v>1473454.74782683</v>
      </c>
      <c r="BX46" s="1">
        <v>1635401.8691569399</v>
      </c>
      <c r="BY46" s="1">
        <v>1660360.11645349</v>
      </c>
      <c r="BZ46" s="1">
        <v>1643814.6280167</v>
      </c>
      <c r="CA46" s="1">
        <v>2166983.7260027998</v>
      </c>
      <c r="CB46" s="1">
        <v>2422928.2881459799</v>
      </c>
      <c r="CC46" s="1">
        <v>1173603.5740986599</v>
      </c>
      <c r="CD46" s="1">
        <v>1101106.8169509999</v>
      </c>
      <c r="CE46" s="1">
        <v>2133439.5549487402</v>
      </c>
      <c r="CF46" s="1">
        <v>1365960.14857317</v>
      </c>
      <c r="CG46" s="1">
        <v>980934.92243827903</v>
      </c>
      <c r="CH46" s="1">
        <v>1425589.98283666</v>
      </c>
      <c r="CI46" s="1">
        <v>1765060.90167489</v>
      </c>
      <c r="CJ46" s="1">
        <v>1292218.3777647701</v>
      </c>
      <c r="CK46" s="1">
        <v>1151387.56678362</v>
      </c>
      <c r="CL46" s="1">
        <v>1328667.0491829801</v>
      </c>
      <c r="CM46" s="1">
        <v>1165126.0237686201</v>
      </c>
      <c r="CN46" s="1">
        <v>1498313.8167537199</v>
      </c>
      <c r="CO46" s="1">
        <v>1553577.6002604601</v>
      </c>
      <c r="CP46" s="1">
        <v>1100459.45753239</v>
      </c>
      <c r="CQ46" s="1">
        <v>1455467.14925494</v>
      </c>
      <c r="CR46" s="1">
        <v>2939528.2532721702</v>
      </c>
      <c r="CS46" s="1">
        <v>1557730.6648321999</v>
      </c>
      <c r="CT46" s="1">
        <v>1563255.68790876</v>
      </c>
      <c r="CU46" s="1">
        <v>2190844.7572991299</v>
      </c>
      <c r="CV46" s="1">
        <v>1167058.3853182499</v>
      </c>
      <c r="CW46" s="1">
        <v>1644210.9652595101</v>
      </c>
      <c r="CX46" s="1">
        <v>1492910.6422508101</v>
      </c>
      <c r="CY46" s="1">
        <v>1626587.22661217</v>
      </c>
      <c r="CZ46" s="1">
        <v>1108530.0130811499</v>
      </c>
      <c r="DA46" s="1">
        <v>1143499.5611334301</v>
      </c>
      <c r="DB46" s="1">
        <v>1136366.0811073601</v>
      </c>
      <c r="DC46" s="1">
        <v>1267771.4672707501</v>
      </c>
      <c r="DD46" s="1">
        <v>1575842.3983177899</v>
      </c>
      <c r="DE46" s="1">
        <v>1579375.0977650499</v>
      </c>
      <c r="DF46" s="1">
        <v>1621513.7089169801</v>
      </c>
      <c r="DG46" s="1">
        <v>1707891.4033306299</v>
      </c>
      <c r="DH46" s="1">
        <v>1817665.7072074199</v>
      </c>
      <c r="DI46" s="1">
        <v>1521201.66156406</v>
      </c>
      <c r="DJ46" s="1">
        <v>1022798.6484108</v>
      </c>
      <c r="DK46" s="1">
        <v>914354.06623144494</v>
      </c>
      <c r="DL46" s="1">
        <v>1676220.19523139</v>
      </c>
      <c r="DM46" s="1">
        <v>1547896.5933834801</v>
      </c>
      <c r="DN46" s="1">
        <v>1465283.9665576001</v>
      </c>
      <c r="DO46" s="1">
        <v>1157064.7432743399</v>
      </c>
      <c r="DP46" s="1">
        <v>2924556.5588015402</v>
      </c>
      <c r="DQ46" s="1">
        <v>2990001.7700600298</v>
      </c>
      <c r="DR46" s="1">
        <v>1010329.02882062</v>
      </c>
      <c r="DS46" s="1">
        <v>1119327.0532493</v>
      </c>
      <c r="DT46" s="1">
        <v>2085368.66568765</v>
      </c>
      <c r="DU46" s="1">
        <v>1250263.4623599299</v>
      </c>
      <c r="DV46" s="1">
        <v>1303916.85529844</v>
      </c>
      <c r="DW46" s="1">
        <v>1080205.55846145</v>
      </c>
      <c r="DX46" s="1">
        <v>1208421.1221934101</v>
      </c>
      <c r="DY46" s="1">
        <v>1114714.21087331</v>
      </c>
      <c r="DZ46" s="1">
        <v>1177002.86252973</v>
      </c>
      <c r="EA46" s="1">
        <v>1375903.9716524801</v>
      </c>
      <c r="EB46" s="1">
        <v>1278726.72432514</v>
      </c>
      <c r="EC46" s="1">
        <v>1255207.66400432</v>
      </c>
      <c r="ED46" s="1">
        <v>1960035.22710638</v>
      </c>
      <c r="EE46" s="1">
        <v>1225689.5797823099</v>
      </c>
      <c r="EF46" s="1">
        <v>4492888.0147946198</v>
      </c>
      <c r="EG46" s="1">
        <v>2582744.4555715299</v>
      </c>
      <c r="EH46" s="1">
        <v>1642003.6145959101</v>
      </c>
      <c r="EI46" s="1">
        <v>1275070.9879096299</v>
      </c>
      <c r="EJ46" s="1">
        <v>2072166.3816638601</v>
      </c>
      <c r="EK46" s="1">
        <v>1410441.4901540901</v>
      </c>
      <c r="EL46" s="1">
        <v>955685.11231769901</v>
      </c>
      <c r="EM46" s="1">
        <v>1119430.9530706999</v>
      </c>
      <c r="EN46" s="1">
        <v>1546979.5114746101</v>
      </c>
      <c r="EO46" s="1">
        <v>1748525.68954983</v>
      </c>
      <c r="EP46" s="1">
        <v>865936.385828475</v>
      </c>
      <c r="EQ46" s="1">
        <v>1375994.5018641499</v>
      </c>
      <c r="ER46" s="1">
        <v>1604552.7043497199</v>
      </c>
      <c r="ES46" s="1">
        <v>1036336.08267321</v>
      </c>
      <c r="ET46" s="1">
        <v>1637129.0380899699</v>
      </c>
      <c r="EU46" s="1">
        <v>1246045.4087940699</v>
      </c>
      <c r="EV46" s="1">
        <v>1140143.4068046999</v>
      </c>
      <c r="EW46" s="1">
        <v>920697.97212109703</v>
      </c>
      <c r="EX46" s="1">
        <v>1070422.6976569099</v>
      </c>
      <c r="EY46" s="1">
        <v>1100881.67158473</v>
      </c>
      <c r="EZ46" s="1">
        <v>1155406.9369130901</v>
      </c>
      <c r="FA46" s="1">
        <v>1165851.09167911</v>
      </c>
      <c r="FB46" s="1">
        <v>1105545.618331</v>
      </c>
      <c r="FC46" s="1">
        <v>1189218.83656046</v>
      </c>
      <c r="FD46" s="1">
        <v>1149408.0286765799</v>
      </c>
    </row>
    <row r="47" spans="1:160" x14ac:dyDescent="0.2">
      <c r="A47" s="1" t="s">
        <v>1662</v>
      </c>
      <c r="B47" s="4" t="s">
        <v>225</v>
      </c>
      <c r="C47" s="4" t="s">
        <v>226</v>
      </c>
      <c r="D47" s="35">
        <v>987780.98616780003</v>
      </c>
      <c r="E47" s="35">
        <v>1575767.3621693801</v>
      </c>
      <c r="F47" s="35">
        <v>810560.57163029595</v>
      </c>
      <c r="G47" s="35">
        <v>1849551.1045804699</v>
      </c>
      <c r="H47" s="35">
        <v>1315251.13712351</v>
      </c>
      <c r="I47" s="35">
        <v>1554475.6665999901</v>
      </c>
      <c r="J47" s="35">
        <v>1551652.9896847999</v>
      </c>
      <c r="K47" s="35">
        <v>1516405.32217157</v>
      </c>
      <c r="L47" s="35">
        <v>1479527.53333142</v>
      </c>
      <c r="M47" s="35">
        <v>1213755.90265905</v>
      </c>
      <c r="N47" s="1">
        <v>1155888.2098988099</v>
      </c>
      <c r="O47" s="1">
        <v>1363372.4940941201</v>
      </c>
      <c r="P47" s="1">
        <v>1234938.10178069</v>
      </c>
      <c r="Q47" s="1">
        <v>1749564.7483872301</v>
      </c>
      <c r="R47" s="1">
        <v>1103843.0248309099</v>
      </c>
      <c r="S47" s="1">
        <v>1017181.12181042</v>
      </c>
      <c r="T47" s="1">
        <v>1117043.97890202</v>
      </c>
      <c r="U47" s="1">
        <v>1932889.99526773</v>
      </c>
      <c r="V47" s="1">
        <v>1414473.52224707</v>
      </c>
      <c r="W47" s="1">
        <v>1935758.8018716499</v>
      </c>
      <c r="X47" s="1">
        <v>1498035.0435995699</v>
      </c>
      <c r="Y47" s="1">
        <v>1127381.03639551</v>
      </c>
      <c r="Z47" s="1">
        <v>1199978.69388699</v>
      </c>
      <c r="AA47" s="1">
        <v>1174910.60726499</v>
      </c>
      <c r="AB47" s="1">
        <v>1105105.13300586</v>
      </c>
      <c r="AC47" s="1">
        <v>1391064.3509615399</v>
      </c>
      <c r="AD47" s="1">
        <v>1248801.4151355899</v>
      </c>
      <c r="AE47" s="1">
        <v>1301716.11984096</v>
      </c>
      <c r="AF47" s="1">
        <v>1517319.6048824899</v>
      </c>
      <c r="AG47" s="1">
        <v>1608214.6789150699</v>
      </c>
      <c r="AH47" s="1">
        <v>1362725.0843165801</v>
      </c>
      <c r="AI47" s="1">
        <v>1444040.01060845</v>
      </c>
      <c r="AJ47" s="1">
        <v>1505725.5760115699</v>
      </c>
      <c r="AK47" s="1">
        <v>1250954.70543526</v>
      </c>
      <c r="AL47" s="1">
        <v>1510555.10750263</v>
      </c>
      <c r="AM47" s="1">
        <v>1573783.70501347</v>
      </c>
      <c r="AN47" s="1">
        <v>1252778.0561234001</v>
      </c>
      <c r="AO47" s="1">
        <v>1352711.20614183</v>
      </c>
      <c r="AP47" s="1">
        <v>1146417.3712041101</v>
      </c>
      <c r="AQ47" s="1">
        <v>1827212.0884052699</v>
      </c>
      <c r="AR47" s="1">
        <v>1526849.77437918</v>
      </c>
      <c r="AS47" s="1">
        <v>1520119.4707909301</v>
      </c>
      <c r="AT47" s="1">
        <v>1947012.4979878201</v>
      </c>
      <c r="AU47" s="1">
        <v>1476652.5592911099</v>
      </c>
      <c r="AV47" s="1">
        <v>1407432.59666076</v>
      </c>
      <c r="AW47" s="1">
        <v>1336527.2716371301</v>
      </c>
      <c r="AX47" s="1">
        <v>960811.25085971504</v>
      </c>
      <c r="AY47" s="1">
        <v>1346558.24073775</v>
      </c>
      <c r="AZ47" s="1">
        <v>1571822.3292701601</v>
      </c>
      <c r="BA47" s="1">
        <v>1338236.29832492</v>
      </c>
      <c r="BB47" s="1">
        <v>1346291.7069629901</v>
      </c>
      <c r="BC47" s="1">
        <v>1325498.7929650501</v>
      </c>
      <c r="BD47" s="1">
        <v>1086114.81469208</v>
      </c>
      <c r="BE47" s="1">
        <v>1302967.79215251</v>
      </c>
      <c r="BF47" s="1">
        <v>1213943.62752174</v>
      </c>
      <c r="BG47" s="1">
        <v>1219132.83299716</v>
      </c>
      <c r="BH47" s="1">
        <v>1068948.1096618201</v>
      </c>
      <c r="BI47" s="1">
        <v>2043490.9475360699</v>
      </c>
      <c r="BJ47" s="1">
        <v>1157084.5061617701</v>
      </c>
      <c r="BK47" s="1">
        <v>1594916.01360681</v>
      </c>
      <c r="BL47" s="1">
        <v>1125735.7856157401</v>
      </c>
      <c r="BM47" s="1">
        <v>1431695.5797552599</v>
      </c>
      <c r="BN47" s="1">
        <v>1183041.14950429</v>
      </c>
      <c r="BO47" s="1">
        <v>799380.13377677999</v>
      </c>
      <c r="BP47" s="1">
        <v>880035.00470455806</v>
      </c>
      <c r="BQ47" s="1">
        <v>870720.87719786097</v>
      </c>
      <c r="BR47" s="1">
        <v>704956.49117349298</v>
      </c>
      <c r="BS47" s="1">
        <v>1371740.4579793201</v>
      </c>
      <c r="BT47" s="1">
        <v>1265466.5038650101</v>
      </c>
      <c r="BU47" s="1">
        <v>1283003.30548505</v>
      </c>
      <c r="BV47" s="1">
        <v>787664.30249416595</v>
      </c>
      <c r="BW47" s="1">
        <v>1690988.82149735</v>
      </c>
      <c r="BX47" s="1">
        <v>1018758.26548832</v>
      </c>
      <c r="BY47" s="1">
        <v>1048172.47428046</v>
      </c>
      <c r="BZ47" s="1">
        <v>1296955.57604443</v>
      </c>
      <c r="CA47" s="1">
        <v>1383945.8949563899</v>
      </c>
      <c r="CB47" s="1">
        <v>1259069.7252054799</v>
      </c>
      <c r="CC47" s="1">
        <v>1007207.96860317</v>
      </c>
      <c r="CD47" s="1">
        <v>831907.508481242</v>
      </c>
      <c r="CE47" s="1">
        <v>910248.14259242895</v>
      </c>
      <c r="CF47" s="1">
        <v>1771563.4082756599</v>
      </c>
      <c r="CG47" s="1">
        <v>1066429.05457385</v>
      </c>
      <c r="CH47" s="1">
        <v>898957.18943883199</v>
      </c>
      <c r="CI47" s="1">
        <v>841032.15172747301</v>
      </c>
      <c r="CJ47" s="1">
        <v>971316.15554213</v>
      </c>
      <c r="CK47" s="1">
        <v>1258073.60950179</v>
      </c>
      <c r="CL47" s="1">
        <v>1319431.4844524099</v>
      </c>
      <c r="CM47" s="1">
        <v>671077.64989144402</v>
      </c>
      <c r="CN47" s="1">
        <v>1132878.96533094</v>
      </c>
      <c r="CO47" s="1">
        <v>1133104.97652294</v>
      </c>
      <c r="CP47" s="1">
        <v>962313.47060821904</v>
      </c>
      <c r="CQ47" s="1">
        <v>847160.18907884997</v>
      </c>
      <c r="CR47" s="1">
        <v>1303928.7291260499</v>
      </c>
      <c r="CS47" s="1">
        <v>1403021.0152578801</v>
      </c>
      <c r="CT47" s="1">
        <v>1223957.6777917801</v>
      </c>
      <c r="CU47" s="1">
        <v>1189790.00298488</v>
      </c>
      <c r="CV47" s="1">
        <v>916249.81777915906</v>
      </c>
      <c r="CW47" s="1">
        <v>1328168.2041996601</v>
      </c>
      <c r="CX47" s="1">
        <v>968697.98661362403</v>
      </c>
      <c r="CY47" s="1">
        <v>1012795.89705276</v>
      </c>
      <c r="CZ47" s="1">
        <v>1029893.95491451</v>
      </c>
      <c r="DA47" s="1">
        <v>1065025.9006536501</v>
      </c>
      <c r="DB47" s="1">
        <v>1076698.50664774</v>
      </c>
      <c r="DC47" s="1">
        <v>1269185.0789036499</v>
      </c>
      <c r="DD47" s="1">
        <v>1526381.86147113</v>
      </c>
      <c r="DE47" s="1">
        <v>1329212.9391208</v>
      </c>
      <c r="DF47" s="1">
        <v>1369962.8168119199</v>
      </c>
      <c r="DG47" s="1">
        <v>1251779.6779622401</v>
      </c>
      <c r="DH47" s="1">
        <v>1163734.8759669201</v>
      </c>
      <c r="DI47" s="1">
        <v>920926.89647421497</v>
      </c>
      <c r="DJ47" s="1">
        <v>1023629.95433834</v>
      </c>
      <c r="DK47" s="1">
        <v>1305237.25472215</v>
      </c>
      <c r="DL47" s="1">
        <v>730971.52301688003</v>
      </c>
      <c r="DM47" s="1">
        <v>1278601.8183258299</v>
      </c>
      <c r="DN47" s="1">
        <v>901751.82246312103</v>
      </c>
      <c r="DO47" s="1">
        <v>1030462.59615891</v>
      </c>
      <c r="DP47" s="1">
        <v>1104481.87248163</v>
      </c>
      <c r="DQ47" s="1">
        <v>1465228.5043865901</v>
      </c>
      <c r="DR47" s="1">
        <v>740946.73207724502</v>
      </c>
      <c r="DS47" s="1">
        <v>1246029.02129749</v>
      </c>
      <c r="DT47" s="1">
        <v>1409932.59055175</v>
      </c>
      <c r="DU47" s="1">
        <v>948399.33642343304</v>
      </c>
      <c r="DV47" s="1">
        <v>1350968.0120174401</v>
      </c>
      <c r="DW47" s="1">
        <v>761439.34049968002</v>
      </c>
      <c r="DX47" s="1">
        <v>674728.19941405102</v>
      </c>
      <c r="DY47" s="1">
        <v>1040887.31142471</v>
      </c>
      <c r="DZ47" s="1">
        <v>887243.19149947702</v>
      </c>
      <c r="EA47" s="1">
        <v>1299867.64661087</v>
      </c>
      <c r="EB47" s="1">
        <v>806955.72696540097</v>
      </c>
      <c r="EC47" s="1">
        <v>977683.59618854197</v>
      </c>
      <c r="ED47" s="1">
        <v>1056217.8849293999</v>
      </c>
      <c r="EE47" s="1">
        <v>939938.90477924596</v>
      </c>
      <c r="EF47" s="1">
        <v>908847.18611915095</v>
      </c>
      <c r="EG47" s="1">
        <v>1217335.9444045499</v>
      </c>
      <c r="EH47" s="1">
        <v>625129.748785679</v>
      </c>
      <c r="EI47" s="1">
        <v>1078123.0738484601</v>
      </c>
      <c r="EJ47" s="1">
        <v>1224615.63873555</v>
      </c>
      <c r="EK47" s="1">
        <v>1461861.14546653</v>
      </c>
      <c r="EL47" s="1">
        <v>931708.376071746</v>
      </c>
      <c r="EM47" s="1">
        <v>696760.07486269996</v>
      </c>
      <c r="EN47" s="1">
        <v>999060.70566562295</v>
      </c>
      <c r="EO47" s="1">
        <v>1533251.7417391599</v>
      </c>
      <c r="EP47" s="1">
        <v>850460.78556383098</v>
      </c>
      <c r="EQ47" s="1">
        <v>743986.88349006698</v>
      </c>
      <c r="ER47" s="1">
        <v>1019135.04781946</v>
      </c>
      <c r="ES47" s="1">
        <v>928182.63259339996</v>
      </c>
      <c r="ET47" s="1">
        <v>1071242.13942329</v>
      </c>
      <c r="EU47" s="1">
        <v>853868.34843784606</v>
      </c>
      <c r="EV47" s="1">
        <v>676432.20247718506</v>
      </c>
      <c r="EW47" s="1">
        <v>603306.11463725904</v>
      </c>
      <c r="EX47" s="1">
        <v>753266.57448464294</v>
      </c>
      <c r="EY47" s="1">
        <v>804495.89088128705</v>
      </c>
      <c r="EZ47" s="1">
        <v>855357.90576431795</v>
      </c>
      <c r="FA47" s="1">
        <v>1121283.26873171</v>
      </c>
      <c r="FB47" s="1">
        <v>1389684.09757755</v>
      </c>
      <c r="FC47" s="1">
        <v>966453.23166533397</v>
      </c>
      <c r="FD47" s="1">
        <v>803866.96759540495</v>
      </c>
    </row>
    <row r="48" spans="1:160" x14ac:dyDescent="0.2">
      <c r="A48" s="1" t="s">
        <v>1663</v>
      </c>
      <c r="B48" s="4" t="s">
        <v>230</v>
      </c>
      <c r="C48" s="4" t="s">
        <v>231</v>
      </c>
      <c r="D48" s="35">
        <v>232399.45155630601</v>
      </c>
      <c r="E48" s="35">
        <v>457244.18161958101</v>
      </c>
      <c r="F48" s="35">
        <v>297278.07099068398</v>
      </c>
      <c r="G48" s="35">
        <v>297795.47788272402</v>
      </c>
      <c r="H48" s="35">
        <v>174380.651174417</v>
      </c>
      <c r="I48" s="35">
        <v>136967.61859088601</v>
      </c>
      <c r="J48" s="35">
        <v>288664.57348898298</v>
      </c>
      <c r="K48" s="35">
        <v>158093.76728932999</v>
      </c>
      <c r="L48" s="35">
        <v>168557.90792778201</v>
      </c>
      <c r="M48" s="35">
        <v>133465.071913525</v>
      </c>
      <c r="N48" s="1">
        <v>502636.27947697102</v>
      </c>
      <c r="O48" s="1">
        <v>122471.63267159701</v>
      </c>
      <c r="P48" s="1">
        <v>157508.720413884</v>
      </c>
      <c r="Q48" s="1">
        <v>142906.672733065</v>
      </c>
      <c r="R48" s="1">
        <v>126795.345037258</v>
      </c>
      <c r="S48" s="1">
        <v>152835.75441020899</v>
      </c>
      <c r="T48" s="1">
        <v>349903.57355743099</v>
      </c>
      <c r="U48" s="1">
        <v>820785.41654596303</v>
      </c>
      <c r="V48" s="1">
        <v>157761.30527491</v>
      </c>
      <c r="W48" s="1">
        <v>168138.963157772</v>
      </c>
      <c r="X48" s="1">
        <v>161862.30652638499</v>
      </c>
      <c r="Y48" s="1">
        <v>150650.18347840401</v>
      </c>
      <c r="Z48" s="1">
        <v>142275.98704604901</v>
      </c>
      <c r="AA48" s="1">
        <v>133155.58695394901</v>
      </c>
      <c r="AB48" s="1">
        <v>223231.11419575699</v>
      </c>
      <c r="AC48" s="1">
        <v>189437.747568227</v>
      </c>
      <c r="AD48" s="1">
        <v>146534.00835494301</v>
      </c>
      <c r="AE48" s="1">
        <v>175345.22905038999</v>
      </c>
      <c r="AF48" s="1">
        <v>117081.60962415001</v>
      </c>
      <c r="AG48" s="1">
        <v>172369.82756110601</v>
      </c>
      <c r="AH48" s="1">
        <v>243634.034520374</v>
      </c>
      <c r="AI48" s="1">
        <v>144434.27827781599</v>
      </c>
      <c r="AJ48" s="1">
        <v>212065.769661522</v>
      </c>
      <c r="AK48" s="1">
        <v>268481.52471883001</v>
      </c>
      <c r="AL48" s="1">
        <v>121952.144682456</v>
      </c>
      <c r="AM48" s="1">
        <v>147738.109301808</v>
      </c>
      <c r="AN48" s="1">
        <v>599642.49718534003</v>
      </c>
      <c r="AO48" s="1">
        <v>159708.30801229601</v>
      </c>
      <c r="AP48" s="1">
        <v>443543.50020246301</v>
      </c>
      <c r="AQ48" s="1">
        <v>250306.26051497599</v>
      </c>
      <c r="AR48" s="1">
        <v>162938.427122694</v>
      </c>
      <c r="AS48" s="1">
        <v>136919.53166097499</v>
      </c>
      <c r="AT48" s="1">
        <v>512781.11867261399</v>
      </c>
      <c r="AU48" s="1">
        <v>204837.85746194</v>
      </c>
      <c r="AV48" s="1">
        <v>131530.35141540499</v>
      </c>
      <c r="AW48" s="1">
        <v>215401.67504681801</v>
      </c>
      <c r="AX48" s="1">
        <v>157674.461008093</v>
      </c>
      <c r="AY48" s="1">
        <v>188950.250652766</v>
      </c>
      <c r="AZ48" s="1">
        <v>138849.13047433199</v>
      </c>
      <c r="BA48" s="1">
        <v>150172.191659601</v>
      </c>
      <c r="BB48" s="1">
        <v>153256.35406110701</v>
      </c>
      <c r="BC48" s="1">
        <v>158798.15351936701</v>
      </c>
      <c r="BD48" s="1">
        <v>369623.72361144098</v>
      </c>
      <c r="BE48" s="1">
        <v>269990.38288751902</v>
      </c>
      <c r="BF48" s="1">
        <v>183934.91847719799</v>
      </c>
      <c r="BG48" s="1">
        <v>342401.01115163101</v>
      </c>
      <c r="BH48" s="1">
        <v>111935.322245123</v>
      </c>
      <c r="BI48" s="1">
        <v>1280143.5584054501</v>
      </c>
      <c r="BJ48" s="1">
        <v>162659.068797071</v>
      </c>
      <c r="BK48" s="1">
        <v>183114.17851236201</v>
      </c>
      <c r="BL48" s="1">
        <v>1140203.79995404</v>
      </c>
      <c r="BM48" s="1">
        <v>196053.80943702901</v>
      </c>
      <c r="BN48" s="1">
        <v>172451.04834433901</v>
      </c>
      <c r="BO48" s="1">
        <v>152836.56357960301</v>
      </c>
      <c r="BP48" s="1">
        <v>564255.66657036403</v>
      </c>
      <c r="BQ48" s="1">
        <v>124426.666655586</v>
      </c>
      <c r="BR48" s="1">
        <v>550882.81723918801</v>
      </c>
      <c r="BS48" s="1">
        <v>170730.33033839701</v>
      </c>
      <c r="BT48" s="1">
        <v>180635.61681860301</v>
      </c>
      <c r="BU48" s="1">
        <v>166048.64514521</v>
      </c>
      <c r="BV48" s="1">
        <v>137002.64792421</v>
      </c>
      <c r="BW48" s="1">
        <v>223965.94955649</v>
      </c>
      <c r="BX48" s="1">
        <v>121970.92826621199</v>
      </c>
      <c r="BY48" s="1">
        <v>220379.59954466301</v>
      </c>
      <c r="BZ48" s="1">
        <v>95928.724738705307</v>
      </c>
      <c r="CA48" s="1">
        <v>1147922.2116296</v>
      </c>
      <c r="CB48" s="1">
        <v>172968.425082765</v>
      </c>
      <c r="CC48" s="1">
        <v>105538.08244406601</v>
      </c>
      <c r="CD48" s="1">
        <v>94922.028366207494</v>
      </c>
      <c r="CE48" s="1">
        <v>122064.54512955299</v>
      </c>
      <c r="CF48" s="1">
        <v>160665.76910525901</v>
      </c>
      <c r="CG48" s="1">
        <v>77260.658835067501</v>
      </c>
      <c r="CH48" s="1">
        <v>184459.76671345701</v>
      </c>
      <c r="CI48" s="1">
        <v>380152.23316218698</v>
      </c>
      <c r="CJ48" s="1">
        <v>130134.59651448599</v>
      </c>
      <c r="CK48" s="1">
        <v>110972.24765307701</v>
      </c>
      <c r="CL48" s="1">
        <v>1252986.5562849201</v>
      </c>
      <c r="CM48" s="1">
        <v>127244.0514766</v>
      </c>
      <c r="CN48" s="1">
        <v>376429.38254279998</v>
      </c>
      <c r="CO48" s="1">
        <v>151480.21127982301</v>
      </c>
      <c r="CP48" s="1">
        <v>75578.434218412498</v>
      </c>
      <c r="CQ48" s="1">
        <v>251577.15379856899</v>
      </c>
      <c r="CR48" s="1">
        <v>111956.40498378201</v>
      </c>
      <c r="CS48" s="1">
        <v>57877.641777862402</v>
      </c>
      <c r="CT48" s="1">
        <v>184527.420336929</v>
      </c>
      <c r="CU48" s="1">
        <v>228078.90893298699</v>
      </c>
      <c r="CV48" s="1">
        <v>206242.241665009</v>
      </c>
      <c r="CW48" s="1">
        <v>179117.675998513</v>
      </c>
      <c r="CX48" s="1">
        <v>169243.48188691499</v>
      </c>
      <c r="CY48" s="1">
        <v>153950.27691330799</v>
      </c>
      <c r="CZ48" s="1">
        <v>211533.07354560701</v>
      </c>
      <c r="DA48" s="1">
        <v>721730.04696553503</v>
      </c>
      <c r="DB48" s="1">
        <v>133119.01795042201</v>
      </c>
      <c r="DC48" s="1">
        <v>149681.89812186701</v>
      </c>
      <c r="DD48" s="1">
        <v>165844.456426402</v>
      </c>
      <c r="DE48" s="1">
        <v>205806.109440231</v>
      </c>
      <c r="DF48" s="1">
        <v>150915.58395871401</v>
      </c>
      <c r="DG48" s="1">
        <v>143617.63992813299</v>
      </c>
      <c r="DH48" s="1">
        <v>217714.31830231199</v>
      </c>
      <c r="DI48" s="1">
        <v>202699.40197564801</v>
      </c>
      <c r="DJ48" s="1">
        <v>149017.57437604599</v>
      </c>
      <c r="DK48" s="1">
        <v>135041.95820673101</v>
      </c>
      <c r="DL48" s="1">
        <v>144893.93339522599</v>
      </c>
      <c r="DM48" s="1">
        <v>206976.480618962</v>
      </c>
      <c r="DN48" s="1">
        <v>191798.61177467601</v>
      </c>
      <c r="DO48" s="1">
        <v>153112.390753685</v>
      </c>
      <c r="DP48" s="1">
        <v>294852.32010149298</v>
      </c>
      <c r="DQ48" s="1">
        <v>434334.35134355002</v>
      </c>
      <c r="DR48" s="1">
        <v>489450.67507843801</v>
      </c>
      <c r="DS48" s="1">
        <v>186088.69805415999</v>
      </c>
      <c r="DT48" s="1">
        <v>171493.51066715899</v>
      </c>
      <c r="DU48" s="1">
        <v>158925.96279474199</v>
      </c>
      <c r="DV48" s="1">
        <v>159443.96879662501</v>
      </c>
      <c r="DW48" s="1">
        <v>125101.386157171</v>
      </c>
      <c r="DX48" s="1">
        <v>213138.35201642601</v>
      </c>
      <c r="DY48" s="1">
        <v>167923.23789606101</v>
      </c>
      <c r="DZ48" s="1">
        <v>161861.181490894</v>
      </c>
      <c r="EA48" s="1">
        <v>135551.88527165301</v>
      </c>
      <c r="EB48" s="1">
        <v>133691.00479912001</v>
      </c>
      <c r="EC48" s="1">
        <v>165994.84118315499</v>
      </c>
      <c r="ED48" s="1">
        <v>218761.86207612799</v>
      </c>
      <c r="EE48" s="1">
        <v>153434.97047713699</v>
      </c>
      <c r="EF48" s="1">
        <v>175693.29036330199</v>
      </c>
      <c r="EG48" s="1">
        <v>413555.33098801703</v>
      </c>
      <c r="EH48" s="1">
        <v>157393.361011445</v>
      </c>
      <c r="EI48" s="1">
        <v>327429.16228028497</v>
      </c>
      <c r="EJ48" s="1">
        <v>151635.78641052899</v>
      </c>
      <c r="EK48" s="1">
        <v>271587.98668360699</v>
      </c>
      <c r="EL48" s="1">
        <v>135149.80736623</v>
      </c>
      <c r="EM48" s="1">
        <v>104685.766703136</v>
      </c>
      <c r="EN48" s="1">
        <v>134874.72404091401</v>
      </c>
      <c r="EO48" s="1">
        <v>176280.50062318801</v>
      </c>
      <c r="EP48" s="1">
        <v>119253.540035065</v>
      </c>
      <c r="EQ48" s="1">
        <v>151852.34784138601</v>
      </c>
      <c r="ER48" s="1">
        <v>152472.060373944</v>
      </c>
      <c r="ES48" s="1">
        <v>119870.507543926</v>
      </c>
      <c r="ET48" s="1">
        <v>115274.938404794</v>
      </c>
      <c r="EU48" s="1">
        <v>128658.972153264</v>
      </c>
      <c r="EV48" s="1">
        <v>159639.93079446</v>
      </c>
      <c r="EW48" s="1">
        <v>189819.119934413</v>
      </c>
      <c r="EX48" s="1">
        <v>117361.57902965099</v>
      </c>
      <c r="EY48" s="1">
        <v>108191.484076187</v>
      </c>
      <c r="EZ48" s="1">
        <v>238272.01047247299</v>
      </c>
      <c r="FA48" s="1">
        <v>152892.66137033401</v>
      </c>
      <c r="FB48" s="1">
        <v>240933.42185252</v>
      </c>
      <c r="FC48" s="1">
        <v>154140.84253199701</v>
      </c>
      <c r="FD48" s="1">
        <v>87852.686791115993</v>
      </c>
    </row>
    <row r="49" spans="1:160" x14ac:dyDescent="0.2">
      <c r="A49" s="1" t="s">
        <v>1664</v>
      </c>
      <c r="B49" s="4" t="s">
        <v>235</v>
      </c>
      <c r="C49" s="4" t="s">
        <v>236</v>
      </c>
      <c r="D49" s="35" t="s">
        <v>0</v>
      </c>
      <c r="E49" s="35" t="s">
        <v>0</v>
      </c>
      <c r="F49" s="35" t="s">
        <v>0</v>
      </c>
      <c r="G49" s="35" t="s">
        <v>0</v>
      </c>
      <c r="H49" s="35" t="s">
        <v>0</v>
      </c>
      <c r="I49" s="35" t="s">
        <v>0</v>
      </c>
      <c r="J49" s="35" t="s">
        <v>0</v>
      </c>
      <c r="K49" s="35" t="s">
        <v>0</v>
      </c>
      <c r="L49" s="35" t="s">
        <v>0</v>
      </c>
      <c r="M49" s="35" t="s">
        <v>0</v>
      </c>
      <c r="N49" s="1" t="s">
        <v>0</v>
      </c>
      <c r="O49" s="1" t="s">
        <v>0</v>
      </c>
      <c r="P49" s="1" t="s">
        <v>0</v>
      </c>
      <c r="Q49" s="1" t="s">
        <v>0</v>
      </c>
      <c r="R49" s="1" t="s">
        <v>0</v>
      </c>
      <c r="S49" s="1" t="s">
        <v>0</v>
      </c>
      <c r="T49" s="1" t="s">
        <v>0</v>
      </c>
      <c r="U49" s="1" t="s">
        <v>0</v>
      </c>
      <c r="V49" s="1" t="s">
        <v>0</v>
      </c>
      <c r="W49" s="1" t="s">
        <v>0</v>
      </c>
      <c r="X49" s="1" t="s">
        <v>0</v>
      </c>
      <c r="Y49" s="1" t="s">
        <v>0</v>
      </c>
      <c r="Z49" s="1" t="s">
        <v>0</v>
      </c>
      <c r="AA49" s="1" t="s">
        <v>0</v>
      </c>
      <c r="AB49" s="1" t="s">
        <v>0</v>
      </c>
      <c r="AC49" s="1" t="s">
        <v>0</v>
      </c>
      <c r="AD49" s="1" t="s">
        <v>0</v>
      </c>
      <c r="AE49" s="1" t="s">
        <v>0</v>
      </c>
      <c r="AF49" s="1" t="s">
        <v>0</v>
      </c>
      <c r="AG49" s="1" t="s">
        <v>0</v>
      </c>
      <c r="AH49" s="1" t="s">
        <v>0</v>
      </c>
      <c r="AI49" s="1" t="s">
        <v>0</v>
      </c>
      <c r="AJ49" s="1" t="s">
        <v>0</v>
      </c>
      <c r="AK49" s="1" t="s">
        <v>0</v>
      </c>
      <c r="AL49" s="1" t="s">
        <v>0</v>
      </c>
      <c r="AM49" s="1" t="s">
        <v>0</v>
      </c>
      <c r="AN49" s="1" t="s">
        <v>0</v>
      </c>
      <c r="AO49" s="1" t="s">
        <v>0</v>
      </c>
      <c r="AP49" s="1" t="s">
        <v>0</v>
      </c>
      <c r="AQ49" s="1" t="s">
        <v>0</v>
      </c>
      <c r="AR49" s="1" t="s">
        <v>0</v>
      </c>
      <c r="AS49" s="1" t="s">
        <v>0</v>
      </c>
      <c r="AT49" s="1" t="s">
        <v>0</v>
      </c>
      <c r="AU49" s="1" t="s">
        <v>0</v>
      </c>
      <c r="AV49" s="1" t="s">
        <v>0</v>
      </c>
      <c r="AW49" s="1" t="s">
        <v>0</v>
      </c>
      <c r="AX49" s="1" t="s">
        <v>0</v>
      </c>
      <c r="AY49" s="1" t="s">
        <v>0</v>
      </c>
      <c r="AZ49" s="1" t="s">
        <v>0</v>
      </c>
      <c r="BA49" s="1" t="s">
        <v>0</v>
      </c>
      <c r="BB49" s="1" t="s">
        <v>0</v>
      </c>
      <c r="BC49" s="1" t="s">
        <v>0</v>
      </c>
      <c r="BD49" s="1" t="s">
        <v>0</v>
      </c>
      <c r="BE49" s="1" t="s">
        <v>0</v>
      </c>
      <c r="BF49" s="1" t="s">
        <v>0</v>
      </c>
      <c r="BG49" s="1" t="s">
        <v>0</v>
      </c>
      <c r="BH49" s="1" t="s">
        <v>0</v>
      </c>
      <c r="BI49" s="1" t="s">
        <v>0</v>
      </c>
      <c r="BJ49" s="1" t="s">
        <v>0</v>
      </c>
      <c r="BK49" s="1" t="s">
        <v>0</v>
      </c>
      <c r="BL49" s="1" t="s">
        <v>0</v>
      </c>
      <c r="BM49" s="1" t="s">
        <v>0</v>
      </c>
      <c r="BN49" s="1" t="s">
        <v>0</v>
      </c>
      <c r="BO49" s="1" t="s">
        <v>0</v>
      </c>
      <c r="BP49" s="1" t="s">
        <v>0</v>
      </c>
      <c r="BQ49" s="1" t="s">
        <v>0</v>
      </c>
      <c r="BR49" s="1" t="s">
        <v>0</v>
      </c>
      <c r="BS49" s="1" t="s">
        <v>0</v>
      </c>
      <c r="BT49" s="1" t="s">
        <v>0</v>
      </c>
      <c r="BU49" s="1" t="s">
        <v>0</v>
      </c>
      <c r="BV49" s="1" t="s">
        <v>0</v>
      </c>
      <c r="BW49" s="1" t="s">
        <v>0</v>
      </c>
      <c r="BX49" s="1" t="s">
        <v>0</v>
      </c>
      <c r="BY49" s="1" t="s">
        <v>0</v>
      </c>
      <c r="BZ49" s="1" t="s">
        <v>0</v>
      </c>
      <c r="CA49" s="1" t="s">
        <v>0</v>
      </c>
      <c r="CB49" s="1" t="s">
        <v>0</v>
      </c>
      <c r="CC49" s="1" t="s">
        <v>0</v>
      </c>
      <c r="CD49" s="1" t="s">
        <v>0</v>
      </c>
      <c r="CE49" s="1" t="s">
        <v>0</v>
      </c>
      <c r="CF49" s="1" t="s">
        <v>0</v>
      </c>
      <c r="CG49" s="1" t="s">
        <v>0</v>
      </c>
      <c r="CH49" s="1" t="s">
        <v>0</v>
      </c>
      <c r="CI49" s="1" t="s">
        <v>0</v>
      </c>
      <c r="CJ49" s="1" t="s">
        <v>0</v>
      </c>
      <c r="CK49" s="1" t="s">
        <v>0</v>
      </c>
      <c r="CL49" s="1" t="s">
        <v>0</v>
      </c>
      <c r="CM49" s="1" t="s">
        <v>0</v>
      </c>
      <c r="CN49" s="1" t="s">
        <v>0</v>
      </c>
      <c r="CO49" s="1" t="s">
        <v>0</v>
      </c>
      <c r="CP49" s="1" t="s">
        <v>0</v>
      </c>
      <c r="CQ49" s="1" t="s">
        <v>0</v>
      </c>
      <c r="CR49" s="1" t="s">
        <v>0</v>
      </c>
      <c r="CS49" s="1" t="s">
        <v>0</v>
      </c>
      <c r="CT49" s="1" t="s">
        <v>0</v>
      </c>
      <c r="CU49" s="1" t="s">
        <v>0</v>
      </c>
      <c r="CV49" s="1" t="s">
        <v>0</v>
      </c>
      <c r="CW49" s="1" t="s">
        <v>0</v>
      </c>
      <c r="CX49" s="1" t="s">
        <v>0</v>
      </c>
      <c r="CY49" s="1" t="s">
        <v>0</v>
      </c>
      <c r="CZ49" s="1" t="s">
        <v>0</v>
      </c>
      <c r="DA49" s="1" t="s">
        <v>0</v>
      </c>
      <c r="DB49" s="1" t="s">
        <v>0</v>
      </c>
      <c r="DC49" s="1" t="s">
        <v>0</v>
      </c>
      <c r="DD49" s="1" t="s">
        <v>0</v>
      </c>
      <c r="DE49" s="1" t="s">
        <v>0</v>
      </c>
      <c r="DF49" s="1" t="s">
        <v>0</v>
      </c>
      <c r="DG49" s="1" t="s">
        <v>0</v>
      </c>
      <c r="DH49" s="1" t="s">
        <v>0</v>
      </c>
      <c r="DI49" s="1" t="s">
        <v>0</v>
      </c>
      <c r="DJ49" s="1" t="s">
        <v>0</v>
      </c>
      <c r="DK49" s="1" t="s">
        <v>0</v>
      </c>
      <c r="DL49" s="1" t="s">
        <v>0</v>
      </c>
      <c r="DM49" s="1" t="s">
        <v>0</v>
      </c>
      <c r="DN49" s="1" t="s">
        <v>0</v>
      </c>
      <c r="DO49" s="1" t="s">
        <v>0</v>
      </c>
      <c r="DP49" s="1" t="s">
        <v>0</v>
      </c>
      <c r="DQ49" s="1" t="s">
        <v>0</v>
      </c>
      <c r="DR49" s="1" t="s">
        <v>0</v>
      </c>
      <c r="DS49" s="1" t="s">
        <v>0</v>
      </c>
      <c r="DT49" s="1" t="s">
        <v>0</v>
      </c>
      <c r="DU49" s="1" t="s">
        <v>0</v>
      </c>
      <c r="DV49" s="1" t="s">
        <v>0</v>
      </c>
      <c r="DW49" s="1" t="s">
        <v>0</v>
      </c>
      <c r="DX49" s="1" t="s">
        <v>0</v>
      </c>
      <c r="DY49" s="1" t="s">
        <v>0</v>
      </c>
      <c r="DZ49" s="1" t="s">
        <v>0</v>
      </c>
      <c r="EA49" s="1" t="s">
        <v>0</v>
      </c>
      <c r="EB49" s="1" t="s">
        <v>0</v>
      </c>
      <c r="EC49" s="1" t="s">
        <v>0</v>
      </c>
      <c r="ED49" s="1" t="s">
        <v>0</v>
      </c>
      <c r="EE49" s="1" t="s">
        <v>0</v>
      </c>
      <c r="EF49" s="1" t="s">
        <v>0</v>
      </c>
      <c r="EG49" s="1" t="s">
        <v>0</v>
      </c>
      <c r="EH49" s="1" t="s">
        <v>0</v>
      </c>
      <c r="EI49" s="1" t="s">
        <v>0</v>
      </c>
      <c r="EJ49" s="1" t="s">
        <v>0</v>
      </c>
      <c r="EK49" s="1" t="s">
        <v>0</v>
      </c>
      <c r="EL49" s="1" t="s">
        <v>0</v>
      </c>
      <c r="EM49" s="1" t="s">
        <v>0</v>
      </c>
      <c r="EN49" s="1" t="s">
        <v>0</v>
      </c>
      <c r="EO49" s="1" t="s">
        <v>0</v>
      </c>
      <c r="EP49" s="1" t="s">
        <v>0</v>
      </c>
      <c r="EQ49" s="1" t="s">
        <v>0</v>
      </c>
      <c r="ER49" s="1" t="s">
        <v>0</v>
      </c>
      <c r="ES49" s="1" t="s">
        <v>0</v>
      </c>
      <c r="ET49" s="1" t="s">
        <v>0</v>
      </c>
      <c r="EU49" s="1" t="s">
        <v>0</v>
      </c>
      <c r="EV49" s="1" t="s">
        <v>0</v>
      </c>
      <c r="EW49" s="1" t="s">
        <v>0</v>
      </c>
      <c r="EX49" s="1" t="s">
        <v>0</v>
      </c>
      <c r="EY49" s="1" t="s">
        <v>0</v>
      </c>
      <c r="EZ49" s="1" t="s">
        <v>0</v>
      </c>
      <c r="FA49" s="1" t="s">
        <v>0</v>
      </c>
      <c r="FB49" s="1" t="s">
        <v>0</v>
      </c>
      <c r="FC49" s="1" t="s">
        <v>0</v>
      </c>
      <c r="FD49" s="1" t="s">
        <v>0</v>
      </c>
    </row>
    <row r="50" spans="1:160" x14ac:dyDescent="0.2">
      <c r="A50" s="1" t="s">
        <v>1665</v>
      </c>
      <c r="B50" s="4" t="s">
        <v>239</v>
      </c>
      <c r="C50" s="4" t="s">
        <v>240</v>
      </c>
      <c r="D50" s="35">
        <v>225530.959218334</v>
      </c>
      <c r="E50" s="35">
        <v>292016.404811738</v>
      </c>
      <c r="F50" s="35">
        <v>90752.453712470393</v>
      </c>
      <c r="G50" s="35">
        <v>241837.168751105</v>
      </c>
      <c r="H50" s="35">
        <v>241930.29134562801</v>
      </c>
      <c r="I50" s="35">
        <v>195084.47018095199</v>
      </c>
      <c r="J50" s="35">
        <v>305806.22268351901</v>
      </c>
      <c r="K50" s="35">
        <v>264633.64739110501</v>
      </c>
      <c r="L50" s="35">
        <v>246472.26571444501</v>
      </c>
      <c r="M50" s="35">
        <v>169992.226124979</v>
      </c>
      <c r="N50" s="1">
        <v>223858.002771731</v>
      </c>
      <c r="O50" s="1">
        <v>215255.608880541</v>
      </c>
      <c r="P50" s="1">
        <v>232625.543122667</v>
      </c>
      <c r="Q50" s="1">
        <v>258810.361795064</v>
      </c>
      <c r="R50" s="1">
        <v>203312.63476155899</v>
      </c>
      <c r="S50" s="1">
        <v>190106.99496783499</v>
      </c>
      <c r="T50" s="1">
        <v>207940.80628999401</v>
      </c>
      <c r="U50" s="1">
        <v>233257.127433755</v>
      </c>
      <c r="V50" s="1">
        <v>189661.278867997</v>
      </c>
      <c r="W50" s="1">
        <v>280455.26142388198</v>
      </c>
      <c r="X50" s="1">
        <v>238084.222526914</v>
      </c>
      <c r="Y50" s="1">
        <v>273248.08965250198</v>
      </c>
      <c r="Z50" s="1">
        <v>148464.32202629</v>
      </c>
      <c r="AA50" s="1">
        <v>195605.01976050099</v>
      </c>
      <c r="AB50" s="1">
        <v>215481.68198153601</v>
      </c>
      <c r="AC50" s="1">
        <v>252858.306735914</v>
      </c>
      <c r="AD50" s="1">
        <v>160498.084837659</v>
      </c>
      <c r="AE50" s="1">
        <v>187192.346250223</v>
      </c>
      <c r="AF50" s="1">
        <v>243095.34716192001</v>
      </c>
      <c r="AG50" s="1">
        <v>298064.49649928702</v>
      </c>
      <c r="AH50" s="1">
        <v>193206.00410308299</v>
      </c>
      <c r="AI50" s="1">
        <v>195486.52706198799</v>
      </c>
      <c r="AJ50" s="1">
        <v>207490.78565762701</v>
      </c>
      <c r="AK50" s="1">
        <v>231912.76536047499</v>
      </c>
      <c r="AL50" s="1">
        <v>209318.18021389999</v>
      </c>
      <c r="AM50" s="1">
        <v>134411.372823349</v>
      </c>
      <c r="AN50" s="1">
        <v>292119.57375290099</v>
      </c>
      <c r="AO50" s="1">
        <v>221922.18687928599</v>
      </c>
      <c r="AP50" s="1">
        <v>197391.67458323401</v>
      </c>
      <c r="AQ50" s="1">
        <v>346173.56750844099</v>
      </c>
      <c r="AR50" s="1">
        <v>261857.25248050899</v>
      </c>
      <c r="AS50" s="1">
        <v>238555.80050539199</v>
      </c>
      <c r="AT50" s="1">
        <v>227487.67114505</v>
      </c>
      <c r="AU50" s="1">
        <v>203636.84652262999</v>
      </c>
      <c r="AV50" s="1">
        <v>188880.522427171</v>
      </c>
      <c r="AW50" s="1">
        <v>238133.43670943199</v>
      </c>
      <c r="AX50" s="1">
        <v>256119.10337757901</v>
      </c>
      <c r="AY50" s="1">
        <v>201673.36371144201</v>
      </c>
      <c r="AZ50" s="1">
        <v>216501.52480694401</v>
      </c>
      <c r="BA50" s="1">
        <v>230478.543240931</v>
      </c>
      <c r="BB50" s="1">
        <v>232297.784958415</v>
      </c>
      <c r="BC50" s="1">
        <v>213678.966280981</v>
      </c>
      <c r="BD50" s="1">
        <v>265365.87605740398</v>
      </c>
      <c r="BE50" s="1">
        <v>614511.78709513997</v>
      </c>
      <c r="BF50" s="1">
        <v>236327.84524826999</v>
      </c>
      <c r="BG50" s="1">
        <v>196942.63227639499</v>
      </c>
      <c r="BH50" s="1">
        <v>211783.58133617099</v>
      </c>
      <c r="BI50" s="1">
        <v>307562.76539179398</v>
      </c>
      <c r="BJ50" s="1">
        <v>217500.36853604901</v>
      </c>
      <c r="BK50" s="1">
        <v>242669.91648161301</v>
      </c>
      <c r="BL50" s="1">
        <v>211829.956418082</v>
      </c>
      <c r="BM50" s="1">
        <v>199844.731208663</v>
      </c>
      <c r="BN50" s="1">
        <v>235319.40858882299</v>
      </c>
      <c r="BO50" s="1">
        <v>156147.862734464</v>
      </c>
      <c r="BP50" s="1">
        <v>223981.712048749</v>
      </c>
      <c r="BQ50" s="1">
        <v>149114.54704742401</v>
      </c>
      <c r="BR50" s="1">
        <v>212144.984418345</v>
      </c>
      <c r="BS50" s="1">
        <v>252069.73419718299</v>
      </c>
      <c r="BT50" s="1">
        <v>239512.295276886</v>
      </c>
      <c r="BU50" s="1">
        <v>207472.51980467801</v>
      </c>
      <c r="BV50" s="1">
        <v>151640.82804032101</v>
      </c>
      <c r="BW50" s="1">
        <v>259547.040613255</v>
      </c>
      <c r="BX50" s="1">
        <v>240038.44368262601</v>
      </c>
      <c r="BY50" s="1">
        <v>249548.808409107</v>
      </c>
      <c r="BZ50" s="1">
        <v>207658.38363602699</v>
      </c>
      <c r="CA50" s="1">
        <v>298864.38503051898</v>
      </c>
      <c r="CB50" s="1">
        <v>179197.58415677899</v>
      </c>
      <c r="CC50" s="1">
        <v>121047.06738141101</v>
      </c>
      <c r="CD50" s="1">
        <v>132055.992529849</v>
      </c>
      <c r="CE50" s="1">
        <v>226599.555789484</v>
      </c>
      <c r="CF50" s="1">
        <v>235783.97580671401</v>
      </c>
      <c r="CG50" s="1">
        <v>179095.916442863</v>
      </c>
      <c r="CH50" s="1">
        <v>182970.91988294601</v>
      </c>
      <c r="CI50" s="1">
        <v>147688.27855484901</v>
      </c>
      <c r="CJ50" s="1">
        <v>233746.481214247</v>
      </c>
      <c r="CK50" s="1">
        <v>174777.074568654</v>
      </c>
      <c r="CL50" s="1">
        <v>185380.18257838101</v>
      </c>
      <c r="CM50" s="1">
        <v>154231.26346435101</v>
      </c>
      <c r="CN50" s="1">
        <v>189772.52957396401</v>
      </c>
      <c r="CO50" s="1">
        <v>274551.65044186701</v>
      </c>
      <c r="CP50" s="1">
        <v>143216.91245995299</v>
      </c>
      <c r="CQ50" s="1">
        <v>275127.95977023098</v>
      </c>
      <c r="CR50" s="1">
        <v>275888.39162812202</v>
      </c>
      <c r="CS50" s="1">
        <v>230790.22515394699</v>
      </c>
      <c r="CT50" s="1">
        <v>255581.85113300401</v>
      </c>
      <c r="CU50" s="1">
        <v>210336.45600330099</v>
      </c>
      <c r="CV50" s="1">
        <v>262813.40335869399</v>
      </c>
      <c r="CW50" s="1">
        <v>219323.175845427</v>
      </c>
      <c r="CX50" s="1">
        <v>182748.792563236</v>
      </c>
      <c r="CY50" s="1">
        <v>210529.12008036001</v>
      </c>
      <c r="CZ50" s="1">
        <v>139461.03718645699</v>
      </c>
      <c r="DA50" s="1">
        <v>292781.94253914099</v>
      </c>
      <c r="DB50" s="1">
        <v>147860.26896340301</v>
      </c>
      <c r="DC50" s="1">
        <v>209338.72780944899</v>
      </c>
      <c r="DD50" s="1">
        <v>238769.96469702901</v>
      </c>
      <c r="DE50" s="1">
        <v>230913.594595781</v>
      </c>
      <c r="DF50" s="1">
        <v>265162.65302050399</v>
      </c>
      <c r="DG50" s="1">
        <v>240835.448108185</v>
      </c>
      <c r="DH50" s="1">
        <v>201064.83045077801</v>
      </c>
      <c r="DI50" s="1">
        <v>157407.57814299999</v>
      </c>
      <c r="DJ50" s="1">
        <v>161790.940453313</v>
      </c>
      <c r="DK50" s="1">
        <v>231535.99010696</v>
      </c>
      <c r="DL50" s="1">
        <v>144903.50795594099</v>
      </c>
      <c r="DM50" s="1">
        <v>276114.48473393201</v>
      </c>
      <c r="DN50" s="1">
        <v>170990.97429623001</v>
      </c>
      <c r="DO50" s="1">
        <v>217864.15213128499</v>
      </c>
      <c r="DP50" s="1">
        <v>265582.25766290003</v>
      </c>
      <c r="DQ50" s="1">
        <v>213374.03641698</v>
      </c>
      <c r="DR50" s="1">
        <v>153811.45997344801</v>
      </c>
      <c r="DS50" s="1">
        <v>188854.848389094</v>
      </c>
      <c r="DT50" s="1">
        <v>187872.38457674399</v>
      </c>
      <c r="DU50" s="1">
        <v>132665.19009539799</v>
      </c>
      <c r="DV50" s="1">
        <v>251564.24125709699</v>
      </c>
      <c r="DW50" s="1">
        <v>203598.40997451101</v>
      </c>
      <c r="DX50" s="1">
        <v>133404.27618173501</v>
      </c>
      <c r="DY50" s="1">
        <v>243033.35529496401</v>
      </c>
      <c r="DZ50" s="1">
        <v>234407.36784409601</v>
      </c>
      <c r="EA50" s="1">
        <v>219901.729590453</v>
      </c>
      <c r="EB50" s="1">
        <v>150463.93289488199</v>
      </c>
      <c r="EC50" s="1">
        <v>208574.58590293399</v>
      </c>
      <c r="ED50" s="1">
        <v>216441.73024306999</v>
      </c>
      <c r="EE50" s="1">
        <v>215523.52631242599</v>
      </c>
      <c r="EF50" s="1">
        <v>205168.610942737</v>
      </c>
      <c r="EG50" s="1">
        <v>205212.55358432801</v>
      </c>
      <c r="EH50" s="1">
        <v>184237.57854027001</v>
      </c>
      <c r="EI50" s="1">
        <v>208059.894093626</v>
      </c>
      <c r="EJ50" s="1">
        <v>156259.81681523201</v>
      </c>
      <c r="EK50" s="1">
        <v>212936.077955752</v>
      </c>
      <c r="EL50" s="1">
        <v>224127.34148767099</v>
      </c>
      <c r="EM50" s="1">
        <v>208798.98242718101</v>
      </c>
      <c r="EN50" s="1">
        <v>235453.88964286799</v>
      </c>
      <c r="EO50" s="1">
        <v>239824.68056928701</v>
      </c>
      <c r="EP50" s="1">
        <v>171802.999299118</v>
      </c>
      <c r="EQ50" s="1">
        <v>183425.187400853</v>
      </c>
      <c r="ER50" s="1">
        <v>144143.43828284001</v>
      </c>
      <c r="ES50" s="1">
        <v>160834.00867867999</v>
      </c>
      <c r="ET50" s="1">
        <v>234808.44247177799</v>
      </c>
      <c r="EU50" s="1">
        <v>145328.05105934601</v>
      </c>
      <c r="EV50" s="1">
        <v>184417.08528450801</v>
      </c>
      <c r="EW50" s="1">
        <v>220479.349843626</v>
      </c>
      <c r="EX50" s="1">
        <v>270827.77816939302</v>
      </c>
      <c r="EY50" s="1">
        <v>175813.09393752401</v>
      </c>
      <c r="EZ50" s="1">
        <v>189532.72068486299</v>
      </c>
      <c r="FA50" s="1">
        <v>182617.037836615</v>
      </c>
      <c r="FB50" s="1">
        <v>256924.26095309301</v>
      </c>
      <c r="FC50" s="1">
        <v>252481.84312706001</v>
      </c>
      <c r="FD50" s="1">
        <v>191762.115915545</v>
      </c>
    </row>
    <row r="51" spans="1:160" x14ac:dyDescent="0.2">
      <c r="A51" s="1" t="s">
        <v>1666</v>
      </c>
      <c r="B51" s="4" t="s">
        <v>243</v>
      </c>
      <c r="C51" s="4" t="s">
        <v>244</v>
      </c>
      <c r="D51" s="35">
        <v>11037735.042513</v>
      </c>
      <c r="E51" s="35">
        <v>12909581.9576631</v>
      </c>
      <c r="F51" s="35">
        <v>6098075.5589774</v>
      </c>
      <c r="G51" s="35">
        <v>4646824.0745629901</v>
      </c>
      <c r="H51" s="35">
        <v>10993083.1297976</v>
      </c>
      <c r="I51" s="35">
        <v>13649205.473219</v>
      </c>
      <c r="J51" s="35">
        <v>1204018.26360223</v>
      </c>
      <c r="K51" s="35">
        <v>2722154.51375204</v>
      </c>
      <c r="L51" s="35">
        <v>7596975.1665235702</v>
      </c>
      <c r="M51" s="35">
        <v>5123844.0719834296</v>
      </c>
      <c r="N51" s="1">
        <v>7130863.6148036402</v>
      </c>
      <c r="O51" s="1">
        <v>3664934.2283562599</v>
      </c>
      <c r="P51" s="1">
        <v>5315137.1882415405</v>
      </c>
      <c r="Q51" s="1">
        <v>3529587.8477857499</v>
      </c>
      <c r="R51" s="1">
        <v>2250011.3507289998</v>
      </c>
      <c r="S51" s="1">
        <v>4176913.0383719602</v>
      </c>
      <c r="T51" s="1">
        <v>3726624.2538656602</v>
      </c>
      <c r="U51" s="1">
        <v>18084533.393473402</v>
      </c>
      <c r="V51" s="1">
        <v>4906794.7095648497</v>
      </c>
      <c r="W51" s="1">
        <v>7238016.6813055798</v>
      </c>
      <c r="X51" s="1">
        <v>5670432.34103355</v>
      </c>
      <c r="Y51" s="1">
        <v>6099283.6329231402</v>
      </c>
      <c r="Z51" s="1">
        <v>6288550.35221308</v>
      </c>
      <c r="AA51" s="1">
        <v>4104674.1064465502</v>
      </c>
      <c r="AB51" s="1">
        <v>5119144.1869312599</v>
      </c>
      <c r="AC51" s="1">
        <v>2251037.17540314</v>
      </c>
      <c r="AD51" s="1">
        <v>11133812.6239617</v>
      </c>
      <c r="AE51" s="1">
        <v>7048379.1012323201</v>
      </c>
      <c r="AF51" s="1">
        <v>4208646.4422657602</v>
      </c>
      <c r="AG51" s="1">
        <v>17026525.443428699</v>
      </c>
      <c r="AH51" s="1">
        <v>11907314.9721402</v>
      </c>
      <c r="AI51" s="1">
        <v>2000420.9838054001</v>
      </c>
      <c r="AJ51" s="1">
        <v>13914140.1475944</v>
      </c>
      <c r="AK51" s="1">
        <v>2547552.0726938499</v>
      </c>
      <c r="AL51" s="1">
        <v>13262976.5291017</v>
      </c>
      <c r="AM51" s="1">
        <v>5140245.7755601397</v>
      </c>
      <c r="AN51" s="1">
        <v>11337880.8443584</v>
      </c>
      <c r="AO51" s="1">
        <v>2867729.1937794299</v>
      </c>
      <c r="AP51" s="1">
        <v>10870548.975524999</v>
      </c>
      <c r="AQ51" s="1">
        <v>8530899.4550371692</v>
      </c>
      <c r="AR51" s="1">
        <v>9946082.5200214107</v>
      </c>
      <c r="AS51" s="1">
        <v>12973933.2555744</v>
      </c>
      <c r="AT51" s="1">
        <v>8581946.4518918395</v>
      </c>
      <c r="AU51" s="1">
        <v>14048526.8733168</v>
      </c>
      <c r="AV51" s="1">
        <v>2975953.03277979</v>
      </c>
      <c r="AW51" s="1">
        <v>10000748.4362453</v>
      </c>
      <c r="AX51" s="1">
        <v>5777495.7379486402</v>
      </c>
      <c r="AY51" s="1">
        <v>9140250.8813426606</v>
      </c>
      <c r="AZ51" s="1">
        <v>10739821.90815</v>
      </c>
      <c r="BA51" s="1">
        <v>18309437.099830002</v>
      </c>
      <c r="BB51" s="1">
        <v>8682769.2419979293</v>
      </c>
      <c r="BC51" s="1">
        <v>3134061.4957239199</v>
      </c>
      <c r="BD51" s="1">
        <v>14224330.9724502</v>
      </c>
      <c r="BE51" s="1">
        <v>8346241.1807239503</v>
      </c>
      <c r="BF51" s="1">
        <v>2316523.0737073598</v>
      </c>
      <c r="BG51" s="1">
        <v>3920578.2941322201</v>
      </c>
      <c r="BH51" s="1">
        <v>2530291.4498539902</v>
      </c>
      <c r="BI51" s="1">
        <v>4485545.1842519203</v>
      </c>
      <c r="BJ51" s="1">
        <v>5035625.0161488103</v>
      </c>
      <c r="BK51" s="1">
        <v>13475957.379150599</v>
      </c>
      <c r="BL51" s="1">
        <v>3519655.91110449</v>
      </c>
      <c r="BM51" s="1">
        <v>7406525.6541107995</v>
      </c>
      <c r="BN51" s="1">
        <v>3680254.3500573202</v>
      </c>
      <c r="BO51" s="1">
        <v>3489348.43013896</v>
      </c>
      <c r="BP51" s="1">
        <v>3562062.0281779598</v>
      </c>
      <c r="BQ51" s="1">
        <v>7949399.2611590801</v>
      </c>
      <c r="BR51" s="1">
        <v>12976272.8420664</v>
      </c>
      <c r="BS51" s="1">
        <v>2938924.6228642799</v>
      </c>
      <c r="BT51" s="1">
        <v>5210307.7769315997</v>
      </c>
      <c r="BU51" s="1">
        <v>7604469.0492010396</v>
      </c>
      <c r="BV51" s="1">
        <v>4971831.9511783598</v>
      </c>
      <c r="BW51" s="1">
        <v>9604595.87663869</v>
      </c>
      <c r="BX51" s="1">
        <v>9203872.8530200105</v>
      </c>
      <c r="BY51" s="1">
        <v>10808537.5344125</v>
      </c>
      <c r="BZ51" s="1">
        <v>3396176.8994622398</v>
      </c>
      <c r="CA51" s="1">
        <v>2211458.1154956399</v>
      </c>
      <c r="CB51" s="1">
        <v>10573545.230390299</v>
      </c>
      <c r="CC51" s="1">
        <v>7485621.1995993201</v>
      </c>
      <c r="CD51" s="1">
        <v>13937555.5958049</v>
      </c>
      <c r="CE51" s="1">
        <v>6700214.4839757103</v>
      </c>
      <c r="CF51" s="1">
        <v>8502585.6458666306</v>
      </c>
      <c r="CG51" s="1">
        <v>7303900.49892365</v>
      </c>
      <c r="CH51" s="1">
        <v>4886034.2577401102</v>
      </c>
      <c r="CI51" s="1">
        <v>4515351.9283643505</v>
      </c>
      <c r="CJ51" s="1">
        <v>21989878.336940698</v>
      </c>
      <c r="CK51" s="1">
        <v>3949977.5224183798</v>
      </c>
      <c r="CL51" s="1">
        <v>1134987.1007485001</v>
      </c>
      <c r="CM51" s="1">
        <v>3317936.5920770401</v>
      </c>
      <c r="CN51" s="1">
        <v>4830771.2274358198</v>
      </c>
      <c r="CO51" s="1">
        <v>3400970.9303232701</v>
      </c>
      <c r="CP51" s="1">
        <v>2919667.8439821401</v>
      </c>
      <c r="CQ51" s="1">
        <v>3597281.8042784501</v>
      </c>
      <c r="CR51" s="1">
        <v>2076374.5009185199</v>
      </c>
      <c r="CS51" s="1">
        <v>5282465.4691572897</v>
      </c>
      <c r="CT51" s="1">
        <v>3006143.2065582699</v>
      </c>
      <c r="CU51" s="1">
        <v>11423037.4406156</v>
      </c>
      <c r="CV51" s="1">
        <v>2807526.2935434598</v>
      </c>
      <c r="CW51" s="1">
        <v>15102941.425240999</v>
      </c>
      <c r="CX51" s="1">
        <v>4002577.6321535101</v>
      </c>
      <c r="CY51" s="1">
        <v>12381530.281153699</v>
      </c>
      <c r="CZ51" s="1">
        <v>5935000.7660531197</v>
      </c>
      <c r="DA51" s="1">
        <v>9034132.0486340709</v>
      </c>
      <c r="DB51" s="1">
        <v>5633413.1059458498</v>
      </c>
      <c r="DC51" s="1">
        <v>2307864.2240202301</v>
      </c>
      <c r="DD51" s="1">
        <v>4729837.8230085</v>
      </c>
      <c r="DE51" s="1">
        <v>6294241.7753846999</v>
      </c>
      <c r="DF51" s="1">
        <v>7590565.7281188201</v>
      </c>
      <c r="DG51" s="1">
        <v>13091388.918319101</v>
      </c>
      <c r="DH51" s="1">
        <v>23141246.249361102</v>
      </c>
      <c r="DI51" s="1">
        <v>2184832.15167794</v>
      </c>
      <c r="DJ51" s="1">
        <v>6732078.2053265702</v>
      </c>
      <c r="DK51" s="1">
        <v>5381331.2870442001</v>
      </c>
      <c r="DL51" s="1">
        <v>2894383.19527988</v>
      </c>
      <c r="DM51" s="1">
        <v>6160726.6862076903</v>
      </c>
      <c r="DN51" s="1">
        <v>6696380.6699605696</v>
      </c>
      <c r="DO51" s="1">
        <v>5953535.6890763603</v>
      </c>
      <c r="DP51" s="1">
        <v>12254777.374889299</v>
      </c>
      <c r="DQ51" s="1">
        <v>2796335.4267250099</v>
      </c>
      <c r="DR51" s="1">
        <v>1897382.21009162</v>
      </c>
      <c r="DS51" s="1">
        <v>9723517.6744046807</v>
      </c>
      <c r="DT51" s="1">
        <v>10983831.866806</v>
      </c>
      <c r="DU51" s="1">
        <v>21043314.097784601</v>
      </c>
      <c r="DV51" s="1">
        <v>10127104.369805301</v>
      </c>
      <c r="DW51" s="1">
        <v>3853816.0133759701</v>
      </c>
      <c r="DX51" s="1">
        <v>3708680.5859211399</v>
      </c>
      <c r="DY51" s="1">
        <v>5244783.4834280498</v>
      </c>
      <c r="DZ51" s="1">
        <v>6049326.5622982401</v>
      </c>
      <c r="EA51" s="1">
        <v>3653020.2834098302</v>
      </c>
      <c r="EB51" s="1">
        <v>4015799.5193313798</v>
      </c>
      <c r="EC51" s="1">
        <v>6258743.6429560101</v>
      </c>
      <c r="ED51" s="1">
        <v>7464671.0738760103</v>
      </c>
      <c r="EE51" s="1">
        <v>6842260.4245990999</v>
      </c>
      <c r="EF51" s="1">
        <v>26103698.7447614</v>
      </c>
      <c r="EG51" s="1">
        <v>2679870.60880293</v>
      </c>
      <c r="EH51" s="1">
        <v>1085829.7797963801</v>
      </c>
      <c r="EI51" s="1">
        <v>6827908.6787613202</v>
      </c>
      <c r="EJ51" s="1">
        <v>8616104.0055652708</v>
      </c>
      <c r="EK51" s="1">
        <v>11541844.440775201</v>
      </c>
      <c r="EL51" s="1">
        <v>4408742.0297129303</v>
      </c>
      <c r="EM51" s="1">
        <v>8044035.7289672196</v>
      </c>
      <c r="EN51" s="1">
        <v>8098331.63984212</v>
      </c>
      <c r="EO51" s="1">
        <v>13266887.564483</v>
      </c>
      <c r="EP51" s="1">
        <v>14849924.150976401</v>
      </c>
      <c r="EQ51" s="1">
        <v>14436085.4600194</v>
      </c>
      <c r="ER51" s="1">
        <v>2043134.53497403</v>
      </c>
      <c r="ES51" s="1">
        <v>4933958.4342825301</v>
      </c>
      <c r="ET51" s="1">
        <v>1193555.22113061</v>
      </c>
      <c r="EU51" s="1">
        <v>4646322.5252557099</v>
      </c>
      <c r="EV51" s="1">
        <v>3802378.3199058902</v>
      </c>
      <c r="EW51" s="1">
        <v>4106158.7030860898</v>
      </c>
      <c r="EX51" s="1">
        <v>918912.678365884</v>
      </c>
      <c r="EY51" s="1">
        <v>3894696.2114341399</v>
      </c>
      <c r="EZ51" s="1">
        <v>3950633.37973283</v>
      </c>
      <c r="FA51" s="1">
        <v>8218005.7285257801</v>
      </c>
      <c r="FB51" s="1">
        <v>13981264.0836289</v>
      </c>
      <c r="FC51" s="1">
        <v>2308931.62070924</v>
      </c>
      <c r="FD51" s="1">
        <v>5371479.0136531703</v>
      </c>
    </row>
    <row r="52" spans="1:160" x14ac:dyDescent="0.2">
      <c r="A52" s="1" t="s">
        <v>1667</v>
      </c>
      <c r="B52" s="4" t="s">
        <v>248</v>
      </c>
      <c r="C52" s="4" t="s">
        <v>249</v>
      </c>
      <c r="D52" s="35" t="s">
        <v>0</v>
      </c>
      <c r="E52" s="35" t="s">
        <v>0</v>
      </c>
      <c r="F52" s="35" t="s">
        <v>0</v>
      </c>
      <c r="G52" s="35" t="s">
        <v>0</v>
      </c>
      <c r="H52" s="35" t="s">
        <v>0</v>
      </c>
      <c r="I52" s="35" t="s">
        <v>0</v>
      </c>
      <c r="J52" s="35" t="s">
        <v>0</v>
      </c>
      <c r="K52" s="35" t="s">
        <v>0</v>
      </c>
      <c r="L52" s="35" t="s">
        <v>0</v>
      </c>
      <c r="M52" s="35" t="s">
        <v>0</v>
      </c>
      <c r="N52" s="1" t="s">
        <v>0</v>
      </c>
      <c r="O52" s="1" t="s">
        <v>0</v>
      </c>
      <c r="P52" s="1" t="s">
        <v>0</v>
      </c>
      <c r="Q52" s="1" t="s">
        <v>0</v>
      </c>
      <c r="R52" s="1" t="s">
        <v>0</v>
      </c>
      <c r="S52" s="1" t="s">
        <v>0</v>
      </c>
      <c r="T52" s="1" t="s">
        <v>0</v>
      </c>
      <c r="U52" s="1" t="s">
        <v>0</v>
      </c>
      <c r="V52" s="1" t="s">
        <v>0</v>
      </c>
      <c r="W52" s="1" t="s">
        <v>0</v>
      </c>
      <c r="X52" s="1" t="s">
        <v>0</v>
      </c>
      <c r="Y52" s="1" t="s">
        <v>0</v>
      </c>
      <c r="Z52" s="1" t="s">
        <v>0</v>
      </c>
      <c r="AA52" s="1" t="s">
        <v>0</v>
      </c>
      <c r="AB52" s="1" t="s">
        <v>0</v>
      </c>
      <c r="AC52" s="1" t="s">
        <v>0</v>
      </c>
      <c r="AD52" s="1" t="s">
        <v>0</v>
      </c>
      <c r="AE52" s="1" t="s">
        <v>0</v>
      </c>
      <c r="AF52" s="1" t="s">
        <v>0</v>
      </c>
      <c r="AG52" s="1" t="s">
        <v>0</v>
      </c>
      <c r="AH52" s="1" t="s">
        <v>0</v>
      </c>
      <c r="AI52" s="1" t="s">
        <v>0</v>
      </c>
      <c r="AJ52" s="1" t="s">
        <v>0</v>
      </c>
      <c r="AK52" s="1" t="s">
        <v>0</v>
      </c>
      <c r="AL52" s="1" t="s">
        <v>0</v>
      </c>
      <c r="AM52" s="1" t="s">
        <v>0</v>
      </c>
      <c r="AN52" s="1" t="s">
        <v>0</v>
      </c>
      <c r="AO52" s="1" t="s">
        <v>0</v>
      </c>
      <c r="AP52" s="1" t="s">
        <v>0</v>
      </c>
      <c r="AQ52" s="1" t="s">
        <v>0</v>
      </c>
      <c r="AR52" s="1" t="s">
        <v>0</v>
      </c>
      <c r="AS52" s="1" t="s">
        <v>0</v>
      </c>
      <c r="AT52" s="1" t="s">
        <v>0</v>
      </c>
      <c r="AU52" s="1" t="s">
        <v>0</v>
      </c>
      <c r="AV52" s="1" t="s">
        <v>0</v>
      </c>
      <c r="AW52" s="1" t="s">
        <v>0</v>
      </c>
      <c r="AX52" s="1" t="s">
        <v>0</v>
      </c>
      <c r="AY52" s="1" t="s">
        <v>0</v>
      </c>
      <c r="AZ52" s="1" t="s">
        <v>0</v>
      </c>
      <c r="BA52" s="1" t="s">
        <v>0</v>
      </c>
      <c r="BB52" s="1" t="s">
        <v>0</v>
      </c>
      <c r="BC52" s="1" t="s">
        <v>0</v>
      </c>
      <c r="BD52" s="1" t="s">
        <v>0</v>
      </c>
      <c r="BE52" s="1" t="s">
        <v>0</v>
      </c>
      <c r="BF52" s="1" t="s">
        <v>0</v>
      </c>
      <c r="BG52" s="1" t="s">
        <v>0</v>
      </c>
      <c r="BH52" s="1" t="s">
        <v>0</v>
      </c>
      <c r="BI52" s="1" t="s">
        <v>0</v>
      </c>
      <c r="BJ52" s="1" t="s">
        <v>0</v>
      </c>
      <c r="BK52" s="1" t="s">
        <v>0</v>
      </c>
      <c r="BL52" s="1" t="s">
        <v>0</v>
      </c>
      <c r="BM52" s="1" t="s">
        <v>0</v>
      </c>
      <c r="BN52" s="1" t="s">
        <v>0</v>
      </c>
      <c r="BO52" s="1" t="s">
        <v>0</v>
      </c>
      <c r="BP52" s="1" t="s">
        <v>0</v>
      </c>
      <c r="BQ52" s="1" t="s">
        <v>0</v>
      </c>
      <c r="BR52" s="1" t="s">
        <v>0</v>
      </c>
      <c r="BS52" s="1" t="s">
        <v>0</v>
      </c>
      <c r="BT52" s="1" t="s">
        <v>0</v>
      </c>
      <c r="BU52" s="1" t="s">
        <v>0</v>
      </c>
      <c r="BV52" s="1" t="s">
        <v>0</v>
      </c>
      <c r="BW52" s="1" t="s">
        <v>0</v>
      </c>
      <c r="BX52" s="1" t="s">
        <v>0</v>
      </c>
      <c r="BY52" s="1" t="s">
        <v>0</v>
      </c>
      <c r="BZ52" s="1" t="s">
        <v>0</v>
      </c>
      <c r="CA52" s="1" t="s">
        <v>0</v>
      </c>
      <c r="CB52" s="1" t="s">
        <v>0</v>
      </c>
      <c r="CC52" s="1" t="s">
        <v>0</v>
      </c>
      <c r="CD52" s="1" t="s">
        <v>0</v>
      </c>
      <c r="CE52" s="1" t="s">
        <v>0</v>
      </c>
      <c r="CF52" s="1" t="s">
        <v>0</v>
      </c>
      <c r="CG52" s="1" t="s">
        <v>0</v>
      </c>
      <c r="CH52" s="1" t="s">
        <v>0</v>
      </c>
      <c r="CI52" s="1" t="s">
        <v>0</v>
      </c>
      <c r="CJ52" s="1" t="s">
        <v>0</v>
      </c>
      <c r="CK52" s="1" t="s">
        <v>0</v>
      </c>
      <c r="CL52" s="1" t="s">
        <v>0</v>
      </c>
      <c r="CM52" s="1" t="s">
        <v>0</v>
      </c>
      <c r="CN52" s="1" t="s">
        <v>0</v>
      </c>
      <c r="CO52" s="1" t="s">
        <v>0</v>
      </c>
      <c r="CP52" s="1" t="s">
        <v>0</v>
      </c>
      <c r="CQ52" s="1" t="s">
        <v>0</v>
      </c>
      <c r="CR52" s="1" t="s">
        <v>0</v>
      </c>
      <c r="CS52" s="1" t="s">
        <v>0</v>
      </c>
      <c r="CT52" s="1" t="s">
        <v>0</v>
      </c>
      <c r="CU52" s="1" t="s">
        <v>0</v>
      </c>
      <c r="CV52" s="1" t="s">
        <v>0</v>
      </c>
      <c r="CW52" s="1" t="s">
        <v>0</v>
      </c>
      <c r="CX52" s="1" t="s">
        <v>0</v>
      </c>
      <c r="CY52" s="1" t="s">
        <v>0</v>
      </c>
      <c r="CZ52" s="1" t="s">
        <v>0</v>
      </c>
      <c r="DA52" s="1" t="s">
        <v>0</v>
      </c>
      <c r="DB52" s="1" t="s">
        <v>0</v>
      </c>
      <c r="DC52" s="1" t="s">
        <v>0</v>
      </c>
      <c r="DD52" s="1" t="s">
        <v>0</v>
      </c>
      <c r="DE52" s="1" t="s">
        <v>0</v>
      </c>
      <c r="DF52" s="1" t="s">
        <v>0</v>
      </c>
      <c r="DG52" s="1" t="s">
        <v>0</v>
      </c>
      <c r="DH52" s="1" t="s">
        <v>0</v>
      </c>
      <c r="DI52" s="1" t="s">
        <v>0</v>
      </c>
      <c r="DJ52" s="1" t="s">
        <v>0</v>
      </c>
      <c r="DK52" s="1" t="s">
        <v>0</v>
      </c>
      <c r="DL52" s="1" t="s">
        <v>0</v>
      </c>
      <c r="DM52" s="1" t="s">
        <v>0</v>
      </c>
      <c r="DN52" s="1" t="s">
        <v>0</v>
      </c>
      <c r="DO52" s="1" t="s">
        <v>0</v>
      </c>
      <c r="DP52" s="1" t="s">
        <v>0</v>
      </c>
      <c r="DQ52" s="1" t="s">
        <v>0</v>
      </c>
      <c r="DR52" s="1" t="s">
        <v>0</v>
      </c>
      <c r="DS52" s="1" t="s">
        <v>0</v>
      </c>
      <c r="DT52" s="1" t="s">
        <v>0</v>
      </c>
      <c r="DU52" s="1" t="s">
        <v>0</v>
      </c>
      <c r="DV52" s="1" t="s">
        <v>0</v>
      </c>
      <c r="DW52" s="1" t="s">
        <v>0</v>
      </c>
      <c r="DX52" s="1" t="s">
        <v>0</v>
      </c>
      <c r="DY52" s="1" t="s">
        <v>0</v>
      </c>
      <c r="DZ52" s="1" t="s">
        <v>0</v>
      </c>
      <c r="EA52" s="1" t="s">
        <v>0</v>
      </c>
      <c r="EB52" s="1" t="s">
        <v>0</v>
      </c>
      <c r="EC52" s="1" t="s">
        <v>0</v>
      </c>
      <c r="ED52" s="1" t="s">
        <v>0</v>
      </c>
      <c r="EE52" s="1" t="s">
        <v>0</v>
      </c>
      <c r="EF52" s="1" t="s">
        <v>0</v>
      </c>
      <c r="EG52" s="1" t="s">
        <v>0</v>
      </c>
      <c r="EH52" s="1" t="s">
        <v>0</v>
      </c>
      <c r="EI52" s="1" t="s">
        <v>0</v>
      </c>
      <c r="EJ52" s="1" t="s">
        <v>0</v>
      </c>
      <c r="EK52" s="1" t="s">
        <v>0</v>
      </c>
      <c r="EL52" s="1" t="s">
        <v>0</v>
      </c>
      <c r="EM52" s="1" t="s">
        <v>0</v>
      </c>
      <c r="EN52" s="1" t="s">
        <v>0</v>
      </c>
      <c r="EO52" s="1" t="s">
        <v>0</v>
      </c>
      <c r="EP52" s="1" t="s">
        <v>0</v>
      </c>
      <c r="EQ52" s="1" t="s">
        <v>0</v>
      </c>
      <c r="ER52" s="1" t="s">
        <v>0</v>
      </c>
      <c r="ES52" s="1" t="s">
        <v>0</v>
      </c>
      <c r="ET52" s="1" t="s">
        <v>0</v>
      </c>
      <c r="EU52" s="1" t="s">
        <v>0</v>
      </c>
      <c r="EV52" s="1" t="s">
        <v>0</v>
      </c>
      <c r="EW52" s="1" t="s">
        <v>0</v>
      </c>
      <c r="EX52" s="1" t="s">
        <v>0</v>
      </c>
      <c r="EY52" s="1" t="s">
        <v>0</v>
      </c>
      <c r="EZ52" s="1" t="s">
        <v>0</v>
      </c>
      <c r="FA52" s="1" t="s">
        <v>0</v>
      </c>
      <c r="FB52" s="1" t="s">
        <v>0</v>
      </c>
      <c r="FC52" s="1" t="s">
        <v>0</v>
      </c>
      <c r="FD52" s="1" t="s">
        <v>0</v>
      </c>
    </row>
    <row r="53" spans="1:160" x14ac:dyDescent="0.2">
      <c r="A53" s="1" t="s">
        <v>1668</v>
      </c>
      <c r="B53" s="4" t="s">
        <v>253</v>
      </c>
      <c r="C53" s="4" t="s">
        <v>254</v>
      </c>
      <c r="D53" s="35" t="s">
        <v>0</v>
      </c>
      <c r="E53" s="35" t="s">
        <v>0</v>
      </c>
      <c r="F53" s="35" t="s">
        <v>0</v>
      </c>
      <c r="G53" s="35" t="s">
        <v>0</v>
      </c>
      <c r="H53" s="35" t="s">
        <v>0</v>
      </c>
      <c r="I53" s="35" t="s">
        <v>0</v>
      </c>
      <c r="J53" s="35" t="s">
        <v>0</v>
      </c>
      <c r="K53" s="35" t="s">
        <v>0</v>
      </c>
      <c r="L53" s="35" t="s">
        <v>0</v>
      </c>
      <c r="M53" s="35" t="s">
        <v>0</v>
      </c>
      <c r="N53" s="1" t="s">
        <v>0</v>
      </c>
      <c r="O53" s="1" t="s">
        <v>0</v>
      </c>
      <c r="P53" s="1" t="s">
        <v>0</v>
      </c>
      <c r="Q53" s="1" t="s">
        <v>0</v>
      </c>
      <c r="R53" s="1" t="s">
        <v>0</v>
      </c>
      <c r="S53" s="1" t="s">
        <v>0</v>
      </c>
      <c r="T53" s="1" t="s">
        <v>0</v>
      </c>
      <c r="U53" s="1" t="s">
        <v>0</v>
      </c>
      <c r="V53" s="1" t="s">
        <v>0</v>
      </c>
      <c r="W53" s="1" t="s">
        <v>0</v>
      </c>
      <c r="X53" s="1" t="s">
        <v>0</v>
      </c>
      <c r="Y53" s="1" t="s">
        <v>0</v>
      </c>
      <c r="Z53" s="1" t="s">
        <v>0</v>
      </c>
      <c r="AA53" s="1" t="s">
        <v>0</v>
      </c>
      <c r="AB53" s="1" t="s">
        <v>0</v>
      </c>
      <c r="AC53" s="1" t="s">
        <v>0</v>
      </c>
      <c r="AD53" s="1" t="s">
        <v>0</v>
      </c>
      <c r="AE53" s="1" t="s">
        <v>0</v>
      </c>
      <c r="AF53" s="1" t="s">
        <v>0</v>
      </c>
      <c r="AG53" s="1" t="s">
        <v>0</v>
      </c>
      <c r="AH53" s="1" t="s">
        <v>0</v>
      </c>
      <c r="AI53" s="1" t="s">
        <v>0</v>
      </c>
      <c r="AJ53" s="1" t="s">
        <v>0</v>
      </c>
      <c r="AK53" s="1" t="s">
        <v>0</v>
      </c>
      <c r="AL53" s="1" t="s">
        <v>0</v>
      </c>
      <c r="AM53" s="1" t="s">
        <v>0</v>
      </c>
      <c r="AN53" s="1" t="s">
        <v>0</v>
      </c>
      <c r="AO53" s="1" t="s">
        <v>0</v>
      </c>
      <c r="AP53" s="1" t="s">
        <v>0</v>
      </c>
      <c r="AQ53" s="1" t="s">
        <v>0</v>
      </c>
      <c r="AR53" s="1" t="s">
        <v>0</v>
      </c>
      <c r="AS53" s="1" t="s">
        <v>0</v>
      </c>
      <c r="AT53" s="1" t="s">
        <v>0</v>
      </c>
      <c r="AU53" s="1" t="s">
        <v>0</v>
      </c>
      <c r="AV53" s="1" t="s">
        <v>0</v>
      </c>
      <c r="AW53" s="1" t="s">
        <v>0</v>
      </c>
      <c r="AX53" s="1" t="s">
        <v>0</v>
      </c>
      <c r="AY53" s="1" t="s">
        <v>0</v>
      </c>
      <c r="AZ53" s="1" t="s">
        <v>0</v>
      </c>
      <c r="BA53" s="1" t="s">
        <v>0</v>
      </c>
      <c r="BB53" s="1" t="s">
        <v>0</v>
      </c>
      <c r="BC53" s="1" t="s">
        <v>0</v>
      </c>
      <c r="BD53" s="1" t="s">
        <v>0</v>
      </c>
      <c r="BE53" s="1" t="s">
        <v>0</v>
      </c>
      <c r="BF53" s="1" t="s">
        <v>0</v>
      </c>
      <c r="BG53" s="1" t="s">
        <v>0</v>
      </c>
      <c r="BH53" s="1" t="s">
        <v>0</v>
      </c>
      <c r="BI53" s="1" t="s">
        <v>0</v>
      </c>
      <c r="BJ53" s="1" t="s">
        <v>0</v>
      </c>
      <c r="BK53" s="1" t="s">
        <v>0</v>
      </c>
      <c r="BL53" s="1" t="s">
        <v>0</v>
      </c>
      <c r="BM53" s="1" t="s">
        <v>0</v>
      </c>
      <c r="BN53" s="1" t="s">
        <v>0</v>
      </c>
      <c r="BO53" s="1" t="s">
        <v>0</v>
      </c>
      <c r="BP53" s="1" t="s">
        <v>0</v>
      </c>
      <c r="BQ53" s="1" t="s">
        <v>0</v>
      </c>
      <c r="BR53" s="1" t="s">
        <v>0</v>
      </c>
      <c r="BS53" s="1" t="s">
        <v>0</v>
      </c>
      <c r="BT53" s="1" t="s">
        <v>0</v>
      </c>
      <c r="BU53" s="1" t="s">
        <v>0</v>
      </c>
      <c r="BV53" s="1" t="s">
        <v>0</v>
      </c>
      <c r="BW53" s="1" t="s">
        <v>0</v>
      </c>
      <c r="BX53" s="1" t="s">
        <v>0</v>
      </c>
      <c r="BY53" s="1" t="s">
        <v>0</v>
      </c>
      <c r="BZ53" s="1" t="s">
        <v>0</v>
      </c>
      <c r="CA53" s="1" t="s">
        <v>0</v>
      </c>
      <c r="CB53" s="1" t="s">
        <v>0</v>
      </c>
      <c r="CC53" s="1" t="s">
        <v>0</v>
      </c>
      <c r="CD53" s="1" t="s">
        <v>0</v>
      </c>
      <c r="CE53" s="1" t="s">
        <v>0</v>
      </c>
      <c r="CF53" s="1" t="s">
        <v>0</v>
      </c>
      <c r="CG53" s="1" t="s">
        <v>0</v>
      </c>
      <c r="CH53" s="1" t="s">
        <v>0</v>
      </c>
      <c r="CI53" s="1" t="s">
        <v>0</v>
      </c>
      <c r="CJ53" s="1" t="s">
        <v>0</v>
      </c>
      <c r="CK53" s="1" t="s">
        <v>0</v>
      </c>
      <c r="CL53" s="1" t="s">
        <v>0</v>
      </c>
      <c r="CM53" s="1" t="s">
        <v>0</v>
      </c>
      <c r="CN53" s="1" t="s">
        <v>0</v>
      </c>
      <c r="CO53" s="1" t="s">
        <v>0</v>
      </c>
      <c r="CP53" s="1" t="s">
        <v>0</v>
      </c>
      <c r="CQ53" s="1" t="s">
        <v>0</v>
      </c>
      <c r="CR53" s="1" t="s">
        <v>0</v>
      </c>
      <c r="CS53" s="1" t="s">
        <v>0</v>
      </c>
      <c r="CT53" s="1" t="s">
        <v>0</v>
      </c>
      <c r="CU53" s="1" t="s">
        <v>0</v>
      </c>
      <c r="CV53" s="1" t="s">
        <v>0</v>
      </c>
      <c r="CW53" s="1" t="s">
        <v>0</v>
      </c>
      <c r="CX53" s="1" t="s">
        <v>0</v>
      </c>
      <c r="CY53" s="1" t="s">
        <v>0</v>
      </c>
      <c r="CZ53" s="1" t="s">
        <v>0</v>
      </c>
      <c r="DA53" s="1" t="s">
        <v>0</v>
      </c>
      <c r="DB53" s="1" t="s">
        <v>0</v>
      </c>
      <c r="DC53" s="1" t="s">
        <v>0</v>
      </c>
      <c r="DD53" s="1" t="s">
        <v>0</v>
      </c>
      <c r="DE53" s="1" t="s">
        <v>0</v>
      </c>
      <c r="DF53" s="1" t="s">
        <v>0</v>
      </c>
      <c r="DG53" s="1" t="s">
        <v>0</v>
      </c>
      <c r="DH53" s="1" t="s">
        <v>0</v>
      </c>
      <c r="DI53" s="1" t="s">
        <v>0</v>
      </c>
      <c r="DJ53" s="1" t="s">
        <v>0</v>
      </c>
      <c r="DK53" s="1" t="s">
        <v>0</v>
      </c>
      <c r="DL53" s="1" t="s">
        <v>0</v>
      </c>
      <c r="DM53" s="1" t="s">
        <v>0</v>
      </c>
      <c r="DN53" s="1" t="s">
        <v>0</v>
      </c>
      <c r="DO53" s="1" t="s">
        <v>0</v>
      </c>
      <c r="DP53" s="1" t="s">
        <v>0</v>
      </c>
      <c r="DQ53" s="1" t="s">
        <v>0</v>
      </c>
      <c r="DR53" s="1" t="s">
        <v>0</v>
      </c>
      <c r="DS53" s="1" t="s">
        <v>0</v>
      </c>
      <c r="DT53" s="1" t="s">
        <v>0</v>
      </c>
      <c r="DU53" s="1" t="s">
        <v>0</v>
      </c>
      <c r="DV53" s="1" t="s">
        <v>0</v>
      </c>
      <c r="DW53" s="1" t="s">
        <v>0</v>
      </c>
      <c r="DX53" s="1" t="s">
        <v>0</v>
      </c>
      <c r="DY53" s="1" t="s">
        <v>0</v>
      </c>
      <c r="DZ53" s="1" t="s">
        <v>0</v>
      </c>
      <c r="EA53" s="1" t="s">
        <v>0</v>
      </c>
      <c r="EB53" s="1" t="s">
        <v>0</v>
      </c>
      <c r="EC53" s="1" t="s">
        <v>0</v>
      </c>
      <c r="ED53" s="1" t="s">
        <v>0</v>
      </c>
      <c r="EE53" s="1" t="s">
        <v>0</v>
      </c>
      <c r="EF53" s="1" t="s">
        <v>0</v>
      </c>
      <c r="EG53" s="1" t="s">
        <v>0</v>
      </c>
      <c r="EH53" s="1" t="s">
        <v>0</v>
      </c>
      <c r="EI53" s="1" t="s">
        <v>0</v>
      </c>
      <c r="EJ53" s="1" t="s">
        <v>0</v>
      </c>
      <c r="EK53" s="1" t="s">
        <v>0</v>
      </c>
      <c r="EL53" s="1" t="s">
        <v>0</v>
      </c>
      <c r="EM53" s="1" t="s">
        <v>0</v>
      </c>
      <c r="EN53" s="1" t="s">
        <v>0</v>
      </c>
      <c r="EO53" s="1" t="s">
        <v>0</v>
      </c>
      <c r="EP53" s="1" t="s">
        <v>0</v>
      </c>
      <c r="EQ53" s="1" t="s">
        <v>0</v>
      </c>
      <c r="ER53" s="1" t="s">
        <v>0</v>
      </c>
      <c r="ES53" s="1" t="s">
        <v>0</v>
      </c>
      <c r="ET53" s="1" t="s">
        <v>0</v>
      </c>
      <c r="EU53" s="1" t="s">
        <v>0</v>
      </c>
      <c r="EV53" s="1" t="s">
        <v>0</v>
      </c>
      <c r="EW53" s="1" t="s">
        <v>0</v>
      </c>
      <c r="EX53" s="1" t="s">
        <v>0</v>
      </c>
      <c r="EY53" s="1" t="s">
        <v>0</v>
      </c>
      <c r="EZ53" s="1" t="s">
        <v>0</v>
      </c>
      <c r="FA53" s="1" t="s">
        <v>0</v>
      </c>
      <c r="FB53" s="1" t="s">
        <v>0</v>
      </c>
      <c r="FC53" s="1" t="s">
        <v>0</v>
      </c>
      <c r="FD53" s="1" t="s">
        <v>0</v>
      </c>
    </row>
    <row r="54" spans="1:160" x14ac:dyDescent="0.2">
      <c r="A54" s="1" t="s">
        <v>1669</v>
      </c>
      <c r="B54" s="4" t="s">
        <v>258</v>
      </c>
      <c r="C54" s="4" t="s">
        <v>259</v>
      </c>
      <c r="D54" s="35">
        <v>8045061.6769916201</v>
      </c>
      <c r="E54" s="35">
        <v>4528508.7772846101</v>
      </c>
      <c r="F54" s="35">
        <v>2181349.45087709</v>
      </c>
      <c r="G54" s="35">
        <v>5555112.4697019402</v>
      </c>
      <c r="H54" s="35">
        <v>6009731.70547718</v>
      </c>
      <c r="I54" s="35">
        <v>3093721.91555676</v>
      </c>
      <c r="J54" s="35">
        <v>5265221.5754712</v>
      </c>
      <c r="K54" s="35">
        <v>35476705.192169003</v>
      </c>
      <c r="L54" s="35">
        <v>300129.73616804503</v>
      </c>
      <c r="M54" s="35">
        <v>16463418.535809699</v>
      </c>
      <c r="N54" s="1">
        <v>7616561.1512759104</v>
      </c>
      <c r="O54" s="1">
        <v>937579.04235272098</v>
      </c>
      <c r="P54" s="1">
        <v>11618159.973999901</v>
      </c>
      <c r="Q54" s="1">
        <v>539267.04658289102</v>
      </c>
      <c r="R54" s="1">
        <v>22967806.587947</v>
      </c>
      <c r="S54" s="1">
        <v>26930413.336279102</v>
      </c>
      <c r="T54" s="1">
        <v>1186144.5600221099</v>
      </c>
      <c r="U54" s="1">
        <v>4131237.9268947202</v>
      </c>
      <c r="V54" s="1">
        <v>3269051.4321896099</v>
      </c>
      <c r="W54" s="1">
        <v>16477705.9586342</v>
      </c>
      <c r="X54" s="1">
        <v>3513364.41238571</v>
      </c>
      <c r="Y54" s="1">
        <v>1935700.7969865</v>
      </c>
      <c r="Z54" s="1">
        <v>3207794.0884386799</v>
      </c>
      <c r="AA54" s="1">
        <v>3548439.12742374</v>
      </c>
      <c r="AB54" s="1">
        <v>3911802.7836059202</v>
      </c>
      <c r="AC54" s="1">
        <v>4044035.8126323801</v>
      </c>
      <c r="AD54" s="1">
        <v>3088124.3265876002</v>
      </c>
      <c r="AE54" s="1">
        <v>6506952.7223932697</v>
      </c>
      <c r="AF54" s="1">
        <v>15981996.2678372</v>
      </c>
      <c r="AG54" s="1">
        <v>1560687.75674089</v>
      </c>
      <c r="AH54" s="1">
        <v>4155963.8181486302</v>
      </c>
      <c r="AI54" s="1">
        <v>14370422.2856068</v>
      </c>
      <c r="AJ54" s="1">
        <v>3501739.0159092499</v>
      </c>
      <c r="AK54" s="1">
        <v>15960642.373774</v>
      </c>
      <c r="AL54" s="1">
        <v>11071001.759325599</v>
      </c>
      <c r="AM54" s="1">
        <v>9889329.4311563298</v>
      </c>
      <c r="AN54" s="1">
        <v>1883197.9099736901</v>
      </c>
      <c r="AO54" s="1">
        <v>21144125.668023799</v>
      </c>
      <c r="AP54" s="1">
        <v>2580327.2737063002</v>
      </c>
      <c r="AQ54" s="1">
        <v>857521.27523027896</v>
      </c>
      <c r="AR54" s="1">
        <v>4404599.9224811904</v>
      </c>
      <c r="AS54" s="1">
        <v>7518185.70583307</v>
      </c>
      <c r="AT54" s="1">
        <v>2388453.0394417001</v>
      </c>
      <c r="AU54" s="1">
        <v>5005483.1802839804</v>
      </c>
      <c r="AV54" s="1">
        <v>3460473.2068425301</v>
      </c>
      <c r="AW54" s="1">
        <v>1034394.49043906</v>
      </c>
      <c r="AX54" s="1">
        <v>871846.85458986496</v>
      </c>
      <c r="AY54" s="1">
        <v>1452666.7304318999</v>
      </c>
      <c r="AZ54" s="1">
        <v>14579357.737537401</v>
      </c>
      <c r="BA54" s="1">
        <v>2673968.7992420802</v>
      </c>
      <c r="BB54" s="1">
        <v>2092505.55613519</v>
      </c>
      <c r="BC54" s="1">
        <v>8710222.9040630292</v>
      </c>
      <c r="BD54" s="1">
        <v>11719759.027369101</v>
      </c>
      <c r="BE54" s="1">
        <v>3576544.1905886</v>
      </c>
      <c r="BF54" s="1">
        <v>4234988.0240911897</v>
      </c>
      <c r="BG54" s="1">
        <v>10104777.0935429</v>
      </c>
      <c r="BH54" s="1">
        <v>10230224.6015228</v>
      </c>
      <c r="BI54" s="1">
        <v>19164403.866952199</v>
      </c>
      <c r="BJ54" s="1">
        <v>5249097.6383662196</v>
      </c>
      <c r="BK54" s="1">
        <v>6675434.7633928498</v>
      </c>
      <c r="BL54" s="1">
        <v>4993981.8714608196</v>
      </c>
      <c r="BM54" s="1">
        <v>2317777.85238969</v>
      </c>
      <c r="BN54" s="1">
        <v>1793239.4726603499</v>
      </c>
      <c r="BO54" s="1">
        <v>14244651.5188621</v>
      </c>
      <c r="BP54" s="1">
        <v>23265556.6605471</v>
      </c>
      <c r="BQ54" s="1">
        <v>3343373.4754053098</v>
      </c>
      <c r="BR54" s="1">
        <v>7766987.1293959497</v>
      </c>
      <c r="BS54" s="1">
        <v>2046329.9177262599</v>
      </c>
      <c r="BT54" s="1">
        <v>3046341.6503931801</v>
      </c>
      <c r="BU54" s="1">
        <v>9314828.9719461408</v>
      </c>
      <c r="BV54" s="1">
        <v>6365009.0453779399</v>
      </c>
      <c r="BW54" s="1">
        <v>3778508.5701775802</v>
      </c>
      <c r="BX54" s="1">
        <v>4903028.9539304199</v>
      </c>
      <c r="BY54" s="1">
        <v>4537742.6002367996</v>
      </c>
      <c r="BZ54" s="1">
        <v>4092671.93946697</v>
      </c>
      <c r="CA54" s="1">
        <v>1230778.1491371901</v>
      </c>
      <c r="CB54" s="1">
        <v>1900807.5954733901</v>
      </c>
      <c r="CC54" s="1">
        <v>3015374.3406607001</v>
      </c>
      <c r="CD54" s="1">
        <v>2526917.07879266</v>
      </c>
      <c r="CE54" s="1">
        <v>2623877.5160314301</v>
      </c>
      <c r="CF54" s="1">
        <v>3593774.2524340502</v>
      </c>
      <c r="CG54" s="1">
        <v>761629.76452162303</v>
      </c>
      <c r="CH54" s="1">
        <v>7418420.8775358601</v>
      </c>
      <c r="CI54" s="1">
        <v>3930057.6268535801</v>
      </c>
      <c r="CJ54" s="1">
        <v>990396.38170151506</v>
      </c>
      <c r="CK54" s="1">
        <v>883898.46152596199</v>
      </c>
      <c r="CL54" s="1">
        <v>11193470.911910901</v>
      </c>
      <c r="CM54" s="1">
        <v>17240644.591121498</v>
      </c>
      <c r="CN54" s="1">
        <v>3782187.5025347602</v>
      </c>
      <c r="CO54" s="1">
        <v>3407440.43018765</v>
      </c>
      <c r="CP54" s="1">
        <v>12194918.7892719</v>
      </c>
      <c r="CQ54" s="1">
        <v>578977.44655534299</v>
      </c>
      <c r="CR54" s="1">
        <v>2623806.72782243</v>
      </c>
      <c r="CS54" s="1">
        <v>4334679.2236361103</v>
      </c>
      <c r="CT54" s="1">
        <v>3400006.4877112899</v>
      </c>
      <c r="CU54" s="1">
        <v>5219569.53563435</v>
      </c>
      <c r="CV54" s="1">
        <v>5287087.0971517004</v>
      </c>
      <c r="CW54" s="1">
        <v>2361854.1271556602</v>
      </c>
      <c r="CX54" s="1">
        <v>1894672.02358277</v>
      </c>
      <c r="CY54" s="1">
        <v>4075672.4970379202</v>
      </c>
      <c r="CZ54" s="1">
        <v>4734339.4050692404</v>
      </c>
      <c r="DA54" s="1">
        <v>3004279.7770496099</v>
      </c>
      <c r="DB54" s="1">
        <v>293986.78322980501</v>
      </c>
      <c r="DC54" s="1">
        <v>4076683.6853789999</v>
      </c>
      <c r="DD54" s="1">
        <v>2305678.1452234602</v>
      </c>
      <c r="DE54" s="1">
        <v>4258857.9464248596</v>
      </c>
      <c r="DF54" s="1">
        <v>6813498.9178043902</v>
      </c>
      <c r="DG54" s="1">
        <v>2877263.3681700299</v>
      </c>
      <c r="DH54" s="1">
        <v>3842897.4999370798</v>
      </c>
      <c r="DI54" s="1">
        <v>4056084.6848891298</v>
      </c>
      <c r="DJ54" s="1">
        <v>3042039.2765438501</v>
      </c>
      <c r="DK54" s="1">
        <v>3005018.65805841</v>
      </c>
      <c r="DL54" s="1">
        <v>6542149.6664914498</v>
      </c>
      <c r="DM54" s="1">
        <v>5388132.6245670402</v>
      </c>
      <c r="DN54" s="1">
        <v>9188831.2225170191</v>
      </c>
      <c r="DO54" s="1">
        <v>4969378.7427293696</v>
      </c>
      <c r="DP54" s="1">
        <v>779221.05958960601</v>
      </c>
      <c r="DQ54" s="1">
        <v>3847358.3056004401</v>
      </c>
      <c r="DR54" s="1">
        <v>1097283.4703617201</v>
      </c>
      <c r="DS54" s="1">
        <v>2337014.6044785902</v>
      </c>
      <c r="DT54" s="1">
        <v>6107457.7526943199</v>
      </c>
      <c r="DU54" s="1">
        <v>3037505.5166962901</v>
      </c>
      <c r="DV54" s="1">
        <v>6109190.4929414401</v>
      </c>
      <c r="DW54" s="1">
        <v>1109650.54242012</v>
      </c>
      <c r="DX54" s="1">
        <v>1724445.4561955701</v>
      </c>
      <c r="DY54" s="1">
        <v>5692560.5200981097</v>
      </c>
      <c r="DZ54" s="1">
        <v>2905295.36263766</v>
      </c>
      <c r="EA54" s="1">
        <v>1242191.3381366001</v>
      </c>
      <c r="EB54" s="1">
        <v>1187976.365276</v>
      </c>
      <c r="EC54" s="1">
        <v>8415334.9357554298</v>
      </c>
      <c r="ED54" s="1">
        <v>4107640.9568957202</v>
      </c>
      <c r="EE54" s="1">
        <v>2661722.9289754201</v>
      </c>
      <c r="EF54" s="1">
        <v>2524857.02323227</v>
      </c>
      <c r="EG54" s="1">
        <v>450049.66980636102</v>
      </c>
      <c r="EH54" s="1">
        <v>11356992.453139</v>
      </c>
      <c r="EI54" s="1">
        <v>3135976.4471557899</v>
      </c>
      <c r="EJ54" s="1">
        <v>9539985.0895950608</v>
      </c>
      <c r="EK54" s="1">
        <v>1192365.8375752999</v>
      </c>
      <c r="EL54" s="1">
        <v>1840174.41138701</v>
      </c>
      <c r="EM54" s="1">
        <v>8165437.48286031</v>
      </c>
      <c r="EN54" s="1">
        <v>1247192.2440686901</v>
      </c>
      <c r="EO54" s="1">
        <v>1800748.8826911901</v>
      </c>
      <c r="EP54" s="1">
        <v>2062278.44406129</v>
      </c>
      <c r="EQ54" s="1">
        <v>1017700.64437735</v>
      </c>
      <c r="ER54" s="1">
        <v>8196996.6627975199</v>
      </c>
      <c r="ES54" s="1">
        <v>5189024.4122208403</v>
      </c>
      <c r="ET54" s="1">
        <v>482738.07659439603</v>
      </c>
      <c r="EU54" s="1">
        <v>2171763.33513931</v>
      </c>
      <c r="EV54" s="1">
        <v>2461867.2889209101</v>
      </c>
      <c r="EW54" s="1">
        <v>25014332.285292201</v>
      </c>
      <c r="EX54" s="1">
        <v>5336501.1542531801</v>
      </c>
      <c r="EY54" s="1">
        <v>1030330.4628466601</v>
      </c>
      <c r="EZ54" s="1">
        <v>18666659.521639999</v>
      </c>
      <c r="FA54" s="1">
        <v>2276819.8367341398</v>
      </c>
      <c r="FB54" s="1">
        <v>5003894.1318249796</v>
      </c>
      <c r="FC54" s="1">
        <v>15861343.0117568</v>
      </c>
      <c r="FD54" s="1">
        <v>7015971.4769941196</v>
      </c>
    </row>
    <row r="55" spans="1:160" x14ac:dyDescent="0.2">
      <c r="A55" s="1" t="s">
        <v>1674</v>
      </c>
      <c r="B55" s="4" t="s">
        <v>262</v>
      </c>
      <c r="C55" s="4" t="s">
        <v>263</v>
      </c>
      <c r="D55" s="35" t="s">
        <v>0</v>
      </c>
      <c r="E55" s="35" t="s">
        <v>0</v>
      </c>
      <c r="F55" s="35" t="s">
        <v>0</v>
      </c>
      <c r="G55" s="35" t="s">
        <v>0</v>
      </c>
      <c r="H55" s="35" t="s">
        <v>0</v>
      </c>
      <c r="I55" s="35" t="s">
        <v>0</v>
      </c>
      <c r="J55" s="35" t="s">
        <v>0</v>
      </c>
      <c r="K55" s="35" t="s">
        <v>0</v>
      </c>
      <c r="L55" s="35" t="s">
        <v>0</v>
      </c>
      <c r="M55" s="35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0</v>
      </c>
      <c r="BE55" s="1" t="s">
        <v>0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  <c r="BM55" s="1" t="s">
        <v>0</v>
      </c>
      <c r="BN55" s="1" t="s">
        <v>0</v>
      </c>
      <c r="BO55" s="1" t="s">
        <v>0</v>
      </c>
      <c r="BP55" s="1" t="s">
        <v>0</v>
      </c>
      <c r="BQ55" s="1" t="s">
        <v>0</v>
      </c>
      <c r="BR55" s="1" t="s">
        <v>0</v>
      </c>
      <c r="BS55" s="1" t="s">
        <v>0</v>
      </c>
      <c r="BT55" s="1" t="s">
        <v>0</v>
      </c>
      <c r="BU55" s="1" t="s">
        <v>0</v>
      </c>
      <c r="BV55" s="1" t="s">
        <v>0</v>
      </c>
      <c r="BW55" s="1" t="s">
        <v>0</v>
      </c>
      <c r="BX55" s="1" t="s">
        <v>0</v>
      </c>
      <c r="BY55" s="1" t="s">
        <v>0</v>
      </c>
      <c r="BZ55" s="1" t="s">
        <v>0</v>
      </c>
      <c r="CA55" s="1" t="s">
        <v>0</v>
      </c>
      <c r="CB55" s="1" t="s">
        <v>0</v>
      </c>
      <c r="CC55" s="1" t="s">
        <v>0</v>
      </c>
      <c r="CD55" s="1" t="s">
        <v>0</v>
      </c>
      <c r="CE55" s="1" t="s">
        <v>0</v>
      </c>
      <c r="CF55" s="1" t="s">
        <v>0</v>
      </c>
      <c r="CG55" s="1" t="s">
        <v>0</v>
      </c>
      <c r="CH55" s="1" t="s">
        <v>0</v>
      </c>
      <c r="CI55" s="1" t="s">
        <v>0</v>
      </c>
      <c r="CJ55" s="1" t="s">
        <v>0</v>
      </c>
      <c r="CK55" s="1" t="s">
        <v>0</v>
      </c>
      <c r="CL55" s="1" t="s">
        <v>0</v>
      </c>
      <c r="CM55" s="1" t="s">
        <v>0</v>
      </c>
      <c r="CN55" s="1" t="s">
        <v>0</v>
      </c>
      <c r="CO55" s="1" t="s">
        <v>0</v>
      </c>
      <c r="CP55" s="1" t="s">
        <v>0</v>
      </c>
      <c r="CQ55" s="1" t="s">
        <v>0</v>
      </c>
      <c r="CR55" s="1" t="s">
        <v>0</v>
      </c>
      <c r="CS55" s="1" t="s">
        <v>0</v>
      </c>
      <c r="CT55" s="1" t="s">
        <v>0</v>
      </c>
      <c r="CU55" s="1" t="s">
        <v>0</v>
      </c>
      <c r="CV55" s="1" t="s">
        <v>0</v>
      </c>
      <c r="CW55" s="1" t="s">
        <v>0</v>
      </c>
      <c r="CX55" s="1" t="s">
        <v>0</v>
      </c>
      <c r="CY55" s="1" t="s">
        <v>0</v>
      </c>
      <c r="CZ55" s="1" t="s">
        <v>0</v>
      </c>
      <c r="DA55" s="1" t="s">
        <v>0</v>
      </c>
      <c r="DB55" s="1" t="s">
        <v>0</v>
      </c>
      <c r="DC55" s="1" t="s">
        <v>0</v>
      </c>
      <c r="DD55" s="1" t="s">
        <v>0</v>
      </c>
      <c r="DE55" s="1" t="s">
        <v>0</v>
      </c>
      <c r="DF55" s="1" t="s">
        <v>0</v>
      </c>
      <c r="DG55" s="1" t="s">
        <v>0</v>
      </c>
      <c r="DH55" s="1" t="s">
        <v>0</v>
      </c>
      <c r="DI55" s="1" t="s">
        <v>0</v>
      </c>
      <c r="DJ55" s="1" t="s">
        <v>0</v>
      </c>
      <c r="DK55" s="1" t="s">
        <v>0</v>
      </c>
      <c r="DL55" s="1" t="s">
        <v>0</v>
      </c>
      <c r="DM55" s="1" t="s">
        <v>0</v>
      </c>
      <c r="DN55" s="1" t="s">
        <v>0</v>
      </c>
      <c r="DO55" s="1" t="s">
        <v>0</v>
      </c>
      <c r="DP55" s="1" t="s">
        <v>0</v>
      </c>
      <c r="DQ55" s="1" t="s">
        <v>0</v>
      </c>
      <c r="DR55" s="1" t="s">
        <v>0</v>
      </c>
      <c r="DS55" s="1" t="s">
        <v>0</v>
      </c>
      <c r="DT55" s="1" t="s">
        <v>0</v>
      </c>
      <c r="DU55" s="1" t="s">
        <v>0</v>
      </c>
      <c r="DV55" s="1" t="s">
        <v>0</v>
      </c>
      <c r="DW55" s="1" t="s">
        <v>0</v>
      </c>
      <c r="DX55" s="1" t="s">
        <v>0</v>
      </c>
      <c r="DY55" s="1" t="s">
        <v>0</v>
      </c>
      <c r="DZ55" s="1" t="s">
        <v>0</v>
      </c>
      <c r="EA55" s="1" t="s">
        <v>0</v>
      </c>
      <c r="EB55" s="1" t="s">
        <v>0</v>
      </c>
      <c r="EC55" s="1" t="s">
        <v>0</v>
      </c>
      <c r="ED55" s="1" t="s">
        <v>0</v>
      </c>
      <c r="EE55" s="1" t="s">
        <v>0</v>
      </c>
      <c r="EF55" s="1" t="s">
        <v>0</v>
      </c>
      <c r="EG55" s="1" t="s">
        <v>0</v>
      </c>
      <c r="EH55" s="1" t="s">
        <v>0</v>
      </c>
      <c r="EI55" s="1" t="s">
        <v>0</v>
      </c>
      <c r="EJ55" s="1" t="s">
        <v>0</v>
      </c>
      <c r="EK55" s="1" t="s">
        <v>0</v>
      </c>
      <c r="EL55" s="1" t="s">
        <v>0</v>
      </c>
      <c r="EM55" s="1" t="s">
        <v>0</v>
      </c>
      <c r="EN55" s="1" t="s">
        <v>0</v>
      </c>
      <c r="EO55" s="1" t="s">
        <v>0</v>
      </c>
      <c r="EP55" s="1" t="s">
        <v>0</v>
      </c>
      <c r="EQ55" s="1" t="s">
        <v>0</v>
      </c>
      <c r="ER55" s="1" t="s">
        <v>0</v>
      </c>
      <c r="ES55" s="1" t="s">
        <v>0</v>
      </c>
      <c r="ET55" s="1" t="s">
        <v>0</v>
      </c>
      <c r="EU55" s="1" t="s">
        <v>0</v>
      </c>
      <c r="EV55" s="1" t="s">
        <v>0</v>
      </c>
      <c r="EW55" s="1" t="s">
        <v>0</v>
      </c>
      <c r="EX55" s="1" t="s">
        <v>0</v>
      </c>
      <c r="EY55" s="1" t="s">
        <v>0</v>
      </c>
      <c r="EZ55" s="1" t="s">
        <v>0</v>
      </c>
      <c r="FA55" s="1" t="s">
        <v>0</v>
      </c>
      <c r="FB55" s="1" t="s">
        <v>0</v>
      </c>
      <c r="FC55" s="1" t="s">
        <v>0</v>
      </c>
      <c r="FD55" s="1" t="s">
        <v>0</v>
      </c>
    </row>
    <row r="56" spans="1:160" x14ac:dyDescent="0.2">
      <c r="A56" s="1" t="s">
        <v>1675</v>
      </c>
      <c r="B56" s="4" t="s">
        <v>266</v>
      </c>
      <c r="C56" s="4" t="s">
        <v>267</v>
      </c>
      <c r="D56" s="35">
        <v>678741.02495240397</v>
      </c>
      <c r="E56" s="35">
        <v>442705.99003209203</v>
      </c>
      <c r="F56" s="35">
        <v>884983.70213170105</v>
      </c>
      <c r="G56" s="35">
        <v>886162.962447664</v>
      </c>
      <c r="H56" s="35">
        <v>622599.11827923299</v>
      </c>
      <c r="I56" s="35">
        <v>541101.65182481403</v>
      </c>
      <c r="J56" s="35">
        <v>1125539.3344815699</v>
      </c>
      <c r="K56" s="35">
        <v>289848.20859626902</v>
      </c>
      <c r="L56" s="35">
        <v>333630.53786001401</v>
      </c>
      <c r="M56" s="35">
        <v>766064.10987015697</v>
      </c>
      <c r="N56" s="1">
        <v>245886.831861888</v>
      </c>
      <c r="O56" s="1">
        <v>314567.76039620501</v>
      </c>
      <c r="P56" s="1">
        <v>529516.80190965196</v>
      </c>
      <c r="Q56" s="1">
        <v>1235713.5316719899</v>
      </c>
      <c r="R56" s="1">
        <v>429697.93126830802</v>
      </c>
      <c r="S56" s="1">
        <v>356944.018900019</v>
      </c>
      <c r="T56" s="1">
        <v>525385.02957606094</v>
      </c>
      <c r="U56" s="1">
        <v>1954737.4337218399</v>
      </c>
      <c r="V56" s="1">
        <v>973589.27546034695</v>
      </c>
      <c r="W56" s="1">
        <v>790904.75752518</v>
      </c>
      <c r="X56" s="1">
        <v>563669.12332718505</v>
      </c>
      <c r="Y56" s="1">
        <v>292000.47402414202</v>
      </c>
      <c r="Z56" s="1">
        <v>358479.19312722201</v>
      </c>
      <c r="AA56" s="1">
        <v>969684.91171470296</v>
      </c>
      <c r="AB56" s="1">
        <v>292028.32528457697</v>
      </c>
      <c r="AC56" s="1">
        <v>262948.863498041</v>
      </c>
      <c r="AD56" s="1">
        <v>976284.71397892898</v>
      </c>
      <c r="AE56" s="1">
        <v>759045.14025243802</v>
      </c>
      <c r="AF56" s="1">
        <v>492265.919661358</v>
      </c>
      <c r="AG56" s="1">
        <v>188550.23630897599</v>
      </c>
      <c r="AH56" s="1">
        <v>787686.307489509</v>
      </c>
      <c r="AI56" s="1">
        <v>254104.96043433799</v>
      </c>
      <c r="AJ56" s="1">
        <v>400477.56118949002</v>
      </c>
      <c r="AK56" s="1">
        <v>763567.60495218495</v>
      </c>
      <c r="AL56" s="1">
        <v>522551.73345194198</v>
      </c>
      <c r="AM56" s="1">
        <v>644679.27419729496</v>
      </c>
      <c r="AN56" s="1">
        <v>400163.49810320302</v>
      </c>
      <c r="AO56" s="1">
        <v>319123.96389232401</v>
      </c>
      <c r="AP56" s="1">
        <v>146525.79176982</v>
      </c>
      <c r="AQ56" s="1">
        <v>663542.24662820005</v>
      </c>
      <c r="AR56" s="1">
        <v>615893.11338678596</v>
      </c>
      <c r="AS56" s="1">
        <v>727807.78625950695</v>
      </c>
      <c r="AT56" s="1">
        <v>313109.91543957201</v>
      </c>
      <c r="AU56" s="1">
        <v>393289.94997030502</v>
      </c>
      <c r="AV56" s="1">
        <v>476258.07177289203</v>
      </c>
      <c r="AW56" s="1">
        <v>450969.72175476601</v>
      </c>
      <c r="AX56" s="1">
        <v>380804.83034214698</v>
      </c>
      <c r="AY56" s="1">
        <v>594467.89398727799</v>
      </c>
      <c r="AZ56" s="1">
        <v>748949.64439177897</v>
      </c>
      <c r="BA56" s="1">
        <v>233443.71600947701</v>
      </c>
      <c r="BB56" s="1">
        <v>710254.65872425598</v>
      </c>
      <c r="BC56" s="1">
        <v>468307.662391608</v>
      </c>
      <c r="BD56" s="1">
        <v>822607.69360993197</v>
      </c>
      <c r="BE56" s="1">
        <v>386144.03035719198</v>
      </c>
      <c r="BF56" s="1">
        <v>321159.14767379803</v>
      </c>
      <c r="BG56" s="1">
        <v>592941.58796567202</v>
      </c>
      <c r="BH56" s="1">
        <v>391698.77175499301</v>
      </c>
      <c r="BI56" s="1">
        <v>878839.09582303499</v>
      </c>
      <c r="BJ56" s="1">
        <v>96451.218553096405</v>
      </c>
      <c r="BK56" s="1">
        <v>816206.93857491401</v>
      </c>
      <c r="BL56" s="1">
        <v>249193.00300511601</v>
      </c>
      <c r="BM56" s="1">
        <v>445977.14635618101</v>
      </c>
      <c r="BN56" s="1">
        <v>462182.77136159001</v>
      </c>
      <c r="BO56" s="1">
        <v>240909.71301799899</v>
      </c>
      <c r="BP56" s="1">
        <v>1350861.8056924399</v>
      </c>
      <c r="BQ56" s="1">
        <v>143380.07396938099</v>
      </c>
      <c r="BR56" s="1">
        <v>484296.65694257402</v>
      </c>
      <c r="BS56" s="1">
        <v>495436.77458458301</v>
      </c>
      <c r="BT56" s="1">
        <v>569992.78747225297</v>
      </c>
      <c r="BU56" s="1">
        <v>400881.23046989099</v>
      </c>
      <c r="BV56" s="1">
        <v>167183.00131864101</v>
      </c>
      <c r="BW56" s="1">
        <v>445424.56282570102</v>
      </c>
      <c r="BX56" s="1">
        <v>467915.46288457001</v>
      </c>
      <c r="BY56" s="1">
        <v>919341.81680911803</v>
      </c>
      <c r="BZ56" s="1">
        <v>602273.01462035906</v>
      </c>
      <c r="CA56" s="1">
        <v>475001.14556386397</v>
      </c>
      <c r="CB56" s="1">
        <v>1071414.62713918</v>
      </c>
      <c r="CC56" s="1">
        <v>341389.31535422098</v>
      </c>
      <c r="CD56" s="1">
        <v>600863.96755670605</v>
      </c>
      <c r="CE56" s="1">
        <v>453430.79488053801</v>
      </c>
      <c r="CF56" s="1">
        <v>528088.40828630095</v>
      </c>
      <c r="CG56" s="1">
        <v>398334.54513170302</v>
      </c>
      <c r="CH56" s="1">
        <v>530900.86672372196</v>
      </c>
      <c r="CI56" s="1">
        <v>404848.64036668901</v>
      </c>
      <c r="CJ56" s="1">
        <v>343843.62453921902</v>
      </c>
      <c r="CK56" s="1">
        <v>331534.54380511201</v>
      </c>
      <c r="CL56" s="1">
        <v>791411.94280647603</v>
      </c>
      <c r="CM56" s="1">
        <v>585961.36762187397</v>
      </c>
      <c r="CN56" s="1">
        <v>228990.34738614099</v>
      </c>
      <c r="CO56" s="1">
        <v>433838.86270041199</v>
      </c>
      <c r="CP56" s="1">
        <v>393179.35960947297</v>
      </c>
      <c r="CQ56" s="1">
        <v>169943.92196760501</v>
      </c>
      <c r="CR56" s="1">
        <v>380561.88781043998</v>
      </c>
      <c r="CS56" s="1">
        <v>481802.32320081402</v>
      </c>
      <c r="CT56" s="1">
        <v>386657.100602413</v>
      </c>
      <c r="CU56" s="1">
        <v>347994.03820530698</v>
      </c>
      <c r="CV56" s="1">
        <v>304746.04372699599</v>
      </c>
      <c r="CW56" s="1">
        <v>414225.08356735698</v>
      </c>
      <c r="CX56" s="1">
        <v>574003.679562342</v>
      </c>
      <c r="CY56" s="1">
        <v>199333.802981335</v>
      </c>
      <c r="CZ56" s="1">
        <v>302350.28305669199</v>
      </c>
      <c r="DA56" s="1">
        <v>168042.58364767599</v>
      </c>
      <c r="DB56" s="1">
        <v>525714.769972343</v>
      </c>
      <c r="DC56" s="1">
        <v>347936.66518660402</v>
      </c>
      <c r="DD56" s="1">
        <v>411132.45482716599</v>
      </c>
      <c r="DE56" s="1">
        <v>440277.86098181299</v>
      </c>
      <c r="DF56" s="1">
        <v>236485.97522830701</v>
      </c>
      <c r="DG56" s="1">
        <v>173337.505694277</v>
      </c>
      <c r="DH56" s="1">
        <v>297614.935768897</v>
      </c>
      <c r="DI56" s="1">
        <v>327790.79492472601</v>
      </c>
      <c r="DJ56" s="1">
        <v>683135.22112313495</v>
      </c>
      <c r="DK56" s="1">
        <v>339267.213335393</v>
      </c>
      <c r="DL56" s="1">
        <v>494996.62810601201</v>
      </c>
      <c r="DM56" s="1">
        <v>14287.382286717</v>
      </c>
      <c r="DN56" s="1">
        <v>345035.22813692997</v>
      </c>
      <c r="DO56" s="1">
        <v>241018.30320357301</v>
      </c>
      <c r="DP56" s="1">
        <v>497367.51020300202</v>
      </c>
      <c r="DQ56" s="1">
        <v>240978.898534376</v>
      </c>
      <c r="DR56" s="1">
        <v>260283.676318165</v>
      </c>
      <c r="DS56" s="1">
        <v>76502.068008458606</v>
      </c>
      <c r="DT56" s="1">
        <v>611382.657196193</v>
      </c>
      <c r="DU56" s="1">
        <v>441582.71668129298</v>
      </c>
      <c r="DV56" s="1">
        <v>835203.899989428</v>
      </c>
      <c r="DW56" s="1">
        <v>408891.214186272</v>
      </c>
      <c r="DX56" s="1">
        <v>461979.80457782798</v>
      </c>
      <c r="DY56" s="1">
        <v>496373.14147579402</v>
      </c>
      <c r="DZ56" s="1">
        <v>218885.54200883201</v>
      </c>
      <c r="EA56" s="1">
        <v>129762.634233769</v>
      </c>
      <c r="EB56" s="1">
        <v>368602.54979005503</v>
      </c>
      <c r="EC56" s="1">
        <v>408847.26399844902</v>
      </c>
      <c r="ED56" s="1">
        <v>361432.05468544201</v>
      </c>
      <c r="EE56" s="1">
        <v>240436.41881881701</v>
      </c>
      <c r="EF56" s="1">
        <v>182874.553605275</v>
      </c>
      <c r="EG56" s="1">
        <v>254007.79964760301</v>
      </c>
      <c r="EH56" s="1">
        <v>255513.061461882</v>
      </c>
      <c r="EI56" s="1">
        <v>276321.89539351501</v>
      </c>
      <c r="EJ56" s="1">
        <v>491641.62000748003</v>
      </c>
      <c r="EK56" s="1">
        <v>211955.13569211401</v>
      </c>
      <c r="EL56" s="1">
        <v>318467.15799173899</v>
      </c>
      <c r="EM56" s="1">
        <v>543942.29752987099</v>
      </c>
      <c r="EN56" s="1">
        <v>451370.57953692699</v>
      </c>
      <c r="EO56" s="1">
        <v>408654.50744000199</v>
      </c>
      <c r="EP56" s="1">
        <v>162747.57408759801</v>
      </c>
      <c r="EQ56" s="1">
        <v>213810.53484435799</v>
      </c>
      <c r="ER56" s="1">
        <v>219714.28423271599</v>
      </c>
      <c r="ES56" s="1">
        <v>123949.316807547</v>
      </c>
      <c r="ET56" s="1">
        <v>212153.288503813</v>
      </c>
      <c r="EU56" s="1">
        <v>40463.502026906899</v>
      </c>
      <c r="EV56" s="1">
        <v>196695.303574636</v>
      </c>
      <c r="EW56" s="1">
        <v>445626.52403105103</v>
      </c>
      <c r="EX56" s="1">
        <v>457356.18849337002</v>
      </c>
      <c r="EY56" s="1">
        <v>160132.51355940601</v>
      </c>
      <c r="EZ56" s="1">
        <v>449509.11623816</v>
      </c>
      <c r="FA56" s="1">
        <v>373315.83592661202</v>
      </c>
      <c r="FB56" s="1">
        <v>668022.93868723302</v>
      </c>
      <c r="FC56" s="1">
        <v>132016.69313885801</v>
      </c>
      <c r="FD56" s="1">
        <v>725635.28895907197</v>
      </c>
    </row>
    <row r="57" spans="1:160" x14ac:dyDescent="0.2">
      <c r="A57" s="1" t="s">
        <v>1676</v>
      </c>
      <c r="B57" s="4" t="s">
        <v>269</v>
      </c>
      <c r="C57" s="4" t="s">
        <v>270</v>
      </c>
      <c r="D57" s="35" t="s">
        <v>0</v>
      </c>
      <c r="E57" s="35" t="s">
        <v>0</v>
      </c>
      <c r="F57" s="35" t="s">
        <v>0</v>
      </c>
      <c r="G57" s="35" t="s">
        <v>0</v>
      </c>
      <c r="H57" s="35" t="s">
        <v>0</v>
      </c>
      <c r="I57" s="35" t="s">
        <v>0</v>
      </c>
      <c r="J57" s="35" t="s">
        <v>0</v>
      </c>
      <c r="K57" s="35" t="s">
        <v>0</v>
      </c>
      <c r="L57" s="35" t="s">
        <v>0</v>
      </c>
      <c r="M57" s="35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  <c r="CG57" s="1" t="s">
        <v>0</v>
      </c>
      <c r="CH57" s="1" t="s">
        <v>0</v>
      </c>
      <c r="CI57" s="1" t="s">
        <v>0</v>
      </c>
      <c r="CJ57" s="1" t="s">
        <v>0</v>
      </c>
      <c r="CK57" s="1" t="s">
        <v>0</v>
      </c>
      <c r="CL57" s="1" t="s">
        <v>0</v>
      </c>
      <c r="CM57" s="1" t="s">
        <v>0</v>
      </c>
      <c r="CN57" s="1" t="s">
        <v>0</v>
      </c>
      <c r="CO57" s="1" t="s">
        <v>0</v>
      </c>
      <c r="CP57" s="1" t="s">
        <v>0</v>
      </c>
      <c r="CQ57" s="1" t="s">
        <v>0</v>
      </c>
      <c r="CR57" s="1" t="s">
        <v>0</v>
      </c>
      <c r="CS57" s="1" t="s">
        <v>0</v>
      </c>
      <c r="CT57" s="1" t="s">
        <v>0</v>
      </c>
      <c r="CU57" s="1" t="s">
        <v>0</v>
      </c>
      <c r="CV57" s="1" t="s">
        <v>0</v>
      </c>
      <c r="CW57" s="1" t="s">
        <v>0</v>
      </c>
      <c r="CX57" s="1" t="s">
        <v>0</v>
      </c>
      <c r="CY57" s="1" t="s">
        <v>0</v>
      </c>
      <c r="CZ57" s="1" t="s">
        <v>0</v>
      </c>
      <c r="DA57" s="1" t="s">
        <v>0</v>
      </c>
      <c r="DB57" s="1" t="s">
        <v>0</v>
      </c>
      <c r="DC57" s="1" t="s">
        <v>0</v>
      </c>
      <c r="DD57" s="1" t="s">
        <v>0</v>
      </c>
      <c r="DE57" s="1" t="s">
        <v>0</v>
      </c>
      <c r="DF57" s="1" t="s">
        <v>0</v>
      </c>
      <c r="DG57" s="1" t="s">
        <v>0</v>
      </c>
      <c r="DH57" s="1" t="s">
        <v>0</v>
      </c>
      <c r="DI57" s="1" t="s">
        <v>0</v>
      </c>
      <c r="DJ57" s="1" t="s">
        <v>0</v>
      </c>
      <c r="DK57" s="1" t="s">
        <v>0</v>
      </c>
      <c r="DL57" s="1" t="s">
        <v>0</v>
      </c>
      <c r="DM57" s="1" t="s">
        <v>0</v>
      </c>
      <c r="DN57" s="1" t="s">
        <v>0</v>
      </c>
      <c r="DO57" s="1" t="s">
        <v>0</v>
      </c>
      <c r="DP57" s="1" t="s">
        <v>0</v>
      </c>
      <c r="DQ57" s="1" t="s">
        <v>0</v>
      </c>
      <c r="DR57" s="1" t="s">
        <v>0</v>
      </c>
      <c r="DS57" s="1" t="s">
        <v>0</v>
      </c>
      <c r="DT57" s="1" t="s">
        <v>0</v>
      </c>
      <c r="DU57" s="1" t="s">
        <v>0</v>
      </c>
      <c r="DV57" s="1" t="s">
        <v>0</v>
      </c>
      <c r="DW57" s="1" t="s">
        <v>0</v>
      </c>
      <c r="DX57" s="1" t="s">
        <v>0</v>
      </c>
      <c r="DY57" s="1" t="s">
        <v>0</v>
      </c>
      <c r="DZ57" s="1" t="s">
        <v>0</v>
      </c>
      <c r="EA57" s="1" t="s">
        <v>0</v>
      </c>
      <c r="EB57" s="1" t="s">
        <v>0</v>
      </c>
      <c r="EC57" s="1" t="s">
        <v>0</v>
      </c>
      <c r="ED57" s="1" t="s">
        <v>0</v>
      </c>
      <c r="EE57" s="1" t="s">
        <v>0</v>
      </c>
      <c r="EF57" s="1" t="s">
        <v>0</v>
      </c>
      <c r="EG57" s="1" t="s">
        <v>0</v>
      </c>
      <c r="EH57" s="1" t="s">
        <v>0</v>
      </c>
      <c r="EI57" s="1" t="s">
        <v>0</v>
      </c>
      <c r="EJ57" s="1" t="s">
        <v>0</v>
      </c>
      <c r="EK57" s="1" t="s">
        <v>0</v>
      </c>
      <c r="EL57" s="1" t="s">
        <v>0</v>
      </c>
      <c r="EM57" s="1" t="s">
        <v>0</v>
      </c>
      <c r="EN57" s="1" t="s">
        <v>0</v>
      </c>
      <c r="EO57" s="1" t="s">
        <v>0</v>
      </c>
      <c r="EP57" s="1" t="s">
        <v>0</v>
      </c>
      <c r="EQ57" s="1" t="s">
        <v>0</v>
      </c>
      <c r="ER57" s="1" t="s">
        <v>0</v>
      </c>
      <c r="ES57" s="1" t="s">
        <v>0</v>
      </c>
      <c r="ET57" s="1" t="s">
        <v>0</v>
      </c>
      <c r="EU57" s="1" t="s">
        <v>0</v>
      </c>
      <c r="EV57" s="1" t="s">
        <v>0</v>
      </c>
      <c r="EW57" s="1" t="s">
        <v>0</v>
      </c>
      <c r="EX57" s="1" t="s">
        <v>0</v>
      </c>
      <c r="EY57" s="1" t="s">
        <v>0</v>
      </c>
      <c r="EZ57" s="1" t="s">
        <v>0</v>
      </c>
      <c r="FA57" s="1" t="s">
        <v>0</v>
      </c>
      <c r="FB57" s="1" t="s">
        <v>0</v>
      </c>
      <c r="FC57" s="1" t="s">
        <v>0</v>
      </c>
      <c r="FD57" s="1" t="s">
        <v>0</v>
      </c>
    </row>
    <row r="58" spans="1:160" x14ac:dyDescent="0.2">
      <c r="A58" s="1" t="s">
        <v>1677</v>
      </c>
      <c r="B58" s="4" t="s">
        <v>274</v>
      </c>
      <c r="C58" s="4" t="s">
        <v>275</v>
      </c>
      <c r="D58" s="35">
        <v>10111282.180999201</v>
      </c>
      <c r="E58" s="35">
        <v>8268423.1920913402</v>
      </c>
      <c r="F58" s="35">
        <v>12116133.543506</v>
      </c>
      <c r="G58" s="35">
        <v>12915823.5392006</v>
      </c>
      <c r="H58" s="35">
        <v>16703318.811417</v>
      </c>
      <c r="I58" s="35">
        <v>11255737.729393801</v>
      </c>
      <c r="J58" s="35">
        <v>12530501.061455499</v>
      </c>
      <c r="K58" s="35">
        <v>10730866.5796797</v>
      </c>
      <c r="L58" s="35">
        <v>20129013.508946002</v>
      </c>
      <c r="M58" s="35">
        <v>9707384.6700686608</v>
      </c>
      <c r="N58" s="1">
        <v>11406907.979609501</v>
      </c>
      <c r="O58" s="1">
        <v>8019285.52166788</v>
      </c>
      <c r="P58" s="1">
        <v>15358690.0250808</v>
      </c>
      <c r="Q58" s="1">
        <v>14054915.3074807</v>
      </c>
      <c r="R58" s="1">
        <v>10879589.925161401</v>
      </c>
      <c r="S58" s="1">
        <v>10301735.806703201</v>
      </c>
      <c r="T58" s="1">
        <v>18594510.980283801</v>
      </c>
      <c r="U58" s="1">
        <v>10959535.1033109</v>
      </c>
      <c r="V58" s="1">
        <v>9363880.4085224792</v>
      </c>
      <c r="W58" s="1">
        <v>16045943.238809099</v>
      </c>
      <c r="X58" s="1">
        <v>12099239.324933801</v>
      </c>
      <c r="Y58" s="1">
        <v>10193381.825099399</v>
      </c>
      <c r="Z58" s="1">
        <v>11300269.999293299</v>
      </c>
      <c r="AA58" s="1">
        <v>16592501.1281869</v>
      </c>
      <c r="AB58" s="1">
        <v>8118120.3431749903</v>
      </c>
      <c r="AC58" s="1">
        <v>15243350.776497301</v>
      </c>
      <c r="AD58" s="1">
        <v>8910039.9915171806</v>
      </c>
      <c r="AE58" s="1">
        <v>17062637.716884799</v>
      </c>
      <c r="AF58" s="1">
        <v>13781626.0367576</v>
      </c>
      <c r="AG58" s="1">
        <v>11299374.362406399</v>
      </c>
      <c r="AH58" s="1">
        <v>13034980.7050221</v>
      </c>
      <c r="AI58" s="1">
        <v>11133239.8000292</v>
      </c>
      <c r="AJ58" s="1">
        <v>7350426.3203921802</v>
      </c>
      <c r="AK58" s="1">
        <v>7701203.6364591196</v>
      </c>
      <c r="AL58" s="1">
        <v>13685691.1178673</v>
      </c>
      <c r="AM58" s="1">
        <v>15117669.302118201</v>
      </c>
      <c r="AN58" s="1">
        <v>13837968.979553901</v>
      </c>
      <c r="AO58" s="1">
        <v>9304937.7128946204</v>
      </c>
      <c r="AP58" s="1">
        <v>10124556.224137301</v>
      </c>
      <c r="AQ58" s="1">
        <v>12736609.872644201</v>
      </c>
      <c r="AR58" s="1">
        <v>11465229.2321542</v>
      </c>
      <c r="AS58" s="1">
        <v>12765972.1496382</v>
      </c>
      <c r="AT58" s="1">
        <v>16851154.658690099</v>
      </c>
      <c r="AU58" s="1">
        <v>13264574.0928698</v>
      </c>
      <c r="AV58" s="1">
        <v>13039928.0841271</v>
      </c>
      <c r="AW58" s="1">
        <v>12819043.963633399</v>
      </c>
      <c r="AX58" s="1">
        <v>16302121.6490399</v>
      </c>
      <c r="AY58" s="1">
        <v>12200033.4644637</v>
      </c>
      <c r="AZ58" s="1">
        <v>17206173.462168701</v>
      </c>
      <c r="BA58" s="1">
        <v>14178336.689953299</v>
      </c>
      <c r="BB58" s="1">
        <v>7570613.9943929203</v>
      </c>
      <c r="BC58" s="1">
        <v>10593492.713710601</v>
      </c>
      <c r="BD58" s="1">
        <v>10938077.6459479</v>
      </c>
      <c r="BE58" s="1">
        <v>16743384.580035301</v>
      </c>
      <c r="BF58" s="1">
        <v>10992814.4817454</v>
      </c>
      <c r="BG58" s="1">
        <v>9376773.89606281</v>
      </c>
      <c r="BH58" s="1">
        <v>11774310.8555703</v>
      </c>
      <c r="BI58" s="1">
        <v>7594530.8564683301</v>
      </c>
      <c r="BJ58" s="1">
        <v>11427996.9945266</v>
      </c>
      <c r="BK58" s="1">
        <v>10506103.4725571</v>
      </c>
      <c r="BL58" s="1">
        <v>11488252.1688518</v>
      </c>
      <c r="BM58" s="1">
        <v>9444704.4048046097</v>
      </c>
      <c r="BN58" s="1">
        <v>11177650.4496016</v>
      </c>
      <c r="BO58" s="1">
        <v>8762815.4596558008</v>
      </c>
      <c r="BP58" s="1">
        <v>9204468.6869875696</v>
      </c>
      <c r="BQ58" s="1">
        <v>8525090.5031165592</v>
      </c>
      <c r="BR58" s="1">
        <v>8785151.0672337301</v>
      </c>
      <c r="BS58" s="1">
        <v>9735550.2912792303</v>
      </c>
      <c r="BT58" s="1">
        <v>11756778.868994201</v>
      </c>
      <c r="BU58" s="1">
        <v>8321817.2104101498</v>
      </c>
      <c r="BV58" s="1">
        <v>13073393.1256084</v>
      </c>
      <c r="BW58" s="1">
        <v>8146779.9926646296</v>
      </c>
      <c r="BX58" s="1">
        <v>8929633.0979972109</v>
      </c>
      <c r="BY58" s="1">
        <v>7771935.5007448997</v>
      </c>
      <c r="BZ58" s="1">
        <v>9665183.0730419904</v>
      </c>
      <c r="CA58" s="1">
        <v>13671000.872348299</v>
      </c>
      <c r="CB58" s="1">
        <v>7389012.83415082</v>
      </c>
      <c r="CC58" s="1">
        <v>10473560.3968028</v>
      </c>
      <c r="CD58" s="1">
        <v>7174529.6578718899</v>
      </c>
      <c r="CE58" s="1">
        <v>4799523.6315524597</v>
      </c>
      <c r="CF58" s="1">
        <v>6969185.7340220399</v>
      </c>
      <c r="CG58" s="1">
        <v>9567830.9459409602</v>
      </c>
      <c r="CH58" s="1">
        <v>5480851.0612001903</v>
      </c>
      <c r="CI58" s="1">
        <v>9738946.9389534909</v>
      </c>
      <c r="CJ58" s="1">
        <v>9694653.3037059605</v>
      </c>
      <c r="CK58" s="1">
        <v>16638914.1784286</v>
      </c>
      <c r="CL58" s="1">
        <v>9280213.2357313093</v>
      </c>
      <c r="CM58" s="1">
        <v>7553549.3724471796</v>
      </c>
      <c r="CN58" s="1">
        <v>5566708.9934943104</v>
      </c>
      <c r="CO58" s="1">
        <v>7490717.9439115403</v>
      </c>
      <c r="CP58" s="1">
        <v>11129699.570901699</v>
      </c>
      <c r="CQ58" s="1">
        <v>6162820.4008489205</v>
      </c>
      <c r="CR58" s="1">
        <v>5361750.2762312004</v>
      </c>
      <c r="CS58" s="1">
        <v>9750699.8519448694</v>
      </c>
      <c r="CT58" s="1">
        <v>7681580.4520058399</v>
      </c>
      <c r="CU58" s="1">
        <v>9480147.1597787403</v>
      </c>
      <c r="CV58" s="1">
        <v>8363410.9456307897</v>
      </c>
      <c r="CW58" s="1">
        <v>11510142.462373801</v>
      </c>
      <c r="CX58" s="1">
        <v>9217964.4748422708</v>
      </c>
      <c r="CY58" s="1">
        <v>4531523.7916153697</v>
      </c>
      <c r="CZ58" s="1">
        <v>6962376.3600690402</v>
      </c>
      <c r="DA58" s="1">
        <v>9358668.1980770193</v>
      </c>
      <c r="DB58" s="1">
        <v>10216870.5073999</v>
      </c>
      <c r="DC58" s="1">
        <v>5917309.3139635902</v>
      </c>
      <c r="DD58" s="1">
        <v>10266864.336097</v>
      </c>
      <c r="DE58" s="1">
        <v>9190171.5534915607</v>
      </c>
      <c r="DF58" s="1">
        <v>7687303.7410805998</v>
      </c>
      <c r="DG58" s="1">
        <v>8974759.1781034991</v>
      </c>
      <c r="DH58" s="1">
        <v>8782182.6824210603</v>
      </c>
      <c r="DI58" s="1">
        <v>8865923.1265563108</v>
      </c>
      <c r="DJ58" s="1">
        <v>12863468.2679471</v>
      </c>
      <c r="DK58" s="1">
        <v>15954453.696773499</v>
      </c>
      <c r="DL58" s="1">
        <v>9647608.2228724193</v>
      </c>
      <c r="DM58" s="1">
        <v>7076446.6136793597</v>
      </c>
      <c r="DN58" s="1">
        <v>13587740.866663501</v>
      </c>
      <c r="DO58" s="1">
        <v>13862463.0003946</v>
      </c>
      <c r="DP58" s="1">
        <v>6110550.8330389</v>
      </c>
      <c r="DQ58" s="1">
        <v>11247741.217899799</v>
      </c>
      <c r="DR58" s="1">
        <v>7102689.2573284404</v>
      </c>
      <c r="DS58" s="1">
        <v>9757901.1462743897</v>
      </c>
      <c r="DT58" s="1">
        <v>8873598.3112644795</v>
      </c>
      <c r="DU58" s="1">
        <v>8957558.2535682507</v>
      </c>
      <c r="DV58" s="1">
        <v>10578379.974126101</v>
      </c>
      <c r="DW58" s="1">
        <v>10266830.0332998</v>
      </c>
      <c r="DX58" s="1">
        <v>6040714.6755456403</v>
      </c>
      <c r="DY58" s="1">
        <v>7918151.2218208704</v>
      </c>
      <c r="DZ58" s="1">
        <v>9671939.9821230397</v>
      </c>
      <c r="EA58" s="1">
        <v>8684197.8938393109</v>
      </c>
      <c r="EB58" s="1">
        <v>6806650.8097135201</v>
      </c>
      <c r="EC58" s="1">
        <v>10749743.023822101</v>
      </c>
      <c r="ED58" s="1">
        <v>9381523.7918239199</v>
      </c>
      <c r="EE58" s="1">
        <v>5400125.6904771701</v>
      </c>
      <c r="EF58" s="1">
        <v>9614810.8262586407</v>
      </c>
      <c r="EG58" s="1">
        <v>4104031.53794285</v>
      </c>
      <c r="EH58" s="1">
        <v>6903836.43505478</v>
      </c>
      <c r="EI58" s="1">
        <v>12437904.5612981</v>
      </c>
      <c r="EJ58" s="1">
        <v>16154631.4995094</v>
      </c>
      <c r="EK58" s="1">
        <v>9392669.3335048594</v>
      </c>
      <c r="EL58" s="1">
        <v>11184077.954655301</v>
      </c>
      <c r="EM58" s="1">
        <v>6252063.3837663503</v>
      </c>
      <c r="EN58" s="1">
        <v>9241613.2063809801</v>
      </c>
      <c r="EO58" s="1">
        <v>8368637.6621905901</v>
      </c>
      <c r="EP58" s="1">
        <v>6997477.8921958897</v>
      </c>
      <c r="EQ58" s="1">
        <v>10347080.389952499</v>
      </c>
      <c r="ER58" s="1">
        <v>7624159.9060611501</v>
      </c>
      <c r="ES58" s="1">
        <v>7787369.2030300302</v>
      </c>
      <c r="ET58" s="1">
        <v>6739377.2865290605</v>
      </c>
      <c r="EU58" s="1">
        <v>8236963.5711697601</v>
      </c>
      <c r="EV58" s="1">
        <v>5397184.7196495198</v>
      </c>
      <c r="EW58" s="1">
        <v>6609533.4509613104</v>
      </c>
      <c r="EX58" s="1">
        <v>6983943.8589098603</v>
      </c>
      <c r="EY58" s="1">
        <v>12658481.636365</v>
      </c>
      <c r="EZ58" s="1">
        <v>10756960.830120901</v>
      </c>
      <c r="FA58" s="1">
        <v>9145714.7143513598</v>
      </c>
      <c r="FB58" s="1">
        <v>9617480.7969528008</v>
      </c>
      <c r="FC58" s="1">
        <v>4549695.0667605</v>
      </c>
      <c r="FD58" s="1">
        <v>5881102.11777665</v>
      </c>
    </row>
    <row r="59" spans="1:160" x14ac:dyDescent="0.2">
      <c r="A59" s="1" t="s">
        <v>1678</v>
      </c>
      <c r="B59" s="4" t="s">
        <v>278</v>
      </c>
      <c r="C59" s="4" t="s">
        <v>279</v>
      </c>
      <c r="D59" s="35" t="s">
        <v>0</v>
      </c>
      <c r="E59" s="35" t="s">
        <v>0</v>
      </c>
      <c r="F59" s="35" t="s">
        <v>0</v>
      </c>
      <c r="G59" s="35" t="s">
        <v>0</v>
      </c>
      <c r="H59" s="35" t="s">
        <v>0</v>
      </c>
      <c r="I59" s="35" t="s">
        <v>0</v>
      </c>
      <c r="J59" s="35" t="s">
        <v>0</v>
      </c>
      <c r="K59" s="35" t="s">
        <v>0</v>
      </c>
      <c r="L59" s="35" t="s">
        <v>0</v>
      </c>
      <c r="M59" s="35" t="s">
        <v>0</v>
      </c>
      <c r="N59" s="1" t="s">
        <v>0</v>
      </c>
      <c r="O59" s="1" t="s">
        <v>0</v>
      </c>
      <c r="P59" s="1" t="s">
        <v>0</v>
      </c>
      <c r="Q59" s="1" t="s">
        <v>0</v>
      </c>
      <c r="R59" s="1" t="s">
        <v>0</v>
      </c>
      <c r="S59" s="1" t="s">
        <v>0</v>
      </c>
      <c r="T59" s="1" t="s">
        <v>0</v>
      </c>
      <c r="U59" s="1" t="s">
        <v>0</v>
      </c>
      <c r="V59" s="1" t="s">
        <v>0</v>
      </c>
      <c r="W59" s="1" t="s">
        <v>0</v>
      </c>
      <c r="X59" s="1" t="s">
        <v>0</v>
      </c>
      <c r="Y59" s="1" t="s">
        <v>0</v>
      </c>
      <c r="Z59" s="1" t="s">
        <v>0</v>
      </c>
      <c r="AA59" s="1" t="s">
        <v>0</v>
      </c>
      <c r="AB59" s="1" t="s">
        <v>0</v>
      </c>
      <c r="AC59" s="1" t="s">
        <v>0</v>
      </c>
      <c r="AD59" s="1" t="s">
        <v>0</v>
      </c>
      <c r="AE59" s="1" t="s">
        <v>0</v>
      </c>
      <c r="AF59" s="1" t="s">
        <v>0</v>
      </c>
      <c r="AG59" s="1" t="s">
        <v>0</v>
      </c>
      <c r="AH59" s="1" t="s">
        <v>0</v>
      </c>
      <c r="AI59" s="1" t="s">
        <v>0</v>
      </c>
      <c r="AJ59" s="1" t="s">
        <v>0</v>
      </c>
      <c r="AK59" s="1" t="s">
        <v>0</v>
      </c>
      <c r="AL59" s="1" t="s">
        <v>0</v>
      </c>
      <c r="AM59" s="1" t="s">
        <v>0</v>
      </c>
      <c r="AN59" s="1" t="s">
        <v>0</v>
      </c>
      <c r="AO59" s="1" t="s">
        <v>0</v>
      </c>
      <c r="AP59" s="1" t="s">
        <v>0</v>
      </c>
      <c r="AQ59" s="1" t="s">
        <v>0</v>
      </c>
      <c r="AR59" s="1" t="s">
        <v>0</v>
      </c>
      <c r="AS59" s="1" t="s">
        <v>0</v>
      </c>
      <c r="AT59" s="1" t="s">
        <v>0</v>
      </c>
      <c r="AU59" s="1" t="s">
        <v>0</v>
      </c>
      <c r="AV59" s="1" t="s">
        <v>0</v>
      </c>
      <c r="AW59" s="1" t="s">
        <v>0</v>
      </c>
      <c r="AX59" s="1" t="s">
        <v>0</v>
      </c>
      <c r="AY59" s="1" t="s">
        <v>0</v>
      </c>
      <c r="AZ59" s="1" t="s">
        <v>0</v>
      </c>
      <c r="BA59" s="1" t="s">
        <v>0</v>
      </c>
      <c r="BB59" s="1" t="s">
        <v>0</v>
      </c>
      <c r="BC59" s="1" t="s">
        <v>0</v>
      </c>
      <c r="BD59" s="1" t="s">
        <v>0</v>
      </c>
      <c r="BE59" s="1" t="s">
        <v>0</v>
      </c>
      <c r="BF59" s="1" t="s">
        <v>0</v>
      </c>
      <c r="BG59" s="1" t="s">
        <v>0</v>
      </c>
      <c r="BH59" s="1" t="s">
        <v>0</v>
      </c>
      <c r="BI59" s="1" t="s">
        <v>0</v>
      </c>
      <c r="BJ59" s="1" t="s">
        <v>0</v>
      </c>
      <c r="BK59" s="1" t="s">
        <v>0</v>
      </c>
      <c r="BL59" s="1" t="s">
        <v>0</v>
      </c>
      <c r="BM59" s="1" t="s">
        <v>0</v>
      </c>
      <c r="BN59" s="1" t="s">
        <v>0</v>
      </c>
      <c r="BO59" s="1" t="s">
        <v>0</v>
      </c>
      <c r="BP59" s="1" t="s">
        <v>0</v>
      </c>
      <c r="BQ59" s="1" t="s">
        <v>0</v>
      </c>
      <c r="BR59" s="1" t="s">
        <v>0</v>
      </c>
      <c r="BS59" s="1" t="s">
        <v>0</v>
      </c>
      <c r="BT59" s="1" t="s">
        <v>0</v>
      </c>
      <c r="BU59" s="1" t="s">
        <v>0</v>
      </c>
      <c r="BV59" s="1" t="s">
        <v>0</v>
      </c>
      <c r="BW59" s="1" t="s">
        <v>0</v>
      </c>
      <c r="BX59" s="1" t="s">
        <v>0</v>
      </c>
      <c r="BY59" s="1" t="s">
        <v>0</v>
      </c>
      <c r="BZ59" s="1" t="s">
        <v>0</v>
      </c>
      <c r="CA59" s="1" t="s">
        <v>0</v>
      </c>
      <c r="CB59" s="1" t="s">
        <v>0</v>
      </c>
      <c r="CC59" s="1" t="s">
        <v>0</v>
      </c>
      <c r="CD59" s="1" t="s">
        <v>0</v>
      </c>
      <c r="CE59" s="1" t="s">
        <v>0</v>
      </c>
      <c r="CF59" s="1" t="s">
        <v>0</v>
      </c>
      <c r="CG59" s="1" t="s">
        <v>0</v>
      </c>
      <c r="CH59" s="1" t="s">
        <v>0</v>
      </c>
      <c r="CI59" s="1" t="s">
        <v>0</v>
      </c>
      <c r="CJ59" s="1" t="s">
        <v>0</v>
      </c>
      <c r="CK59" s="1" t="s">
        <v>0</v>
      </c>
      <c r="CL59" s="1" t="s">
        <v>0</v>
      </c>
      <c r="CM59" s="1" t="s">
        <v>0</v>
      </c>
      <c r="CN59" s="1" t="s">
        <v>0</v>
      </c>
      <c r="CO59" s="1" t="s">
        <v>0</v>
      </c>
      <c r="CP59" s="1" t="s">
        <v>0</v>
      </c>
      <c r="CQ59" s="1" t="s">
        <v>0</v>
      </c>
      <c r="CR59" s="1" t="s">
        <v>0</v>
      </c>
      <c r="CS59" s="1" t="s">
        <v>0</v>
      </c>
      <c r="CT59" s="1" t="s">
        <v>0</v>
      </c>
      <c r="CU59" s="1" t="s">
        <v>0</v>
      </c>
      <c r="CV59" s="1" t="s">
        <v>0</v>
      </c>
      <c r="CW59" s="1" t="s">
        <v>0</v>
      </c>
      <c r="CX59" s="1" t="s">
        <v>0</v>
      </c>
      <c r="CY59" s="1" t="s">
        <v>0</v>
      </c>
      <c r="CZ59" s="1" t="s">
        <v>0</v>
      </c>
      <c r="DA59" s="1" t="s">
        <v>0</v>
      </c>
      <c r="DB59" s="1" t="s">
        <v>0</v>
      </c>
      <c r="DC59" s="1" t="s">
        <v>0</v>
      </c>
      <c r="DD59" s="1" t="s">
        <v>0</v>
      </c>
      <c r="DE59" s="1" t="s">
        <v>0</v>
      </c>
      <c r="DF59" s="1" t="s">
        <v>0</v>
      </c>
      <c r="DG59" s="1" t="s">
        <v>0</v>
      </c>
      <c r="DH59" s="1" t="s">
        <v>0</v>
      </c>
      <c r="DI59" s="1" t="s">
        <v>0</v>
      </c>
      <c r="DJ59" s="1" t="s">
        <v>0</v>
      </c>
      <c r="DK59" s="1" t="s">
        <v>0</v>
      </c>
      <c r="DL59" s="1" t="s">
        <v>0</v>
      </c>
      <c r="DM59" s="1" t="s">
        <v>0</v>
      </c>
      <c r="DN59" s="1" t="s">
        <v>0</v>
      </c>
      <c r="DO59" s="1" t="s">
        <v>0</v>
      </c>
      <c r="DP59" s="1" t="s">
        <v>0</v>
      </c>
      <c r="DQ59" s="1" t="s">
        <v>0</v>
      </c>
      <c r="DR59" s="1" t="s">
        <v>0</v>
      </c>
      <c r="DS59" s="1" t="s">
        <v>0</v>
      </c>
      <c r="DT59" s="1" t="s">
        <v>0</v>
      </c>
      <c r="DU59" s="1" t="s">
        <v>0</v>
      </c>
      <c r="DV59" s="1" t="s">
        <v>0</v>
      </c>
      <c r="DW59" s="1" t="s">
        <v>0</v>
      </c>
      <c r="DX59" s="1" t="s">
        <v>0</v>
      </c>
      <c r="DY59" s="1" t="s">
        <v>0</v>
      </c>
      <c r="DZ59" s="1" t="s">
        <v>0</v>
      </c>
      <c r="EA59" s="1" t="s">
        <v>0</v>
      </c>
      <c r="EB59" s="1" t="s">
        <v>0</v>
      </c>
      <c r="EC59" s="1" t="s">
        <v>0</v>
      </c>
      <c r="ED59" s="1" t="s">
        <v>0</v>
      </c>
      <c r="EE59" s="1" t="s">
        <v>0</v>
      </c>
      <c r="EF59" s="1" t="s">
        <v>0</v>
      </c>
      <c r="EG59" s="1" t="s">
        <v>0</v>
      </c>
      <c r="EH59" s="1" t="s">
        <v>0</v>
      </c>
      <c r="EI59" s="1" t="s">
        <v>0</v>
      </c>
      <c r="EJ59" s="1" t="s">
        <v>0</v>
      </c>
      <c r="EK59" s="1" t="s">
        <v>0</v>
      </c>
      <c r="EL59" s="1" t="s">
        <v>0</v>
      </c>
      <c r="EM59" s="1" t="s">
        <v>0</v>
      </c>
      <c r="EN59" s="1" t="s">
        <v>0</v>
      </c>
      <c r="EO59" s="1" t="s">
        <v>0</v>
      </c>
      <c r="EP59" s="1" t="s">
        <v>0</v>
      </c>
      <c r="EQ59" s="1" t="s">
        <v>0</v>
      </c>
      <c r="ER59" s="1" t="s">
        <v>0</v>
      </c>
      <c r="ES59" s="1" t="s">
        <v>0</v>
      </c>
      <c r="ET59" s="1" t="s">
        <v>0</v>
      </c>
      <c r="EU59" s="1" t="s">
        <v>0</v>
      </c>
      <c r="EV59" s="1" t="s">
        <v>0</v>
      </c>
      <c r="EW59" s="1" t="s">
        <v>0</v>
      </c>
      <c r="EX59" s="1" t="s">
        <v>0</v>
      </c>
      <c r="EY59" s="1" t="s">
        <v>0</v>
      </c>
      <c r="EZ59" s="1" t="s">
        <v>0</v>
      </c>
      <c r="FA59" s="1" t="s">
        <v>0</v>
      </c>
      <c r="FB59" s="1" t="s">
        <v>0</v>
      </c>
      <c r="FC59" s="1" t="s">
        <v>0</v>
      </c>
      <c r="FD59" s="1" t="s">
        <v>0</v>
      </c>
    </row>
    <row r="60" spans="1:160" x14ac:dyDescent="0.2">
      <c r="A60" s="1" t="s">
        <v>1679</v>
      </c>
      <c r="B60" s="4" t="s">
        <v>283</v>
      </c>
      <c r="C60" s="4" t="s">
        <v>284</v>
      </c>
      <c r="D60" s="35">
        <v>116433694.301581</v>
      </c>
      <c r="E60" s="35">
        <v>97218478.109909698</v>
      </c>
      <c r="F60" s="35">
        <v>112753414.96692</v>
      </c>
      <c r="G60" s="35">
        <v>118673096.140029</v>
      </c>
      <c r="H60" s="35">
        <v>124318239.89907201</v>
      </c>
      <c r="I60" s="35">
        <v>119961558.312308</v>
      </c>
      <c r="J60" s="35">
        <v>130444442.450772</v>
      </c>
      <c r="K60" s="35">
        <v>126137584.375881</v>
      </c>
      <c r="L60" s="35">
        <v>124404098.40623499</v>
      </c>
      <c r="M60" s="35">
        <v>106612831.96853299</v>
      </c>
      <c r="N60" s="1">
        <v>85118952.496769607</v>
      </c>
      <c r="O60" s="1">
        <v>96370932.391015097</v>
      </c>
      <c r="P60" s="1">
        <v>101097580.045917</v>
      </c>
      <c r="Q60" s="1">
        <v>144628197.66693401</v>
      </c>
      <c r="R60" s="1">
        <v>85356311.147788003</v>
      </c>
      <c r="S60" s="1">
        <v>114687941.052945</v>
      </c>
      <c r="T60" s="1">
        <v>108119678.726226</v>
      </c>
      <c r="U60" s="1">
        <v>139885393.31024399</v>
      </c>
      <c r="V60" s="1">
        <v>115364095.35248099</v>
      </c>
      <c r="W60" s="1">
        <v>139865241.16245601</v>
      </c>
      <c r="X60" s="1">
        <v>131870179.036743</v>
      </c>
      <c r="Y60" s="1">
        <v>86736426.625700206</v>
      </c>
      <c r="Z60" s="1">
        <v>84694176.578774393</v>
      </c>
      <c r="AA60" s="1">
        <v>115786544.51996</v>
      </c>
      <c r="AB60" s="1">
        <v>107678500.09708899</v>
      </c>
      <c r="AC60" s="1">
        <v>102882885.886191</v>
      </c>
      <c r="AD60" s="1">
        <v>112657246.02949201</v>
      </c>
      <c r="AE60" s="1">
        <v>105464554.72565</v>
      </c>
      <c r="AF60" s="1">
        <v>129874159.499373</v>
      </c>
      <c r="AG60" s="1">
        <v>124010872.56866799</v>
      </c>
      <c r="AH60" s="1">
        <v>99900208.032448694</v>
      </c>
      <c r="AI60" s="1">
        <v>103587498.13067199</v>
      </c>
      <c r="AJ60" s="1">
        <v>96190566.185564905</v>
      </c>
      <c r="AK60" s="1">
        <v>110484536.37767801</v>
      </c>
      <c r="AL60" s="1">
        <v>117842605.999584</v>
      </c>
      <c r="AM60" s="1">
        <v>111796680.52109399</v>
      </c>
      <c r="AN60" s="1">
        <v>102661739.275364</v>
      </c>
      <c r="AO60" s="1">
        <v>99983105.590927497</v>
      </c>
      <c r="AP60" s="1">
        <v>85958327.213869601</v>
      </c>
      <c r="AQ60" s="1">
        <v>122181740.28184301</v>
      </c>
      <c r="AR60" s="1">
        <v>119542086.58331899</v>
      </c>
      <c r="AS60" s="1">
        <v>107797570.437243</v>
      </c>
      <c r="AT60" s="1">
        <v>126344706.738362</v>
      </c>
      <c r="AU60" s="1">
        <v>90601016.405879602</v>
      </c>
      <c r="AV60" s="1">
        <v>119891096.858427</v>
      </c>
      <c r="AW60" s="1">
        <v>99218324.626680002</v>
      </c>
      <c r="AX60" s="1">
        <v>102153987.635417</v>
      </c>
      <c r="AY60" s="1">
        <v>132970052.090813</v>
      </c>
      <c r="AZ60" s="1">
        <v>107318635.303654</v>
      </c>
      <c r="BA60" s="1">
        <v>89585538.763318703</v>
      </c>
      <c r="BB60" s="1">
        <v>99208903.513863698</v>
      </c>
      <c r="BC60" s="1">
        <v>96099133.216085404</v>
      </c>
      <c r="BD60" s="1">
        <v>112822785.212697</v>
      </c>
      <c r="BE60" s="1">
        <v>109456921.55492</v>
      </c>
      <c r="BF60" s="1">
        <v>101604474.187463</v>
      </c>
      <c r="BG60" s="1">
        <v>97989743.027557895</v>
      </c>
      <c r="BH60" s="1">
        <v>89947996.337050095</v>
      </c>
      <c r="BI60" s="1">
        <v>126333984.350793</v>
      </c>
      <c r="BJ60" s="1">
        <v>90992721.924209595</v>
      </c>
      <c r="BK60" s="1">
        <v>110663624.012143</v>
      </c>
      <c r="BL60" s="1">
        <v>92469703.635299206</v>
      </c>
      <c r="BM60" s="1">
        <v>113547976.04588901</v>
      </c>
      <c r="BN60" s="1">
        <v>93115403.422037706</v>
      </c>
      <c r="BO60" s="1">
        <v>90796013.394789994</v>
      </c>
      <c r="BP60" s="1">
        <v>88046077.595614001</v>
      </c>
      <c r="BQ60" s="1">
        <v>97448777.9236985</v>
      </c>
      <c r="BR60" s="1">
        <v>95436228.3292512</v>
      </c>
      <c r="BS60" s="1">
        <v>105257423.20405699</v>
      </c>
      <c r="BT60" s="1">
        <v>92734558.8782904</v>
      </c>
      <c r="BU60" s="1">
        <v>88491194.503968105</v>
      </c>
      <c r="BV60" s="1">
        <v>88816442.554615706</v>
      </c>
      <c r="BW60" s="1">
        <v>104435183.817866</v>
      </c>
      <c r="BX60" s="1">
        <v>113173317.131395</v>
      </c>
      <c r="BY60" s="1">
        <v>94688235.126919404</v>
      </c>
      <c r="BZ60" s="1">
        <v>100329877.114926</v>
      </c>
      <c r="CA60" s="1">
        <v>100824486.611784</v>
      </c>
      <c r="CB60" s="1">
        <v>88674221.180229098</v>
      </c>
      <c r="CC60" s="1">
        <v>77863139.704754293</v>
      </c>
      <c r="CD60" s="1">
        <v>94112346.236560106</v>
      </c>
      <c r="CE60" s="1">
        <v>96418108.9180758</v>
      </c>
      <c r="CF60" s="1">
        <v>115030393.29888</v>
      </c>
      <c r="CG60" s="1">
        <v>73066090.706484899</v>
      </c>
      <c r="CH60" s="1">
        <v>79929855.175553605</v>
      </c>
      <c r="CI60" s="1">
        <v>87834762.542260796</v>
      </c>
      <c r="CJ60" s="1">
        <v>101107617.10082</v>
      </c>
      <c r="CK60" s="1">
        <v>90284481.686953902</v>
      </c>
      <c r="CL60" s="1">
        <v>82543370.236564502</v>
      </c>
      <c r="CM60" s="1">
        <v>79863983.942790404</v>
      </c>
      <c r="CN60" s="1">
        <v>84764259.643274605</v>
      </c>
      <c r="CO60" s="1">
        <v>95579420.513859302</v>
      </c>
      <c r="CP60" s="1">
        <v>89331939.087076604</v>
      </c>
      <c r="CQ60" s="1">
        <v>85495670.577576205</v>
      </c>
      <c r="CR60" s="1">
        <v>71551975.855753198</v>
      </c>
      <c r="CS60" s="1">
        <v>108457825.15649199</v>
      </c>
      <c r="CT60" s="1">
        <v>98360554.998026207</v>
      </c>
      <c r="CU60" s="1">
        <v>78962528.411336094</v>
      </c>
      <c r="CV60" s="1">
        <v>91132748.2726724</v>
      </c>
      <c r="CW60" s="1">
        <v>74573806.6890001</v>
      </c>
      <c r="CX60" s="1">
        <v>92675923.808019906</v>
      </c>
      <c r="CY60" s="1">
        <v>78891550.868928894</v>
      </c>
      <c r="CZ60" s="1">
        <v>63787078.969509698</v>
      </c>
      <c r="DA60" s="1">
        <v>97227455.510814905</v>
      </c>
      <c r="DB60" s="1">
        <v>99080132.875393301</v>
      </c>
      <c r="DC60" s="1">
        <v>87380103.611526594</v>
      </c>
      <c r="DD60" s="1">
        <v>105252547.716561</v>
      </c>
      <c r="DE60" s="1">
        <v>99899864.9488267</v>
      </c>
      <c r="DF60" s="1">
        <v>92019947.906161696</v>
      </c>
      <c r="DG60" s="1">
        <v>111406695.07476901</v>
      </c>
      <c r="DH60" s="1">
        <v>89423298.046350896</v>
      </c>
      <c r="DI60" s="1">
        <v>92479497.457490206</v>
      </c>
      <c r="DJ60" s="1">
        <v>85385788.217660606</v>
      </c>
      <c r="DK60" s="1">
        <v>114036866.804197</v>
      </c>
      <c r="DL60" s="1">
        <v>99619504.090155393</v>
      </c>
      <c r="DM60" s="1">
        <v>78596053.930522099</v>
      </c>
      <c r="DN60" s="1">
        <v>90747570.408358693</v>
      </c>
      <c r="DO60" s="1">
        <v>88803182.438553393</v>
      </c>
      <c r="DP60" s="1">
        <v>84273069.640315503</v>
      </c>
      <c r="DQ60" s="1">
        <v>96056364.052151695</v>
      </c>
      <c r="DR60" s="1">
        <v>87967790.234876201</v>
      </c>
      <c r="DS60" s="1">
        <v>88757833.506910294</v>
      </c>
      <c r="DT60" s="1">
        <v>95773987.4369445</v>
      </c>
      <c r="DU60" s="1">
        <v>81940183.072262406</v>
      </c>
      <c r="DV60" s="1">
        <v>105492260.31195299</v>
      </c>
      <c r="DW60" s="1">
        <v>77317846.652503595</v>
      </c>
      <c r="DX60" s="1">
        <v>75884070.016933396</v>
      </c>
      <c r="DY60" s="1">
        <v>81732685.032182604</v>
      </c>
      <c r="DZ60" s="1">
        <v>90065287.296784997</v>
      </c>
      <c r="EA60" s="1">
        <v>84675122.229245394</v>
      </c>
      <c r="EB60" s="1">
        <v>74319012.769096598</v>
      </c>
      <c r="EC60" s="1">
        <v>80893900.937569693</v>
      </c>
      <c r="ED60" s="1">
        <v>81712102.432213098</v>
      </c>
      <c r="EE60" s="1">
        <v>89268579.276814893</v>
      </c>
      <c r="EF60" s="1">
        <v>81039266.893936604</v>
      </c>
      <c r="EG60" s="1">
        <v>80500296.688854605</v>
      </c>
      <c r="EH60" s="1">
        <v>60296026.162529998</v>
      </c>
      <c r="EI60" s="1">
        <v>95627439.408291698</v>
      </c>
      <c r="EJ60" s="1">
        <v>76848075.821103796</v>
      </c>
      <c r="EK60" s="1">
        <v>81739559.740104705</v>
      </c>
      <c r="EL60" s="1">
        <v>79232973.970553398</v>
      </c>
      <c r="EM60" s="1">
        <v>77481039.282297894</v>
      </c>
      <c r="EN60" s="1">
        <v>105827406.546976</v>
      </c>
      <c r="EO60" s="1">
        <v>97143322.870821595</v>
      </c>
      <c r="EP60" s="1">
        <v>76353158.910792604</v>
      </c>
      <c r="EQ60" s="1">
        <v>68267232.950680494</v>
      </c>
      <c r="ER60" s="1">
        <v>77884217.467267603</v>
      </c>
      <c r="ES60" s="1">
        <v>74052404.364419207</v>
      </c>
      <c r="ET60" s="1">
        <v>83041885.299190804</v>
      </c>
      <c r="EU60" s="1">
        <v>63127125.178131402</v>
      </c>
      <c r="EV60" s="1">
        <v>74899391.998215407</v>
      </c>
      <c r="EW60" s="1">
        <v>86777533.358380303</v>
      </c>
      <c r="EX60" s="1">
        <v>90868960.870629296</v>
      </c>
      <c r="EY60" s="1">
        <v>77508752.978971705</v>
      </c>
      <c r="EZ60" s="1">
        <v>88644144.604615301</v>
      </c>
      <c r="FA60" s="1">
        <v>84289004.552075103</v>
      </c>
      <c r="FB60" s="1">
        <v>101069563.108603</v>
      </c>
      <c r="FC60" s="1">
        <v>67599304.718086302</v>
      </c>
      <c r="FD60" s="1">
        <v>79407808.100344807</v>
      </c>
    </row>
    <row r="61" spans="1:160" x14ac:dyDescent="0.2">
      <c r="A61" s="1" t="s">
        <v>1680</v>
      </c>
      <c r="B61" s="4" t="s">
        <v>288</v>
      </c>
      <c r="C61" s="4" t="s">
        <v>289</v>
      </c>
      <c r="D61" s="35">
        <v>31784215.309082899</v>
      </c>
      <c r="E61" s="35">
        <v>67630753.883249998</v>
      </c>
      <c r="F61" s="35">
        <v>27463052.215406802</v>
      </c>
      <c r="G61" s="35">
        <v>34158787.381641902</v>
      </c>
      <c r="H61" s="35">
        <v>39729962.912189104</v>
      </c>
      <c r="I61" s="35">
        <v>36743984.683290496</v>
      </c>
      <c r="J61" s="35">
        <v>32357660.227233902</v>
      </c>
      <c r="K61" s="35">
        <v>25566370.668143999</v>
      </c>
      <c r="L61" s="35">
        <v>61475009.619382203</v>
      </c>
      <c r="M61" s="35">
        <v>39440626.053861901</v>
      </c>
      <c r="N61" s="1">
        <v>39758908.233840801</v>
      </c>
      <c r="O61" s="1">
        <v>52788132.719514698</v>
      </c>
      <c r="P61" s="1">
        <v>50280487.082470901</v>
      </c>
      <c r="Q61" s="1">
        <v>32223091.212806799</v>
      </c>
      <c r="R61" s="1">
        <v>27663601.165039498</v>
      </c>
      <c r="S61" s="1">
        <v>16484091.185886201</v>
      </c>
      <c r="T61" s="1">
        <v>38345129.398973599</v>
      </c>
      <c r="U61" s="1">
        <v>40890812.423493199</v>
      </c>
      <c r="V61" s="1">
        <v>35289990.902591802</v>
      </c>
      <c r="W61" s="1">
        <v>34727219.571181998</v>
      </c>
      <c r="X61" s="1">
        <v>42452873.139399499</v>
      </c>
      <c r="Y61" s="1">
        <v>50155270.863518797</v>
      </c>
      <c r="Z61" s="1">
        <v>25243186.138990998</v>
      </c>
      <c r="AA61" s="1">
        <v>28762082.461715199</v>
      </c>
      <c r="AB61" s="1">
        <v>47489799.931880601</v>
      </c>
      <c r="AC61" s="1">
        <v>33672367.629688703</v>
      </c>
      <c r="AD61" s="1">
        <v>25620348.2066333</v>
      </c>
      <c r="AE61" s="1">
        <v>17458453.355442099</v>
      </c>
      <c r="AF61" s="1">
        <v>57677128.122635603</v>
      </c>
      <c r="AG61" s="1">
        <v>58403581.300558001</v>
      </c>
      <c r="AH61" s="1">
        <v>19622010.295694999</v>
      </c>
      <c r="AI61" s="1">
        <v>36506796.541069202</v>
      </c>
      <c r="AJ61" s="1">
        <v>25298326.3814555</v>
      </c>
      <c r="AK61" s="1">
        <v>30191731.992057499</v>
      </c>
      <c r="AL61" s="1">
        <v>33117849.536221799</v>
      </c>
      <c r="AM61" s="1">
        <v>25804298.870750301</v>
      </c>
      <c r="AN61" s="1">
        <v>19296079.669579901</v>
      </c>
      <c r="AO61" s="1">
        <v>23772637.9783516</v>
      </c>
      <c r="AP61" s="1">
        <v>21822316.971333299</v>
      </c>
      <c r="AQ61" s="1">
        <v>34732791.1508362</v>
      </c>
      <c r="AR61" s="1">
        <v>24655420.856345199</v>
      </c>
      <c r="AS61" s="1">
        <v>41309433.675507598</v>
      </c>
      <c r="AT61" s="1">
        <v>44978478.1618293</v>
      </c>
      <c r="AU61" s="1">
        <v>23445247.2158879</v>
      </c>
      <c r="AV61" s="1">
        <v>23994962.6237542</v>
      </c>
      <c r="AW61" s="1">
        <v>45303502.123846903</v>
      </c>
      <c r="AX61" s="1">
        <v>28581002.802079901</v>
      </c>
      <c r="AY61" s="1">
        <v>24938188.975143202</v>
      </c>
      <c r="AZ61" s="1">
        <v>24050928.8549143</v>
      </c>
      <c r="BA61" s="1">
        <v>24064200.665318299</v>
      </c>
      <c r="BB61" s="1">
        <v>42695682.007119</v>
      </c>
      <c r="BC61" s="1">
        <v>33646241.957253799</v>
      </c>
      <c r="BD61" s="1">
        <v>30892292.6783695</v>
      </c>
      <c r="BE61" s="1">
        <v>31541011.188148402</v>
      </c>
      <c r="BF61" s="1">
        <v>19581343.801500201</v>
      </c>
      <c r="BG61" s="1">
        <v>29040954.499335099</v>
      </c>
      <c r="BH61" s="1">
        <v>27631675.4345342</v>
      </c>
      <c r="BI61" s="1">
        <v>22524840.420554001</v>
      </c>
      <c r="BJ61" s="1">
        <v>29482297.311773598</v>
      </c>
      <c r="BK61" s="1">
        <v>19640746.496743798</v>
      </c>
      <c r="BL61" s="1">
        <v>20243188.243077401</v>
      </c>
      <c r="BM61" s="1">
        <v>23582983.228514601</v>
      </c>
      <c r="BN61" s="1">
        <v>25132343.449732799</v>
      </c>
      <c r="BO61" s="1">
        <v>31465117.188106801</v>
      </c>
      <c r="BP61" s="1">
        <v>25298960.071293801</v>
      </c>
      <c r="BQ61" s="1">
        <v>9886008.9907162208</v>
      </c>
      <c r="BR61" s="1">
        <v>17651140.290518399</v>
      </c>
      <c r="BS61" s="1">
        <v>44989855.754187897</v>
      </c>
      <c r="BT61" s="1">
        <v>15627179.2461609</v>
      </c>
      <c r="BU61" s="1">
        <v>23751038.3366029</v>
      </c>
      <c r="BV61" s="1">
        <v>17847549.175257899</v>
      </c>
      <c r="BW61" s="1">
        <v>25203253.515818901</v>
      </c>
      <c r="BX61" s="1">
        <v>24240474.551258799</v>
      </c>
      <c r="BY61" s="1">
        <v>41276285.155992299</v>
      </c>
      <c r="BZ61" s="1">
        <v>30086935.0071298</v>
      </c>
      <c r="CA61" s="1">
        <v>33310822.501072198</v>
      </c>
      <c r="CB61" s="1">
        <v>49552125.689333297</v>
      </c>
      <c r="CC61" s="1">
        <v>16592834.908386501</v>
      </c>
      <c r="CD61" s="1">
        <v>24441229.761338599</v>
      </c>
      <c r="CE61" s="1">
        <v>51135019.966120102</v>
      </c>
      <c r="CF61" s="1">
        <v>22495588.943208799</v>
      </c>
      <c r="CG61" s="1">
        <v>21803562.464288399</v>
      </c>
      <c r="CH61" s="1">
        <v>22791066.788180601</v>
      </c>
      <c r="CI61" s="1">
        <v>15234331.3378674</v>
      </c>
      <c r="CJ61" s="1">
        <v>29322446.051512599</v>
      </c>
      <c r="CK61" s="1">
        <v>32877469.166870199</v>
      </c>
      <c r="CL61" s="1">
        <v>26364739.1345958</v>
      </c>
      <c r="CM61" s="1">
        <v>19683944.752883501</v>
      </c>
      <c r="CN61" s="1">
        <v>26008798.108925499</v>
      </c>
      <c r="CO61" s="1">
        <v>31265281.7169641</v>
      </c>
      <c r="CP61" s="1">
        <v>23320153.2465716</v>
      </c>
      <c r="CQ61" s="1">
        <v>29164035.2204489</v>
      </c>
      <c r="CR61" s="1">
        <v>24880236.679714501</v>
      </c>
      <c r="CS61" s="1">
        <v>19818154.112309601</v>
      </c>
      <c r="CT61" s="1">
        <v>31123467.863523901</v>
      </c>
      <c r="CU61" s="1">
        <v>25768530.592680398</v>
      </c>
      <c r="CV61" s="1">
        <v>25117370.600990601</v>
      </c>
      <c r="CW61" s="1">
        <v>19296532.248518199</v>
      </c>
      <c r="CX61" s="1">
        <v>25858205.443035901</v>
      </c>
      <c r="CY61" s="1">
        <v>16219292.191827901</v>
      </c>
      <c r="CZ61" s="1">
        <v>28916394.3184085</v>
      </c>
      <c r="DA61" s="1">
        <v>25431165.213840201</v>
      </c>
      <c r="DB61" s="1">
        <v>32488320.153554399</v>
      </c>
      <c r="DC61" s="1">
        <v>19914442.313040201</v>
      </c>
      <c r="DD61" s="1">
        <v>25587902.578095201</v>
      </c>
      <c r="DE61" s="1">
        <v>27219742.506088398</v>
      </c>
      <c r="DF61" s="1">
        <v>24308834.079374701</v>
      </c>
      <c r="DG61" s="1">
        <v>25593935.634460501</v>
      </c>
      <c r="DH61" s="1">
        <v>41095339.069137402</v>
      </c>
      <c r="DI61" s="1">
        <v>29023281.315104298</v>
      </c>
      <c r="DJ61" s="1">
        <v>26207952.281548399</v>
      </c>
      <c r="DK61" s="1">
        <v>15491247.0535473</v>
      </c>
      <c r="DL61" s="1">
        <v>13696047.2826088</v>
      </c>
      <c r="DM61" s="1">
        <v>50800664.4070305</v>
      </c>
      <c r="DN61" s="1">
        <v>21687004.915880799</v>
      </c>
      <c r="DO61" s="1">
        <v>17061650.8229133</v>
      </c>
      <c r="DP61" s="1">
        <v>43893073.052060202</v>
      </c>
      <c r="DQ61" s="1">
        <v>25466714.8780028</v>
      </c>
      <c r="DR61" s="1">
        <v>38294522.626373298</v>
      </c>
      <c r="DS61" s="1">
        <v>15496456.1928018</v>
      </c>
      <c r="DT61" s="1">
        <v>36941258.191955097</v>
      </c>
      <c r="DU61" s="1">
        <v>21669911.633309402</v>
      </c>
      <c r="DV61" s="1">
        <v>24265110.30522</v>
      </c>
      <c r="DW61" s="1">
        <v>26333859.0310742</v>
      </c>
      <c r="DX61" s="1">
        <v>18986479.404984102</v>
      </c>
      <c r="DY61" s="1">
        <v>45977223.275579102</v>
      </c>
      <c r="DZ61" s="1">
        <v>29621290.0368421</v>
      </c>
      <c r="EA61" s="1">
        <v>27047018.479676701</v>
      </c>
      <c r="EB61" s="1">
        <v>19375777.0108294</v>
      </c>
      <c r="EC61" s="1">
        <v>25599180.770179801</v>
      </c>
      <c r="ED61" s="1">
        <v>19379256.152172301</v>
      </c>
      <c r="EE61" s="1">
        <v>23911047.539870098</v>
      </c>
      <c r="EF61" s="1">
        <v>34446553.475131102</v>
      </c>
      <c r="EG61" s="1">
        <v>51765890.050203599</v>
      </c>
      <c r="EH61" s="1">
        <v>13089351.985246301</v>
      </c>
      <c r="EI61" s="1">
        <v>17479625.9709149</v>
      </c>
      <c r="EJ61" s="1">
        <v>31757580.9702705</v>
      </c>
      <c r="EK61" s="1">
        <v>22754911.592394698</v>
      </c>
      <c r="EL61" s="1">
        <v>35964032.350390702</v>
      </c>
      <c r="EM61" s="1">
        <v>15570410.8753401</v>
      </c>
      <c r="EN61" s="1">
        <v>36205585.436480097</v>
      </c>
      <c r="EO61" s="1">
        <v>49798832.540531702</v>
      </c>
      <c r="EP61" s="1">
        <v>32845468.337450601</v>
      </c>
      <c r="EQ61" s="1">
        <v>21629279.046998199</v>
      </c>
      <c r="ER61" s="1">
        <v>14769612.858984999</v>
      </c>
      <c r="ES61" s="1">
        <v>15715654.329371899</v>
      </c>
      <c r="ET61" s="1">
        <v>43283301.749807201</v>
      </c>
      <c r="EU61" s="1">
        <v>20813865.173259601</v>
      </c>
      <c r="EV61" s="1">
        <v>20170148.6828999</v>
      </c>
      <c r="EW61" s="1">
        <v>17994421.3877327</v>
      </c>
      <c r="EX61" s="1">
        <v>27438649.114356101</v>
      </c>
      <c r="EY61" s="1">
        <v>27440463.719752401</v>
      </c>
      <c r="EZ61" s="1">
        <v>17638073.099903099</v>
      </c>
      <c r="FA61" s="1">
        <v>32452011.707404099</v>
      </c>
      <c r="FB61" s="1">
        <v>23649294.500130899</v>
      </c>
      <c r="FC61" s="1">
        <v>29937979.717793599</v>
      </c>
      <c r="FD61" s="1">
        <v>26486432.359246802</v>
      </c>
    </row>
    <row r="62" spans="1:160" x14ac:dyDescent="0.2">
      <c r="A62" s="1" t="s">
        <v>1681</v>
      </c>
      <c r="B62" s="4" t="s">
        <v>293</v>
      </c>
      <c r="C62" s="4" t="s">
        <v>294</v>
      </c>
      <c r="D62" s="35">
        <v>333030.979694893</v>
      </c>
      <c r="E62" s="35">
        <v>300444.47641873499</v>
      </c>
      <c r="F62" s="35">
        <v>410886.02086016699</v>
      </c>
      <c r="G62" s="35">
        <v>455683.12987916998</v>
      </c>
      <c r="H62" s="35">
        <v>528184.09440081101</v>
      </c>
      <c r="I62" s="35">
        <v>384635.34447150998</v>
      </c>
      <c r="J62" s="35">
        <v>426442.79665244598</v>
      </c>
      <c r="K62" s="35">
        <v>316435.22283684002</v>
      </c>
      <c r="L62" s="35">
        <v>684255.40940754197</v>
      </c>
      <c r="M62" s="35">
        <v>328648.20787510101</v>
      </c>
      <c r="N62" s="1">
        <v>365080.89451684698</v>
      </c>
      <c r="O62" s="1">
        <v>242980.065192396</v>
      </c>
      <c r="P62" s="1">
        <v>508634.05436417699</v>
      </c>
      <c r="Q62" s="1">
        <v>396734.06350173702</v>
      </c>
      <c r="R62" s="1">
        <v>363310.874358267</v>
      </c>
      <c r="S62" s="1">
        <v>310229.10196742398</v>
      </c>
      <c r="T62" s="1">
        <v>628446.20307761396</v>
      </c>
      <c r="U62" s="1">
        <v>360835.409616102</v>
      </c>
      <c r="V62" s="1">
        <v>335042.98471998202</v>
      </c>
      <c r="W62" s="1">
        <v>575374.89254696795</v>
      </c>
      <c r="X62" s="1">
        <v>385533.19940321898</v>
      </c>
      <c r="Y62" s="1">
        <v>339198.89466586098</v>
      </c>
      <c r="Z62" s="1">
        <v>391434.86405690399</v>
      </c>
      <c r="AA62" s="1">
        <v>653141.71852158499</v>
      </c>
      <c r="AB62" s="1">
        <v>283045.078754046</v>
      </c>
      <c r="AC62" s="1">
        <v>489405.01447343198</v>
      </c>
      <c r="AD62" s="1">
        <v>299681.62457430502</v>
      </c>
      <c r="AE62" s="1">
        <v>628722.38300310005</v>
      </c>
      <c r="AF62" s="1">
        <v>458336.83669776301</v>
      </c>
      <c r="AG62" s="1">
        <v>392050.93547315901</v>
      </c>
      <c r="AH62" s="1">
        <v>445005.01083379501</v>
      </c>
      <c r="AI62" s="1">
        <v>376437.22031728801</v>
      </c>
      <c r="AJ62" s="1">
        <v>240284.56316219299</v>
      </c>
      <c r="AK62" s="1">
        <v>276446.41003434098</v>
      </c>
      <c r="AL62" s="1">
        <v>460025.58017032</v>
      </c>
      <c r="AM62" s="1">
        <v>522859.31380609499</v>
      </c>
      <c r="AN62" s="1">
        <v>476494.33189880702</v>
      </c>
      <c r="AO62" s="1">
        <v>286610.27685690398</v>
      </c>
      <c r="AP62" s="1">
        <v>350094.63847388001</v>
      </c>
      <c r="AQ62" s="1">
        <v>404315.696714747</v>
      </c>
      <c r="AR62" s="1">
        <v>420486.15688565699</v>
      </c>
      <c r="AS62" s="1">
        <v>448207.27447977301</v>
      </c>
      <c r="AT62" s="1">
        <v>549122.94403470994</v>
      </c>
      <c r="AU62" s="1">
        <v>458745.65944852901</v>
      </c>
      <c r="AV62" s="1">
        <v>440220.01144158602</v>
      </c>
      <c r="AW62" s="1">
        <v>406349.61276091298</v>
      </c>
      <c r="AX62" s="1">
        <v>514869.03975990601</v>
      </c>
      <c r="AY62" s="1">
        <v>387649.74526049203</v>
      </c>
      <c r="AZ62" s="1">
        <v>531231.25214479305</v>
      </c>
      <c r="BA62" s="1">
        <v>429654.96475705598</v>
      </c>
      <c r="BB62" s="1">
        <v>225982.094750216</v>
      </c>
      <c r="BC62" s="1">
        <v>394993.18262840703</v>
      </c>
      <c r="BD62" s="1">
        <v>362608.81795452401</v>
      </c>
      <c r="BE62" s="1">
        <v>561720.22523927502</v>
      </c>
      <c r="BF62" s="1">
        <v>395493.540230727</v>
      </c>
      <c r="BG62" s="1">
        <v>306135.08677712397</v>
      </c>
      <c r="BH62" s="1">
        <v>421686.01060044201</v>
      </c>
      <c r="BI62" s="1">
        <v>242900.955594461</v>
      </c>
      <c r="BJ62" s="1">
        <v>382219.10540647397</v>
      </c>
      <c r="BK62" s="1">
        <v>351321.99431769497</v>
      </c>
      <c r="BL62" s="1">
        <v>388267.48710899201</v>
      </c>
      <c r="BM62" s="1">
        <v>298134.57243484101</v>
      </c>
      <c r="BN62" s="1">
        <v>361714.68860176299</v>
      </c>
      <c r="BO62" s="1">
        <v>289617.50748323603</v>
      </c>
      <c r="BP62" s="1">
        <v>286375.34533623699</v>
      </c>
      <c r="BQ62" s="1">
        <v>291456.14101362601</v>
      </c>
      <c r="BR62" s="1">
        <v>299087.15715391398</v>
      </c>
      <c r="BS62" s="1">
        <v>329700.66062951798</v>
      </c>
      <c r="BT62" s="1">
        <v>374566.24346719403</v>
      </c>
      <c r="BU62" s="1">
        <v>273615.50136447902</v>
      </c>
      <c r="BV62" s="1">
        <v>442789.13931354898</v>
      </c>
      <c r="BW62" s="1">
        <v>260277.66203406599</v>
      </c>
      <c r="BX62" s="1">
        <v>313388.67066963</v>
      </c>
      <c r="BY62" s="1">
        <v>292772.64076266199</v>
      </c>
      <c r="BZ62" s="1">
        <v>306378.010025047</v>
      </c>
      <c r="CA62" s="1">
        <v>443336.98951163999</v>
      </c>
      <c r="CB62" s="1">
        <v>223842.17433775001</v>
      </c>
      <c r="CC62" s="1">
        <v>345467.50121248601</v>
      </c>
      <c r="CD62" s="1">
        <v>219852.90221274301</v>
      </c>
      <c r="CE62" s="1">
        <v>189269.10019801199</v>
      </c>
      <c r="CF62" s="1">
        <v>227284.12818461101</v>
      </c>
      <c r="CG62" s="1">
        <v>317678.90922341798</v>
      </c>
      <c r="CH62" s="1">
        <v>171463.82725450999</v>
      </c>
      <c r="CI62" s="1">
        <v>310930.55922904302</v>
      </c>
      <c r="CJ62" s="1">
        <v>323983.09536357701</v>
      </c>
      <c r="CK62" s="1">
        <v>590035.31952012703</v>
      </c>
      <c r="CL62" s="1">
        <v>307906.62991831801</v>
      </c>
      <c r="CM62" s="1">
        <v>245775.586671759</v>
      </c>
      <c r="CN62" s="1">
        <v>193090.64682503999</v>
      </c>
      <c r="CO62" s="1">
        <v>238406.14323357699</v>
      </c>
      <c r="CP62" s="1">
        <v>349944.74180973502</v>
      </c>
      <c r="CQ62" s="1">
        <v>222736.94627613499</v>
      </c>
      <c r="CR62" s="1">
        <v>173066.23923161399</v>
      </c>
      <c r="CS62" s="1">
        <v>358169.30113648903</v>
      </c>
      <c r="CT62" s="1">
        <v>270385.94517767598</v>
      </c>
      <c r="CU62" s="1">
        <v>326661.53558688599</v>
      </c>
      <c r="CV62" s="1">
        <v>280704.30196590902</v>
      </c>
      <c r="CW62" s="1">
        <v>369806.25610881002</v>
      </c>
      <c r="CX62" s="1">
        <v>322720.04932250298</v>
      </c>
      <c r="CY62" s="1">
        <v>168201.34790569899</v>
      </c>
      <c r="CZ62" s="1">
        <v>245213.78796979599</v>
      </c>
      <c r="DA62" s="1">
        <v>348230.519227079</v>
      </c>
      <c r="DB62" s="1">
        <v>329539.38315817202</v>
      </c>
      <c r="DC62" s="1">
        <v>205911.33236264199</v>
      </c>
      <c r="DD62" s="1">
        <v>336693.86324498802</v>
      </c>
      <c r="DE62" s="1">
        <v>294600.20352199901</v>
      </c>
      <c r="DF62" s="1">
        <v>268252.15497234202</v>
      </c>
      <c r="DG62" s="1">
        <v>284122.640282874</v>
      </c>
      <c r="DH62" s="1">
        <v>326428.32901539799</v>
      </c>
      <c r="DI62" s="1">
        <v>267165.93293841498</v>
      </c>
      <c r="DJ62" s="1">
        <v>448057.74857366399</v>
      </c>
      <c r="DK62" s="1">
        <v>547853.20319193101</v>
      </c>
      <c r="DL62" s="1">
        <v>327820.94897712203</v>
      </c>
      <c r="DM62" s="1">
        <v>227939.58709039999</v>
      </c>
      <c r="DN62" s="1">
        <v>488170.07208601898</v>
      </c>
      <c r="DO62" s="1">
        <v>468848.26655682502</v>
      </c>
      <c r="DP62" s="1">
        <v>205348.712367656</v>
      </c>
      <c r="DQ62" s="1">
        <v>387151.32849138899</v>
      </c>
      <c r="DR62" s="1">
        <v>258980.781824417</v>
      </c>
      <c r="DS62" s="1">
        <v>376477.575413463</v>
      </c>
      <c r="DT62" s="1">
        <v>285180.75087096199</v>
      </c>
      <c r="DU62" s="1">
        <v>318512.248498364</v>
      </c>
      <c r="DV62" s="1">
        <v>347286.301884863</v>
      </c>
      <c r="DW62" s="1">
        <v>348920.35481221502</v>
      </c>
      <c r="DX62" s="1">
        <v>222044.51571055499</v>
      </c>
      <c r="DY62" s="1">
        <v>244388.02682093301</v>
      </c>
      <c r="DZ62" s="1">
        <v>314513.327598334</v>
      </c>
      <c r="EA62" s="1">
        <v>289769.911827042</v>
      </c>
      <c r="EB62" s="1">
        <v>233620.81839618701</v>
      </c>
      <c r="EC62" s="1">
        <v>370759.24842497299</v>
      </c>
      <c r="ED62" s="1">
        <v>309962.14068930602</v>
      </c>
      <c r="EE62" s="1">
        <v>196893.157021566</v>
      </c>
      <c r="EF62" s="1">
        <v>298082.39749038999</v>
      </c>
      <c r="EG62" s="1">
        <v>117188.134619039</v>
      </c>
      <c r="EH62" s="1">
        <v>261212.035815821</v>
      </c>
      <c r="EI62" s="1">
        <v>388077.69739309099</v>
      </c>
      <c r="EJ62" s="1">
        <v>596107.82130062603</v>
      </c>
      <c r="EK62" s="1">
        <v>305981.031759604</v>
      </c>
      <c r="EL62" s="1">
        <v>386390.469676746</v>
      </c>
      <c r="EM62" s="1">
        <v>194473.123971211</v>
      </c>
      <c r="EN62" s="1">
        <v>340004.84173781902</v>
      </c>
      <c r="EO62" s="1">
        <v>260397.727953097</v>
      </c>
      <c r="EP62" s="1">
        <v>244878.521986204</v>
      </c>
      <c r="EQ62" s="1">
        <v>353014.56338247901</v>
      </c>
      <c r="ER62" s="1">
        <v>283465.10658239399</v>
      </c>
      <c r="ES62" s="1">
        <v>298117.375021616</v>
      </c>
      <c r="ET62" s="1">
        <v>232184.607926864</v>
      </c>
      <c r="EU62" s="1">
        <v>268699.92568548</v>
      </c>
      <c r="EV62" s="1">
        <v>182705.11886964799</v>
      </c>
      <c r="EW62" s="1">
        <v>219605.262249939</v>
      </c>
      <c r="EX62" s="1">
        <v>212006.310284495</v>
      </c>
      <c r="EY62" s="1">
        <v>448667.63220122299</v>
      </c>
      <c r="EZ62" s="1">
        <v>376359.49081671401</v>
      </c>
      <c r="FA62" s="1">
        <v>309434.30174974201</v>
      </c>
      <c r="FB62" s="1">
        <v>309908.647264709</v>
      </c>
      <c r="FC62" s="1">
        <v>146887.095277827</v>
      </c>
      <c r="FD62" s="1">
        <v>184336.241968449</v>
      </c>
    </row>
    <row r="63" spans="1:160" x14ac:dyDescent="0.2">
      <c r="A63" s="1" t="s">
        <v>1682</v>
      </c>
      <c r="B63" s="4" t="s">
        <v>297</v>
      </c>
      <c r="C63" s="4" t="s">
        <v>298</v>
      </c>
      <c r="D63" s="35">
        <v>6670044.4228393501</v>
      </c>
      <c r="E63" s="35">
        <v>15252696.837322</v>
      </c>
      <c r="F63" s="35">
        <v>10588403.247505</v>
      </c>
      <c r="G63" s="35">
        <v>8006523.7428817702</v>
      </c>
      <c r="H63" s="35">
        <v>4681749.7268429296</v>
      </c>
      <c r="I63" s="35">
        <v>5623124.3617522297</v>
      </c>
      <c r="J63" s="35">
        <v>11971290.219875</v>
      </c>
      <c r="K63" s="35">
        <v>4095845.9767827201</v>
      </c>
      <c r="L63" s="35">
        <v>5989414.5253551202</v>
      </c>
      <c r="M63" s="35">
        <v>6766753.3791672597</v>
      </c>
      <c r="N63" s="1">
        <v>8148741.6911780797</v>
      </c>
      <c r="O63" s="1">
        <v>3478792.9319786699</v>
      </c>
      <c r="P63" s="1">
        <v>6409285.2096090997</v>
      </c>
      <c r="Q63" s="1">
        <v>3807978.3961683498</v>
      </c>
      <c r="R63" s="1">
        <v>5493233.2297625598</v>
      </c>
      <c r="S63" s="1">
        <v>4201643.6448092703</v>
      </c>
      <c r="T63" s="1">
        <v>10123628.298822001</v>
      </c>
      <c r="U63" s="1">
        <v>7730940.8788371598</v>
      </c>
      <c r="V63" s="1">
        <v>4833012.7484132797</v>
      </c>
      <c r="W63" s="1">
        <v>5846503.0890446501</v>
      </c>
      <c r="X63" s="1">
        <v>5665864.5623310897</v>
      </c>
      <c r="Y63" s="1">
        <v>5537958.1869157599</v>
      </c>
      <c r="Z63" s="1">
        <v>5924014.9109450905</v>
      </c>
      <c r="AA63" s="1">
        <v>4736974.1987794898</v>
      </c>
      <c r="AB63" s="1">
        <v>7066404.2430296997</v>
      </c>
      <c r="AC63" s="1">
        <v>4514564.8033910999</v>
      </c>
      <c r="AD63" s="1">
        <v>4862217.4782666396</v>
      </c>
      <c r="AE63" s="1">
        <v>5100434.2589911697</v>
      </c>
      <c r="AF63" s="1">
        <v>4367360.5864986302</v>
      </c>
      <c r="AG63" s="1">
        <v>6798099.7005219897</v>
      </c>
      <c r="AH63" s="1">
        <v>6086183.1062716497</v>
      </c>
      <c r="AI63" s="1">
        <v>5974435.5240810402</v>
      </c>
      <c r="AJ63" s="1">
        <v>7934527.0731874304</v>
      </c>
      <c r="AK63" s="1">
        <v>5497746.6567295101</v>
      </c>
      <c r="AL63" s="1">
        <v>3805107.6747544599</v>
      </c>
      <c r="AM63" s="1">
        <v>4859375.5550283697</v>
      </c>
      <c r="AN63" s="1">
        <v>6493146.6719303103</v>
      </c>
      <c r="AO63" s="1">
        <v>5655414.1513485601</v>
      </c>
      <c r="AP63" s="1">
        <v>9225130.1557099596</v>
      </c>
      <c r="AQ63" s="1">
        <v>6025483.4303879999</v>
      </c>
      <c r="AR63" s="1">
        <v>4521716.9971407196</v>
      </c>
      <c r="AS63" s="1">
        <v>4395424.1471383497</v>
      </c>
      <c r="AT63" s="1">
        <v>5949091.7174686501</v>
      </c>
      <c r="AU63" s="1">
        <v>3512037.8368191202</v>
      </c>
      <c r="AV63" s="1">
        <v>6262271.7835445898</v>
      </c>
      <c r="AW63" s="1">
        <v>6278323.7243780904</v>
      </c>
      <c r="AX63" s="1">
        <v>3644932.62635</v>
      </c>
      <c r="AY63" s="1">
        <v>5066378.5339537002</v>
      </c>
      <c r="AZ63" s="1">
        <v>6426706.5014468497</v>
      </c>
      <c r="BA63" s="1">
        <v>4350017.1737806899</v>
      </c>
      <c r="BB63" s="1">
        <v>4857708.6441878797</v>
      </c>
      <c r="BC63" s="1">
        <v>4983210.5410619797</v>
      </c>
      <c r="BD63" s="1">
        <v>10154933.847157801</v>
      </c>
      <c r="BE63" s="1">
        <v>6462212.01326962</v>
      </c>
      <c r="BF63" s="1">
        <v>5186692.5941592799</v>
      </c>
      <c r="BG63" s="1">
        <v>6491431.8625477497</v>
      </c>
      <c r="BH63" s="1">
        <v>6274822.0249177599</v>
      </c>
      <c r="BI63" s="1">
        <v>12940957.417968299</v>
      </c>
      <c r="BJ63" s="1">
        <v>4999104.5762181301</v>
      </c>
      <c r="BK63" s="1">
        <v>3557925.31971503</v>
      </c>
      <c r="BL63" s="1">
        <v>9595297.89947588</v>
      </c>
      <c r="BM63" s="1">
        <v>4573005.8047855496</v>
      </c>
      <c r="BN63" s="1">
        <v>4205923.4460515203</v>
      </c>
      <c r="BO63" s="1">
        <v>3932763.1704526502</v>
      </c>
      <c r="BP63" s="1">
        <v>5209855.2719296003</v>
      </c>
      <c r="BQ63" s="1">
        <v>3635284.7150296802</v>
      </c>
      <c r="BR63" s="1">
        <v>9746476.8423124906</v>
      </c>
      <c r="BS63" s="1">
        <v>8538021.1817041207</v>
      </c>
      <c r="BT63" s="1">
        <v>6149446.6152645899</v>
      </c>
      <c r="BU63" s="1">
        <v>3533044.6488631698</v>
      </c>
      <c r="BV63" s="1">
        <v>3544967.99047967</v>
      </c>
      <c r="BW63" s="1">
        <v>5905053.1170450998</v>
      </c>
      <c r="BX63" s="1">
        <v>4089658.9281843398</v>
      </c>
      <c r="BY63" s="1">
        <v>6981250.2680319501</v>
      </c>
      <c r="BZ63" s="1">
        <v>3922686.4582460201</v>
      </c>
      <c r="CA63" s="1">
        <v>9291158.1937654</v>
      </c>
      <c r="CB63" s="1">
        <v>5971745.0078001805</v>
      </c>
      <c r="CC63" s="1">
        <v>2810168.8450646601</v>
      </c>
      <c r="CD63" s="1">
        <v>4496129.4061682401</v>
      </c>
      <c r="CE63" s="1">
        <v>5166131.9589178599</v>
      </c>
      <c r="CF63" s="1">
        <v>4482472.7126784399</v>
      </c>
      <c r="CG63" s="1">
        <v>4082411.0084891799</v>
      </c>
      <c r="CH63" s="1">
        <v>8992786.0936753508</v>
      </c>
      <c r="CI63" s="1">
        <v>5215180.4897768898</v>
      </c>
      <c r="CJ63" s="1">
        <v>4656034.4888934102</v>
      </c>
      <c r="CK63" s="1">
        <v>3756787.7916355901</v>
      </c>
      <c r="CL63" s="1">
        <v>9771998.2138031106</v>
      </c>
      <c r="CM63" s="1">
        <v>3461247.6232250002</v>
      </c>
      <c r="CN63" s="1">
        <v>3993630.8229112099</v>
      </c>
      <c r="CO63" s="1">
        <v>5999621.1015798301</v>
      </c>
      <c r="CP63" s="1">
        <v>3069419.1584133701</v>
      </c>
      <c r="CQ63" s="1">
        <v>5685983.2180658001</v>
      </c>
      <c r="CR63" s="1">
        <v>7134285.1284175003</v>
      </c>
      <c r="CS63" s="1">
        <v>2558960.9534291402</v>
      </c>
      <c r="CT63" s="1">
        <v>4639842.81510079</v>
      </c>
      <c r="CU63" s="1">
        <v>2753595.2153072702</v>
      </c>
      <c r="CV63" s="1">
        <v>3847620.9997688001</v>
      </c>
      <c r="CW63" s="1">
        <v>3787143.8980476302</v>
      </c>
      <c r="CX63" s="1">
        <v>4277561.6485178797</v>
      </c>
      <c r="CY63" s="1">
        <v>3164836.1450135498</v>
      </c>
      <c r="CZ63" s="1">
        <v>3634578.0364782601</v>
      </c>
      <c r="DA63" s="1">
        <v>6375193.1687449701</v>
      </c>
      <c r="DB63" s="1">
        <v>3617260.11794869</v>
      </c>
      <c r="DC63" s="1">
        <v>4472225.5260944404</v>
      </c>
      <c r="DD63" s="1">
        <v>3731561.9784840001</v>
      </c>
      <c r="DE63" s="1">
        <v>4292812.5978137497</v>
      </c>
      <c r="DF63" s="1">
        <v>4395398.6678370396</v>
      </c>
      <c r="DG63" s="1">
        <v>3442402.4033863498</v>
      </c>
      <c r="DH63" s="1">
        <v>4742869.5307367602</v>
      </c>
      <c r="DI63" s="1">
        <v>4171696.8406809098</v>
      </c>
      <c r="DJ63" s="1">
        <v>3507540.8602084001</v>
      </c>
      <c r="DK63" s="1">
        <v>5073006.4368116902</v>
      </c>
      <c r="DL63" s="1">
        <v>3960972.7009042702</v>
      </c>
      <c r="DM63" s="1">
        <v>5177612.9207170298</v>
      </c>
      <c r="DN63" s="1">
        <v>3166775.9699027599</v>
      </c>
      <c r="DO63" s="1">
        <v>4915027.2120536296</v>
      </c>
      <c r="DP63" s="1">
        <v>10197793.307705401</v>
      </c>
      <c r="DQ63" s="1">
        <v>3759026.7920975001</v>
      </c>
      <c r="DR63" s="1">
        <v>5614321.9557141801</v>
      </c>
      <c r="DS63" s="1">
        <v>4423759.3087235596</v>
      </c>
      <c r="DT63" s="1">
        <v>3054388.1824579001</v>
      </c>
      <c r="DU63" s="1">
        <v>4083445.5821430502</v>
      </c>
      <c r="DV63" s="1">
        <v>4338827.8140687104</v>
      </c>
      <c r="DW63" s="1">
        <v>4182862.3256579302</v>
      </c>
      <c r="DX63" s="1">
        <v>5572794.8642678801</v>
      </c>
      <c r="DY63" s="1">
        <v>3764845.8845388098</v>
      </c>
      <c r="DZ63" s="1">
        <v>4508819.0301000103</v>
      </c>
      <c r="EA63" s="1">
        <v>3958383.1777559002</v>
      </c>
      <c r="EB63" s="1">
        <v>4768406.1145147802</v>
      </c>
      <c r="EC63" s="1">
        <v>5223646.5981349703</v>
      </c>
      <c r="ED63" s="1">
        <v>4974259.4898292497</v>
      </c>
      <c r="EE63" s="1">
        <v>4026273.6834702902</v>
      </c>
      <c r="EF63" s="1">
        <v>7379390.5902965004</v>
      </c>
      <c r="EG63" s="1">
        <v>17155850.712404199</v>
      </c>
      <c r="EH63" s="1">
        <v>4518016.0867202403</v>
      </c>
      <c r="EI63" s="1">
        <v>5432372.5876309602</v>
      </c>
      <c r="EJ63" s="1">
        <v>3990030.83296995</v>
      </c>
      <c r="EK63" s="1">
        <v>5776791.3364970703</v>
      </c>
      <c r="EL63" s="1">
        <v>3198269.4084949899</v>
      </c>
      <c r="EM63" s="1">
        <v>4285864.7215854004</v>
      </c>
      <c r="EN63" s="1">
        <v>4014673.9870515601</v>
      </c>
      <c r="EO63" s="1">
        <v>11098149.602596</v>
      </c>
      <c r="EP63" s="1">
        <v>2844051.3190323999</v>
      </c>
      <c r="EQ63" s="1">
        <v>3182052.0800099899</v>
      </c>
      <c r="ER63" s="1">
        <v>3234945.7762734601</v>
      </c>
      <c r="ES63" s="1">
        <v>2658512.87224956</v>
      </c>
      <c r="ET63" s="1">
        <v>4298288.54299381</v>
      </c>
      <c r="EU63" s="1">
        <v>3148312.9148405702</v>
      </c>
      <c r="EV63" s="1">
        <v>3028976.0010100501</v>
      </c>
      <c r="EW63" s="1">
        <v>4451051.6118809003</v>
      </c>
      <c r="EX63" s="1">
        <v>5328047.25282015</v>
      </c>
      <c r="EY63" s="1">
        <v>4130183.0543112201</v>
      </c>
      <c r="EZ63" s="1">
        <v>5304742.95523006</v>
      </c>
      <c r="FA63" s="1">
        <v>3853342.0011239802</v>
      </c>
      <c r="FB63" s="1">
        <v>6459413.20601332</v>
      </c>
      <c r="FC63" s="1">
        <v>3691711.7034092899</v>
      </c>
      <c r="FD63" s="1">
        <v>3901034.79009216</v>
      </c>
    </row>
    <row r="64" spans="1:160" x14ac:dyDescent="0.2">
      <c r="A64" s="1" t="s">
        <v>1683</v>
      </c>
      <c r="B64" s="4" t="s">
        <v>301</v>
      </c>
      <c r="C64" s="4" t="s">
        <v>302</v>
      </c>
      <c r="D64" s="35">
        <v>2386124.03499651</v>
      </c>
      <c r="E64" s="35">
        <v>2882795.1870457302</v>
      </c>
      <c r="F64" s="35">
        <v>892041.74432046304</v>
      </c>
      <c r="G64" s="35">
        <v>3169734.8555163401</v>
      </c>
      <c r="H64" s="35">
        <v>2399391.4747682498</v>
      </c>
      <c r="I64" s="35">
        <v>2355641.5454012398</v>
      </c>
      <c r="J64" s="35">
        <v>3281719.5559594999</v>
      </c>
      <c r="K64" s="35">
        <v>2057542.7979985899</v>
      </c>
      <c r="L64" s="35">
        <v>2365867.5574752502</v>
      </c>
      <c r="M64" s="35">
        <v>2608692.6886951802</v>
      </c>
      <c r="N64" s="1">
        <v>1829014.1502264701</v>
      </c>
      <c r="O64" s="1">
        <v>2031489.4767235001</v>
      </c>
      <c r="P64" s="1">
        <v>2942137.4771845401</v>
      </c>
      <c r="Q64" s="1">
        <v>3319213.1444982099</v>
      </c>
      <c r="R64" s="1">
        <v>2180645.2456607302</v>
      </c>
      <c r="S64" s="1">
        <v>1907144.4669633501</v>
      </c>
      <c r="T64" s="1">
        <v>1551323.52493568</v>
      </c>
      <c r="U64" s="1">
        <v>2330773.2430905499</v>
      </c>
      <c r="V64" s="1">
        <v>1930203.05556973</v>
      </c>
      <c r="W64" s="1">
        <v>3091496.4219268998</v>
      </c>
      <c r="X64" s="1">
        <v>2006270.9770806199</v>
      </c>
      <c r="Y64" s="1">
        <v>1870704.4915591199</v>
      </c>
      <c r="Z64" s="1">
        <v>1613502.0342292699</v>
      </c>
      <c r="AA64" s="1">
        <v>1984501.9880032099</v>
      </c>
      <c r="AB64" s="1">
        <v>1529678.1049450401</v>
      </c>
      <c r="AC64" s="1">
        <v>1130692.15225197</v>
      </c>
      <c r="AD64" s="1">
        <v>1765906.56814328</v>
      </c>
      <c r="AE64" s="1">
        <v>2569266.8028803598</v>
      </c>
      <c r="AF64" s="1">
        <v>2691139.2728617601</v>
      </c>
      <c r="AG64" s="1">
        <v>3793546.7881019702</v>
      </c>
      <c r="AH64" s="1">
        <v>2549574.25145528</v>
      </c>
      <c r="AI64" s="1">
        <v>2177836.2198570799</v>
      </c>
      <c r="AJ64" s="1">
        <v>2687504.4656060301</v>
      </c>
      <c r="AK64" s="1">
        <v>2214901.8579227501</v>
      </c>
      <c r="AL64" s="1">
        <v>2160187.8848977499</v>
      </c>
      <c r="AM64" s="1">
        <v>1287623.11893326</v>
      </c>
      <c r="AN64" s="1">
        <v>2530034.40060568</v>
      </c>
      <c r="AO64" s="1">
        <v>1738633.0364807299</v>
      </c>
      <c r="AP64" s="1">
        <v>2367180.97318555</v>
      </c>
      <c r="AQ64" s="1">
        <v>3742089.2726789801</v>
      </c>
      <c r="AR64" s="1">
        <v>1954942.6740220401</v>
      </c>
      <c r="AS64" s="1">
        <v>2355978.67087238</v>
      </c>
      <c r="AT64" s="1">
        <v>2096477.8446697299</v>
      </c>
      <c r="AU64" s="1">
        <v>4411150.1161402296</v>
      </c>
      <c r="AV64" s="1">
        <v>1704604.1416821301</v>
      </c>
      <c r="AW64" s="1">
        <v>2464551.6958398698</v>
      </c>
      <c r="AX64" s="1">
        <v>2256650.1751488699</v>
      </c>
      <c r="AY64" s="1">
        <v>2421582.90880943</v>
      </c>
      <c r="AZ64" s="1">
        <v>2078337.73099586</v>
      </c>
      <c r="BA64" s="1">
        <v>1425204.89030191</v>
      </c>
      <c r="BB64" s="1">
        <v>2275343.9678622899</v>
      </c>
      <c r="BC64" s="1">
        <v>2195220.4786977302</v>
      </c>
      <c r="BD64" s="1">
        <v>1926682.10809076</v>
      </c>
      <c r="BE64" s="1">
        <v>1675727.2257189001</v>
      </c>
      <c r="BF64" s="1">
        <v>2237015.27904143</v>
      </c>
      <c r="BG64" s="1">
        <v>1930405.9269804</v>
      </c>
      <c r="BH64" s="1">
        <v>1818349.4631695901</v>
      </c>
      <c r="BI64" s="1">
        <v>2965536.8466891702</v>
      </c>
      <c r="BJ64" s="1">
        <v>2255645.4568088702</v>
      </c>
      <c r="BK64" s="1">
        <v>2851247.9571984299</v>
      </c>
      <c r="BL64" s="1">
        <v>2469938.7702158899</v>
      </c>
      <c r="BM64" s="1">
        <v>1741473.3771734</v>
      </c>
      <c r="BN64" s="1">
        <v>2314146.43053937</v>
      </c>
      <c r="BO64" s="1">
        <v>1369003.0364852301</v>
      </c>
      <c r="BP64" s="1">
        <v>2138896.66935746</v>
      </c>
      <c r="BQ64" s="1">
        <v>1564978.27508254</v>
      </c>
      <c r="BR64" s="1">
        <v>2142307.7647721302</v>
      </c>
      <c r="BS64" s="1">
        <v>2912281.2416715999</v>
      </c>
      <c r="BT64" s="1">
        <v>1725250.64323893</v>
      </c>
      <c r="BU64" s="1">
        <v>1907527.10385612</v>
      </c>
      <c r="BV64" s="1">
        <v>1335155.6396834201</v>
      </c>
      <c r="BW64" s="1">
        <v>2876159.5286472002</v>
      </c>
      <c r="BX64" s="1">
        <v>2204307.31380306</v>
      </c>
      <c r="BY64" s="1">
        <v>2033999.64673024</v>
      </c>
      <c r="BZ64" s="1">
        <v>2060376.5287287901</v>
      </c>
      <c r="CA64" s="1">
        <v>3495259.0231469399</v>
      </c>
      <c r="CB64" s="1">
        <v>1852028.6976930101</v>
      </c>
      <c r="CC64" s="1">
        <v>1214924.1565314599</v>
      </c>
      <c r="CD64" s="1">
        <v>966016.42189834605</v>
      </c>
      <c r="CE64" s="1">
        <v>2289240.81388157</v>
      </c>
      <c r="CF64" s="1">
        <v>1984914.9271591101</v>
      </c>
      <c r="CG64" s="1">
        <v>2141710.1784492098</v>
      </c>
      <c r="CH64" s="1">
        <v>1470572.0038177599</v>
      </c>
      <c r="CI64" s="1">
        <v>1645057.23562147</v>
      </c>
      <c r="CJ64" s="1">
        <v>2233938.61660652</v>
      </c>
      <c r="CK64" s="1">
        <v>1623493.2935808799</v>
      </c>
      <c r="CL64" s="1">
        <v>1728865.7179205799</v>
      </c>
      <c r="CM64" s="1">
        <v>1303090.52588488</v>
      </c>
      <c r="CN64" s="1">
        <v>1951659.0251165</v>
      </c>
      <c r="CO64" s="1">
        <v>1949295.18099974</v>
      </c>
      <c r="CP64" s="1">
        <v>1370609.42249593</v>
      </c>
      <c r="CQ64" s="1">
        <v>1539644.26209009</v>
      </c>
      <c r="CR64" s="1">
        <v>3291586.9866257198</v>
      </c>
      <c r="CS64" s="1">
        <v>1672864.5485587099</v>
      </c>
      <c r="CT64" s="1">
        <v>1876915.09598915</v>
      </c>
      <c r="CU64" s="1">
        <v>1914882.63592138</v>
      </c>
      <c r="CV64" s="1">
        <v>2029125.1026480501</v>
      </c>
      <c r="CW64" s="1">
        <v>2176977.6683970201</v>
      </c>
      <c r="CX64" s="1">
        <v>2051884.58512142</v>
      </c>
      <c r="CY64" s="1">
        <v>1462147.1997285101</v>
      </c>
      <c r="CZ64" s="1">
        <v>1283690.5865406101</v>
      </c>
      <c r="DA64" s="1">
        <v>2266224.1563841398</v>
      </c>
      <c r="DB64" s="1">
        <v>1585575.4614721399</v>
      </c>
      <c r="DC64" s="1">
        <v>1617621.7764079899</v>
      </c>
      <c r="DD64" s="1">
        <v>2126074.4446862298</v>
      </c>
      <c r="DE64" s="1">
        <v>1494511.92356674</v>
      </c>
      <c r="DF64" s="1">
        <v>1825860.45777041</v>
      </c>
      <c r="DG64" s="1">
        <v>1924912.3564255</v>
      </c>
      <c r="DH64" s="1">
        <v>1941080.96340699</v>
      </c>
      <c r="DI64" s="1">
        <v>1078723.4610007401</v>
      </c>
      <c r="DJ64" s="1">
        <v>1382854.7767970499</v>
      </c>
      <c r="DK64" s="1">
        <v>1839990.37839561</v>
      </c>
      <c r="DL64" s="1">
        <v>2632015.0170018901</v>
      </c>
      <c r="DM64" s="1">
        <v>2376817.3268416901</v>
      </c>
      <c r="DN64" s="1">
        <v>1285643.2480428601</v>
      </c>
      <c r="DO64" s="1">
        <v>1693272.7857101001</v>
      </c>
      <c r="DP64" s="1">
        <v>2785347.0629024799</v>
      </c>
      <c r="DQ64" s="1">
        <v>1757063.4704702599</v>
      </c>
      <c r="DR64" s="1">
        <v>1554760.2684764799</v>
      </c>
      <c r="DS64" s="1">
        <v>2690626.2116692499</v>
      </c>
      <c r="DT64" s="1">
        <v>1527518.15350871</v>
      </c>
      <c r="DU64" s="1">
        <v>1896619.9956038301</v>
      </c>
      <c r="DV64" s="1">
        <v>1820482.46852052</v>
      </c>
      <c r="DW64" s="1">
        <v>1545999.8613045099</v>
      </c>
      <c r="DX64" s="1">
        <v>1295645.5363078101</v>
      </c>
      <c r="DY64" s="1">
        <v>2125664.8001095499</v>
      </c>
      <c r="DZ64" s="1">
        <v>1541785.7861190001</v>
      </c>
      <c r="EA64" s="1">
        <v>1639497.6000863099</v>
      </c>
      <c r="EB64" s="1">
        <v>1147071.8530226499</v>
      </c>
      <c r="EC64" s="1">
        <v>1720073.45421093</v>
      </c>
      <c r="ED64" s="1">
        <v>1728609.1612444799</v>
      </c>
      <c r="EE64" s="1">
        <v>1984360.1057625001</v>
      </c>
      <c r="EF64" s="1">
        <v>1229416.67153246</v>
      </c>
      <c r="EG64" s="1">
        <v>1895713.1307222601</v>
      </c>
      <c r="EH64" s="1">
        <v>941124.03880716697</v>
      </c>
      <c r="EI64" s="1">
        <v>1821552.0224889701</v>
      </c>
      <c r="EJ64" s="1">
        <v>2338830.74481647</v>
      </c>
      <c r="EK64" s="1">
        <v>2203553.4722036701</v>
      </c>
      <c r="EL64" s="1">
        <v>1512775.1561167401</v>
      </c>
      <c r="EM64" s="1">
        <v>1735016.3714575199</v>
      </c>
      <c r="EN64" s="1">
        <v>2089145.0251571599</v>
      </c>
      <c r="EO64" s="1">
        <v>2200101.5772291599</v>
      </c>
      <c r="EP64" s="1">
        <v>1589789.6384550401</v>
      </c>
      <c r="EQ64" s="1">
        <v>1155745.46826057</v>
      </c>
      <c r="ER64" s="1">
        <v>1441720.9912348699</v>
      </c>
      <c r="ES64" s="1">
        <v>1049943.3501041699</v>
      </c>
      <c r="ET64" s="1">
        <v>1915601.4086984601</v>
      </c>
      <c r="EU64" s="1">
        <v>995105.19342396804</v>
      </c>
      <c r="EV64" s="1">
        <v>1779886.01124863</v>
      </c>
      <c r="EW64" s="1">
        <v>1240766.4963167901</v>
      </c>
      <c r="EX64" s="1">
        <v>1361208.5420034099</v>
      </c>
      <c r="EY64" s="1">
        <v>1737989.27600314</v>
      </c>
      <c r="EZ64" s="1">
        <v>1586287.4820499599</v>
      </c>
      <c r="FA64" s="1">
        <v>1070690.03914651</v>
      </c>
      <c r="FB64" s="1">
        <v>1702500.79424106</v>
      </c>
      <c r="FC64" s="1">
        <v>1236986.38699213</v>
      </c>
      <c r="FD64" s="1">
        <v>1574846.5758289101</v>
      </c>
    </row>
    <row r="65" spans="1:160" x14ac:dyDescent="0.2">
      <c r="A65" s="1" t="s">
        <v>1685</v>
      </c>
      <c r="B65" s="4" t="s">
        <v>306</v>
      </c>
      <c r="C65" s="4" t="s">
        <v>307</v>
      </c>
      <c r="D65" s="35">
        <v>42631.5429943134</v>
      </c>
      <c r="E65" s="35">
        <v>156079.32890925201</v>
      </c>
      <c r="F65" s="35">
        <v>50921.520393505903</v>
      </c>
      <c r="G65" s="35">
        <v>616334.75655685796</v>
      </c>
      <c r="H65" s="35">
        <v>96538.985106967797</v>
      </c>
      <c r="I65" s="35">
        <v>43299.413686704698</v>
      </c>
      <c r="J65" s="35">
        <v>1818550.3149016299</v>
      </c>
      <c r="K65" s="35">
        <v>39204.780945904997</v>
      </c>
      <c r="L65" s="35">
        <v>40938.5453751155</v>
      </c>
      <c r="M65" s="35">
        <v>40099.225885808199</v>
      </c>
      <c r="N65" s="1">
        <v>1385088.3021628801</v>
      </c>
      <c r="O65" s="1">
        <v>85372.519848018695</v>
      </c>
      <c r="P65" s="1">
        <v>229661.56907175301</v>
      </c>
      <c r="Q65" s="1">
        <v>149008.35079262499</v>
      </c>
      <c r="R65" s="1">
        <v>23703.8841693303</v>
      </c>
      <c r="S65" s="1">
        <v>270676.08341779601</v>
      </c>
      <c r="T65" s="1">
        <v>241879.20677197899</v>
      </c>
      <c r="U65" s="1">
        <v>1188243.8414785301</v>
      </c>
      <c r="V65" s="1">
        <v>19171.058422658101</v>
      </c>
      <c r="W65" s="1">
        <v>239426.85793257199</v>
      </c>
      <c r="X65" s="1">
        <v>234452.50780596599</v>
      </c>
      <c r="Y65" s="1">
        <v>65934.358548035394</v>
      </c>
      <c r="Z65" s="1">
        <v>34079.976739214297</v>
      </c>
      <c r="AA65" s="1">
        <v>24590.794827273901</v>
      </c>
      <c r="AB65" s="1">
        <v>173070.56441746501</v>
      </c>
      <c r="AC65" s="1">
        <v>173828.547416243</v>
      </c>
      <c r="AD65" s="1">
        <v>89510.703519937902</v>
      </c>
      <c r="AE65" s="1">
        <v>49233.007874390103</v>
      </c>
      <c r="AF65" s="1">
        <v>25088.8755501944</v>
      </c>
      <c r="AG65" s="1">
        <v>75712.766531827903</v>
      </c>
      <c r="AH65" s="1">
        <v>150582.295277592</v>
      </c>
      <c r="AI65" s="1">
        <v>30307.106629178699</v>
      </c>
      <c r="AJ65" s="1">
        <v>604735.871981601</v>
      </c>
      <c r="AK65" s="1">
        <v>260102.80515126599</v>
      </c>
      <c r="AL65" s="1">
        <v>25215.2995354575</v>
      </c>
      <c r="AM65" s="1">
        <v>178264.88158106699</v>
      </c>
      <c r="AN65" s="1">
        <v>114895.448048752</v>
      </c>
      <c r="AO65" s="1">
        <v>19662.479018047201</v>
      </c>
      <c r="AP65" s="1">
        <v>1116152.2913697001</v>
      </c>
      <c r="AQ65" s="1">
        <v>88854.277868204794</v>
      </c>
      <c r="AR65" s="1">
        <v>201743.26558368799</v>
      </c>
      <c r="AS65" s="1">
        <v>98130.868857249894</v>
      </c>
      <c r="AT65" s="1">
        <v>356397.46886652202</v>
      </c>
      <c r="AU65" s="1">
        <v>25912.5629058386</v>
      </c>
      <c r="AV65" s="1">
        <v>61188.497701620297</v>
      </c>
      <c r="AW65" s="1">
        <v>1571234.97318833</v>
      </c>
      <c r="AX65" s="1">
        <v>241746.194169136</v>
      </c>
      <c r="AY65" s="1">
        <v>58809.082350771801</v>
      </c>
      <c r="AZ65" s="1">
        <v>46919.794422958301</v>
      </c>
      <c r="BA65" s="1">
        <v>55798.191771437603</v>
      </c>
      <c r="BB65" s="1">
        <v>124194.640913165</v>
      </c>
      <c r="BC65" s="1">
        <v>337158.68787553901</v>
      </c>
      <c r="BD65" s="1">
        <v>1312933.20698021</v>
      </c>
      <c r="BE65" s="1">
        <v>42867.628285191699</v>
      </c>
      <c r="BF65" s="1">
        <v>382546.76492266799</v>
      </c>
      <c r="BG65" s="1">
        <v>2081507.06271857</v>
      </c>
      <c r="BH65" s="1">
        <v>50360.997073936604</v>
      </c>
      <c r="BI65" s="1">
        <v>68675.0586517396</v>
      </c>
      <c r="BJ65" s="1">
        <v>45014.859809965601</v>
      </c>
      <c r="BK65" s="1">
        <v>239786.10152571299</v>
      </c>
      <c r="BL65" s="1">
        <v>322273.54463686002</v>
      </c>
      <c r="BM65" s="1">
        <v>137137.98409634599</v>
      </c>
      <c r="BN65" s="1">
        <v>245067.38086741799</v>
      </c>
      <c r="BO65" s="1">
        <v>115251.944542356</v>
      </c>
      <c r="BP65" s="1">
        <v>291627.93513822003</v>
      </c>
      <c r="BQ65" s="1">
        <v>444662.76344288298</v>
      </c>
      <c r="BR65" s="1">
        <v>28633.724837183701</v>
      </c>
      <c r="BS65" s="1">
        <v>132828.95812780599</v>
      </c>
      <c r="BT65" s="1">
        <v>121845.742027858</v>
      </c>
      <c r="BU65" s="1">
        <v>263583.49265836697</v>
      </c>
      <c r="BV65" s="1">
        <v>63594.194368182703</v>
      </c>
      <c r="BW65" s="1">
        <v>320410.22670108802</v>
      </c>
      <c r="BX65" s="1">
        <v>159195.34830032301</v>
      </c>
      <c r="BY65" s="1">
        <v>649696.889113346</v>
      </c>
      <c r="BZ65" s="1">
        <v>32998.266372026497</v>
      </c>
      <c r="CA65" s="1">
        <v>90958.574573555903</v>
      </c>
      <c r="CB65" s="1">
        <v>510740.75784000102</v>
      </c>
      <c r="CC65" s="1">
        <v>53757.341708461099</v>
      </c>
      <c r="CD65" s="1">
        <v>186288.426957491</v>
      </c>
      <c r="CE65" s="1">
        <v>82684.702259371305</v>
      </c>
      <c r="CF65" s="1">
        <v>61914.425491980597</v>
      </c>
      <c r="CG65" s="1">
        <v>51547.289041910903</v>
      </c>
      <c r="CH65" s="1">
        <v>108529.470685206</v>
      </c>
      <c r="CI65" s="1">
        <v>340992.901649457</v>
      </c>
      <c r="CJ65" s="1">
        <v>55829.955736855904</v>
      </c>
      <c r="CK65" s="1">
        <v>118885.17754169099</v>
      </c>
      <c r="CL65" s="1">
        <v>214760.71691931601</v>
      </c>
      <c r="CM65" s="1">
        <v>147155.76929378099</v>
      </c>
      <c r="CN65" s="1">
        <v>185453.40361996699</v>
      </c>
      <c r="CO65" s="1">
        <v>27269.195373675298</v>
      </c>
      <c r="CP65" s="1">
        <v>35058.238124492702</v>
      </c>
      <c r="CQ65" s="1">
        <v>90237.908867008897</v>
      </c>
      <c r="CR65" s="1">
        <v>22816.868054635801</v>
      </c>
      <c r="CS65" s="1">
        <v>79221.963537236195</v>
      </c>
      <c r="CT65" s="1">
        <v>35354.807268741402</v>
      </c>
      <c r="CU65" s="1">
        <v>82238.035801264996</v>
      </c>
      <c r="CV65" s="1">
        <v>345367.41435642802</v>
      </c>
      <c r="CW65" s="1">
        <v>107464.35117292</v>
      </c>
      <c r="CX65" s="1">
        <v>315477.38897265098</v>
      </c>
      <c r="CY65" s="1">
        <v>43705.5023638247</v>
      </c>
      <c r="CZ65" s="1">
        <v>287648.87488974899</v>
      </c>
      <c r="DA65" s="1">
        <v>110641.488735377</v>
      </c>
      <c r="DB65" s="1">
        <v>356612.12261120201</v>
      </c>
      <c r="DC65" s="1">
        <v>97823.714749899998</v>
      </c>
      <c r="DD65" s="1">
        <v>31575.427867831098</v>
      </c>
      <c r="DE65" s="1">
        <v>38403.481878586499</v>
      </c>
      <c r="DF65" s="1">
        <v>54098.852191339902</v>
      </c>
      <c r="DG65" s="1">
        <v>304073.57969760301</v>
      </c>
      <c r="DH65" s="1">
        <v>42733.371047542998</v>
      </c>
      <c r="DI65" s="1">
        <v>32753.245350381301</v>
      </c>
      <c r="DJ65" s="1">
        <v>71099.853891653998</v>
      </c>
      <c r="DK65" s="1">
        <v>90007.072413071306</v>
      </c>
      <c r="DL65" s="1">
        <v>55868.614635134603</v>
      </c>
      <c r="DM65" s="1">
        <v>341126.90595714003</v>
      </c>
      <c r="DN65" s="1">
        <v>38542.901763565802</v>
      </c>
      <c r="DO65" s="1">
        <v>116651.938290258</v>
      </c>
      <c r="DP65" s="1">
        <v>596186.34137843095</v>
      </c>
      <c r="DQ65" s="1">
        <v>60407.541800457599</v>
      </c>
      <c r="DR65" s="1">
        <v>1002252.73085452</v>
      </c>
      <c r="DS65" s="1">
        <v>156732.1711372</v>
      </c>
      <c r="DT65" s="1">
        <v>80711.554540010096</v>
      </c>
      <c r="DU65" s="1">
        <v>159682.33582098101</v>
      </c>
      <c r="DV65" s="1">
        <v>64515.455494621601</v>
      </c>
      <c r="DW65" s="1">
        <v>16038.4571180397</v>
      </c>
      <c r="DX65" s="1">
        <v>11831.0239958128</v>
      </c>
      <c r="DY65" s="1">
        <v>252311.76539595201</v>
      </c>
      <c r="DZ65" s="1">
        <v>238553.29934108999</v>
      </c>
      <c r="EA65" s="1">
        <v>58796.412001664699</v>
      </c>
      <c r="EB65" s="1">
        <v>79780.4154067083</v>
      </c>
      <c r="EC65" s="1">
        <v>68878.632604973696</v>
      </c>
      <c r="ED65" s="1">
        <v>172223.18998547399</v>
      </c>
      <c r="EE65" s="1">
        <v>37014.162085648699</v>
      </c>
      <c r="EF65" s="1">
        <v>30262.6923941557</v>
      </c>
      <c r="EG65" s="1">
        <v>331606.69093953801</v>
      </c>
      <c r="EH65" s="1">
        <v>46581.901203862297</v>
      </c>
      <c r="EI65" s="1">
        <v>138545.66833988001</v>
      </c>
      <c r="EJ65" s="1">
        <v>145205.24524260801</v>
      </c>
      <c r="EK65" s="1">
        <v>50262.4720174467</v>
      </c>
      <c r="EL65" s="1">
        <v>237077.850260412</v>
      </c>
      <c r="EM65" s="1">
        <v>81141.431992030601</v>
      </c>
      <c r="EN65" s="1">
        <v>34992.691758245201</v>
      </c>
      <c r="EO65" s="1">
        <v>26803.240663320899</v>
      </c>
      <c r="EP65" s="1">
        <v>76271.940335780193</v>
      </c>
      <c r="EQ65" s="1">
        <v>27136.653568951398</v>
      </c>
      <c r="ER65" s="1">
        <v>107013.21571582201</v>
      </c>
      <c r="ES65" s="1">
        <v>55654.1864247064</v>
      </c>
      <c r="ET65" s="1">
        <v>68261.542241318195</v>
      </c>
      <c r="EU65" s="1">
        <v>32656.690675426598</v>
      </c>
      <c r="EV65" s="1">
        <v>206735.713062311</v>
      </c>
      <c r="EW65" s="1">
        <v>76913.341841159898</v>
      </c>
      <c r="EX65" s="1">
        <v>29248.0688729377</v>
      </c>
      <c r="EY65" s="1">
        <v>50588.811075587502</v>
      </c>
      <c r="EZ65" s="1">
        <v>57425.104037779201</v>
      </c>
      <c r="FA65" s="1">
        <v>39193.6615770797</v>
      </c>
      <c r="FB65" s="1">
        <v>457366.94067549898</v>
      </c>
      <c r="FC65" s="1">
        <v>75250.380086764897</v>
      </c>
      <c r="FD65" s="1">
        <v>43499.217759859202</v>
      </c>
    </row>
    <row r="66" spans="1:160" x14ac:dyDescent="0.2">
      <c r="A66" s="1" t="s">
        <v>1686</v>
      </c>
      <c r="B66" s="4" t="s">
        <v>0</v>
      </c>
      <c r="C66" s="4" t="s">
        <v>0</v>
      </c>
      <c r="D66" s="35" t="s">
        <v>0</v>
      </c>
      <c r="E66" s="35" t="s">
        <v>0</v>
      </c>
      <c r="F66" s="35" t="s">
        <v>0</v>
      </c>
      <c r="G66" s="35" t="s">
        <v>0</v>
      </c>
      <c r="H66" s="35" t="s">
        <v>0</v>
      </c>
      <c r="I66" s="35" t="s">
        <v>0</v>
      </c>
      <c r="J66" s="35" t="s">
        <v>0</v>
      </c>
      <c r="K66" s="35" t="s">
        <v>0</v>
      </c>
      <c r="L66" s="35" t="s">
        <v>0</v>
      </c>
      <c r="M66" s="35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  <c r="CF66" s="1" t="s">
        <v>0</v>
      </c>
      <c r="CG66" s="1" t="s">
        <v>0</v>
      </c>
      <c r="CH66" s="1" t="s">
        <v>0</v>
      </c>
      <c r="CI66" s="1" t="s">
        <v>0</v>
      </c>
      <c r="CJ66" s="1" t="s">
        <v>0</v>
      </c>
      <c r="CK66" s="1" t="s">
        <v>0</v>
      </c>
      <c r="CL66" s="1" t="s">
        <v>0</v>
      </c>
      <c r="CM66" s="1" t="s">
        <v>0</v>
      </c>
      <c r="CN66" s="1" t="s">
        <v>0</v>
      </c>
      <c r="CO66" s="1" t="s">
        <v>0</v>
      </c>
      <c r="CP66" s="1" t="s">
        <v>0</v>
      </c>
      <c r="CQ66" s="1" t="s">
        <v>0</v>
      </c>
      <c r="CR66" s="1" t="s">
        <v>0</v>
      </c>
      <c r="CS66" s="1" t="s">
        <v>0</v>
      </c>
      <c r="CT66" s="1" t="s">
        <v>0</v>
      </c>
      <c r="CU66" s="1" t="s">
        <v>0</v>
      </c>
      <c r="CV66" s="1" t="s">
        <v>0</v>
      </c>
      <c r="CW66" s="1" t="s">
        <v>0</v>
      </c>
      <c r="CX66" s="1" t="s">
        <v>0</v>
      </c>
      <c r="CY66" s="1" t="s">
        <v>0</v>
      </c>
      <c r="CZ66" s="1" t="s">
        <v>0</v>
      </c>
      <c r="DA66" s="1" t="s">
        <v>0</v>
      </c>
      <c r="DB66" s="1" t="s">
        <v>0</v>
      </c>
      <c r="DC66" s="1" t="s">
        <v>0</v>
      </c>
      <c r="DD66" s="1" t="s">
        <v>0</v>
      </c>
      <c r="DE66" s="1" t="s">
        <v>0</v>
      </c>
      <c r="DF66" s="1" t="s">
        <v>0</v>
      </c>
      <c r="DG66" s="1" t="s">
        <v>0</v>
      </c>
      <c r="DH66" s="1" t="s">
        <v>0</v>
      </c>
      <c r="DI66" s="1" t="s">
        <v>0</v>
      </c>
      <c r="DJ66" s="1" t="s">
        <v>0</v>
      </c>
      <c r="DK66" s="1" t="s">
        <v>0</v>
      </c>
      <c r="DL66" s="1" t="s">
        <v>0</v>
      </c>
      <c r="DM66" s="1" t="s">
        <v>0</v>
      </c>
      <c r="DN66" s="1" t="s">
        <v>0</v>
      </c>
      <c r="DO66" s="1" t="s">
        <v>0</v>
      </c>
      <c r="DP66" s="1" t="s">
        <v>0</v>
      </c>
      <c r="DQ66" s="1" t="s">
        <v>0</v>
      </c>
      <c r="DR66" s="1" t="s">
        <v>0</v>
      </c>
      <c r="DS66" s="1" t="s">
        <v>0</v>
      </c>
      <c r="DT66" s="1" t="s">
        <v>0</v>
      </c>
      <c r="DU66" s="1" t="s">
        <v>0</v>
      </c>
      <c r="DV66" s="1" t="s">
        <v>0</v>
      </c>
      <c r="DW66" s="1" t="s">
        <v>0</v>
      </c>
      <c r="DX66" s="1" t="s">
        <v>0</v>
      </c>
      <c r="DY66" s="1" t="s">
        <v>0</v>
      </c>
      <c r="DZ66" s="1" t="s">
        <v>0</v>
      </c>
      <c r="EA66" s="1" t="s">
        <v>0</v>
      </c>
      <c r="EB66" s="1" t="s">
        <v>0</v>
      </c>
      <c r="EC66" s="1" t="s">
        <v>0</v>
      </c>
      <c r="ED66" s="1" t="s">
        <v>0</v>
      </c>
      <c r="EE66" s="1" t="s">
        <v>0</v>
      </c>
      <c r="EF66" s="1" t="s">
        <v>0</v>
      </c>
      <c r="EG66" s="1" t="s">
        <v>0</v>
      </c>
      <c r="EH66" s="1" t="s">
        <v>0</v>
      </c>
      <c r="EI66" s="1" t="s">
        <v>0</v>
      </c>
      <c r="EJ66" s="1" t="s">
        <v>0</v>
      </c>
      <c r="EK66" s="1" t="s">
        <v>0</v>
      </c>
      <c r="EL66" s="1" t="s">
        <v>0</v>
      </c>
      <c r="EM66" s="1" t="s">
        <v>0</v>
      </c>
      <c r="EN66" s="1" t="s">
        <v>0</v>
      </c>
      <c r="EO66" s="1" t="s">
        <v>0</v>
      </c>
      <c r="EP66" s="1" t="s">
        <v>0</v>
      </c>
      <c r="EQ66" s="1" t="s">
        <v>0</v>
      </c>
      <c r="ER66" s="1" t="s">
        <v>0</v>
      </c>
      <c r="ES66" s="1" t="s">
        <v>0</v>
      </c>
      <c r="ET66" s="1" t="s">
        <v>0</v>
      </c>
      <c r="EU66" s="1" t="s">
        <v>0</v>
      </c>
      <c r="EV66" s="1" t="s">
        <v>0</v>
      </c>
      <c r="EW66" s="1" t="s">
        <v>0</v>
      </c>
      <c r="EX66" s="1" t="s">
        <v>0</v>
      </c>
      <c r="EY66" s="1" t="s">
        <v>0</v>
      </c>
      <c r="EZ66" s="1" t="s">
        <v>0</v>
      </c>
      <c r="FA66" s="1" t="s">
        <v>0</v>
      </c>
      <c r="FB66" s="1" t="s">
        <v>0</v>
      </c>
      <c r="FC66" s="1" t="s">
        <v>0</v>
      </c>
      <c r="FD66" s="1" t="s">
        <v>0</v>
      </c>
    </row>
    <row r="67" spans="1:160" x14ac:dyDescent="0.2">
      <c r="A67" s="1" t="s">
        <v>1691</v>
      </c>
      <c r="B67" s="4" t="s">
        <v>311</v>
      </c>
      <c r="C67" s="4" t="s">
        <v>312</v>
      </c>
      <c r="D67" s="35">
        <v>112135697.60664</v>
      </c>
      <c r="E67" s="35">
        <v>173411586.397149</v>
      </c>
      <c r="F67" s="35">
        <v>119988397.85995901</v>
      </c>
      <c r="G67" s="35">
        <v>140444715.86548299</v>
      </c>
      <c r="H67" s="35">
        <v>141089760.61284801</v>
      </c>
      <c r="I67" s="35">
        <v>127356095.10598201</v>
      </c>
      <c r="J67" s="35">
        <v>139085751.15726799</v>
      </c>
      <c r="K67" s="35">
        <v>116712026.10300399</v>
      </c>
      <c r="L67" s="35">
        <v>124100204.25624</v>
      </c>
      <c r="M67" s="35">
        <v>84530415.501287207</v>
      </c>
      <c r="N67" s="1">
        <v>107617802.120776</v>
      </c>
      <c r="O67" s="1">
        <v>86138322.021502897</v>
      </c>
      <c r="P67" s="1">
        <v>119311723.351344</v>
      </c>
      <c r="Q67" s="1">
        <v>115199569.243053</v>
      </c>
      <c r="R67" s="1">
        <v>103568329.48199201</v>
      </c>
      <c r="S67" s="1">
        <v>97371111.267609105</v>
      </c>
      <c r="T67" s="1">
        <v>115396099.48123699</v>
      </c>
      <c r="U67" s="1">
        <v>147353136.841667</v>
      </c>
      <c r="V67" s="1">
        <v>105597575.364123</v>
      </c>
      <c r="W67" s="1">
        <v>137372546.19122499</v>
      </c>
      <c r="X67" s="1">
        <v>117635809.609725</v>
      </c>
      <c r="Y67" s="1">
        <v>90525947.614256203</v>
      </c>
      <c r="Z67" s="1">
        <v>97897752.529732898</v>
      </c>
      <c r="AA67" s="1">
        <v>106470194.247031</v>
      </c>
      <c r="AB67" s="1">
        <v>106170873.38385899</v>
      </c>
      <c r="AC67" s="1">
        <v>99041625.521730304</v>
      </c>
      <c r="AD67" s="1">
        <v>116649240.351476</v>
      </c>
      <c r="AE67" s="1">
        <v>103443341.50658201</v>
      </c>
      <c r="AF67" s="1">
        <v>126613360.22168399</v>
      </c>
      <c r="AG67" s="1">
        <v>119579572.25273301</v>
      </c>
      <c r="AH67" s="1">
        <v>102460855.96462999</v>
      </c>
      <c r="AI67" s="1">
        <v>99989129.7656378</v>
      </c>
      <c r="AJ67" s="1">
        <v>94361366.797539905</v>
      </c>
      <c r="AK67" s="1">
        <v>103546642.346387</v>
      </c>
      <c r="AL67" s="1">
        <v>105365878.825398</v>
      </c>
      <c r="AM67" s="1">
        <v>79354818.729436994</v>
      </c>
      <c r="AN67" s="1">
        <v>95412507.431505799</v>
      </c>
      <c r="AO67" s="1">
        <v>95570297.763134405</v>
      </c>
      <c r="AP67" s="1">
        <v>99848169.977527604</v>
      </c>
      <c r="AQ67" s="1">
        <v>104837179.132405</v>
      </c>
      <c r="AR67" s="1">
        <v>93941144.889420703</v>
      </c>
      <c r="AS67" s="1">
        <v>108140958.08352201</v>
      </c>
      <c r="AT67" s="1">
        <v>111798379.866869</v>
      </c>
      <c r="AU67" s="1">
        <v>96271501.038767397</v>
      </c>
      <c r="AV67" s="1">
        <v>83446935.343805805</v>
      </c>
      <c r="AW67" s="1">
        <v>83287329.275467604</v>
      </c>
      <c r="AX67" s="1">
        <v>77131379.058700994</v>
      </c>
      <c r="AY67" s="1">
        <v>98456466.459590301</v>
      </c>
      <c r="AZ67" s="1">
        <v>108337017.433488</v>
      </c>
      <c r="BA67" s="1">
        <v>78459965.003722996</v>
      </c>
      <c r="BB67" s="1">
        <v>89744754.394488797</v>
      </c>
      <c r="BC67" s="1">
        <v>87613091.7476383</v>
      </c>
      <c r="BD67" s="1">
        <v>91694694.782723203</v>
      </c>
      <c r="BE67" s="1">
        <v>89565892.297920197</v>
      </c>
      <c r="BF67" s="1">
        <v>85915988.298961505</v>
      </c>
      <c r="BG67" s="1">
        <v>85451556.313910499</v>
      </c>
      <c r="BH67" s="1">
        <v>82475440.699329093</v>
      </c>
      <c r="BI67" s="1">
        <v>125211962.502875</v>
      </c>
      <c r="BJ67" s="1">
        <v>78219835.544812694</v>
      </c>
      <c r="BK67" s="1">
        <v>79923346.095916301</v>
      </c>
      <c r="BL67" s="1">
        <v>97869129.629067197</v>
      </c>
      <c r="BM67" s="1">
        <v>90816027.988842994</v>
      </c>
      <c r="BN67" s="1">
        <v>84730261.229163304</v>
      </c>
      <c r="BO67" s="1">
        <v>67828327.241600901</v>
      </c>
      <c r="BP67" s="1">
        <v>90938511.645221502</v>
      </c>
      <c r="BQ67" s="1">
        <v>71210886.788117096</v>
      </c>
      <c r="BR67" s="1">
        <v>79921724.585030705</v>
      </c>
      <c r="BS67" s="1">
        <v>94029620.116502002</v>
      </c>
      <c r="BT67" s="1">
        <v>65412659.114421003</v>
      </c>
      <c r="BU67" s="1">
        <v>75148924.847410604</v>
      </c>
      <c r="BV67" s="1">
        <v>57226201.958174303</v>
      </c>
      <c r="BW67" s="1">
        <v>93004433.783625394</v>
      </c>
      <c r="BX67" s="1">
        <v>70930018.529886797</v>
      </c>
      <c r="BY67" s="1">
        <v>82074184.822605699</v>
      </c>
      <c r="BZ67" s="1">
        <v>80882497.798390701</v>
      </c>
      <c r="CA67" s="1">
        <v>113061088.76768599</v>
      </c>
      <c r="CB67" s="1">
        <v>78521658.217012897</v>
      </c>
      <c r="CC67" s="1">
        <v>51710394.018135801</v>
      </c>
      <c r="CD67" s="1">
        <v>58277813.863085903</v>
      </c>
      <c r="CE67" s="1">
        <v>71382681.125940904</v>
      </c>
      <c r="CF67" s="1">
        <v>77113558.608395606</v>
      </c>
      <c r="CG67" s="1">
        <v>54689946.288076803</v>
      </c>
      <c r="CH67" s="1">
        <v>64993537.329891101</v>
      </c>
      <c r="CI67" s="1">
        <v>69709759.672564596</v>
      </c>
      <c r="CJ67" s="1">
        <v>72308636.053507194</v>
      </c>
      <c r="CK67" s="1">
        <v>63330480.389729999</v>
      </c>
      <c r="CL67" s="1">
        <v>74540840.972059906</v>
      </c>
      <c r="CM67" s="1">
        <v>52680039.354391202</v>
      </c>
      <c r="CN67" s="1">
        <v>50735333.5036266</v>
      </c>
      <c r="CO67" s="1">
        <v>71329580.119149894</v>
      </c>
      <c r="CP67" s="1">
        <v>65731522.008965902</v>
      </c>
      <c r="CQ67" s="1">
        <v>62248677.552811198</v>
      </c>
      <c r="CR67" s="1">
        <v>58087069.049935997</v>
      </c>
      <c r="CS67" s="1">
        <v>64152039.913777404</v>
      </c>
      <c r="CT67" s="1">
        <v>65591091.724929899</v>
      </c>
      <c r="CU67" s="1">
        <v>64324673.430020101</v>
      </c>
      <c r="CV67" s="1">
        <v>58179975.7277034</v>
      </c>
      <c r="CW67" s="1">
        <v>61318294.107351102</v>
      </c>
      <c r="CX67" s="1">
        <v>62929747.6804443</v>
      </c>
      <c r="CY67" s="1">
        <v>53335184.172271498</v>
      </c>
      <c r="CZ67" s="1">
        <v>45092836.706674203</v>
      </c>
      <c r="DA67" s="1">
        <v>72563357.452721</v>
      </c>
      <c r="DB67" s="1">
        <v>60072899.435851</v>
      </c>
      <c r="DC67" s="1">
        <v>58409103.169927798</v>
      </c>
      <c r="DD67" s="1">
        <v>64551646.172538303</v>
      </c>
      <c r="DE67" s="1">
        <v>72357904.416638404</v>
      </c>
      <c r="DF67" s="1">
        <v>64730094.910629697</v>
      </c>
      <c r="DG67" s="1">
        <v>57547271.1994479</v>
      </c>
      <c r="DH67" s="1">
        <v>66065040.8384308</v>
      </c>
      <c r="DI67" s="1">
        <v>56722600.365295999</v>
      </c>
      <c r="DJ67" s="1">
        <v>47050324.112982102</v>
      </c>
      <c r="DK67" s="1">
        <v>62260307.313431703</v>
      </c>
      <c r="DL67" s="1">
        <v>63766766.449078001</v>
      </c>
      <c r="DM67" s="1">
        <v>73267387.122838393</v>
      </c>
      <c r="DN67" s="1">
        <v>55110167.746821202</v>
      </c>
      <c r="DO67" s="1">
        <v>58527522.735441998</v>
      </c>
      <c r="DP67" s="1">
        <v>64673152.879159302</v>
      </c>
      <c r="DQ67" s="1">
        <v>73270773.593569696</v>
      </c>
      <c r="DR67" s="1">
        <v>60692559.116056398</v>
      </c>
      <c r="DS67" s="1">
        <v>50939557.624323703</v>
      </c>
      <c r="DT67" s="1">
        <v>57040673.963398598</v>
      </c>
      <c r="DU67" s="1">
        <v>54297567.402552903</v>
      </c>
      <c r="DV67" s="1">
        <v>51098686.742502697</v>
      </c>
      <c r="DW67" s="1">
        <v>47708329.603937604</v>
      </c>
      <c r="DX67" s="1">
        <v>47872732.433742799</v>
      </c>
      <c r="DY67" s="1">
        <v>62541015.476923503</v>
      </c>
      <c r="DZ67" s="1">
        <v>41330491.242568798</v>
      </c>
      <c r="EA67" s="1">
        <v>53910756.593179099</v>
      </c>
      <c r="EB67" s="1">
        <v>47911395.985019103</v>
      </c>
      <c r="EC67" s="1">
        <v>50497657.677978702</v>
      </c>
      <c r="ED67" s="1">
        <v>52085863.922379002</v>
      </c>
      <c r="EE67" s="1">
        <v>49999095.926287301</v>
      </c>
      <c r="EF67" s="1">
        <v>46595037.2558259</v>
      </c>
      <c r="EG67" s="1">
        <v>83577838.397937402</v>
      </c>
      <c r="EH67" s="1">
        <v>44310767.528719403</v>
      </c>
      <c r="EI67" s="1">
        <v>60221852.692797899</v>
      </c>
      <c r="EJ67" s="1">
        <v>60885543.736482598</v>
      </c>
      <c r="EK67" s="1">
        <v>57986859.853468098</v>
      </c>
      <c r="EL67" s="1">
        <v>56382894.462119803</v>
      </c>
      <c r="EM67" s="1">
        <v>50375228.980420299</v>
      </c>
      <c r="EN67" s="1">
        <v>61777137.990099803</v>
      </c>
      <c r="EO67" s="1">
        <v>74411298.079941198</v>
      </c>
      <c r="EP67" s="1">
        <v>48262401.434173897</v>
      </c>
      <c r="EQ67" s="1">
        <v>49557033.737081297</v>
      </c>
      <c r="ER67" s="1">
        <v>46655877.9461798</v>
      </c>
      <c r="ES67" s="1">
        <v>44595241.385455102</v>
      </c>
      <c r="ET67" s="1">
        <v>49642888.105147801</v>
      </c>
      <c r="EU67" s="1">
        <v>42675521.863456897</v>
      </c>
      <c r="EV67" s="1">
        <v>35966199.476862803</v>
      </c>
      <c r="EW67" s="1">
        <v>46117440.755123399</v>
      </c>
      <c r="EX67" s="1">
        <v>52642061.386582799</v>
      </c>
      <c r="EY67" s="1">
        <v>47532372.821497999</v>
      </c>
      <c r="EZ67" s="1">
        <v>48673583.042152002</v>
      </c>
      <c r="FA67" s="1">
        <v>53421955.599486098</v>
      </c>
      <c r="FB67" s="1">
        <v>70455890.202261701</v>
      </c>
      <c r="FC67" s="1">
        <v>55589391.425917096</v>
      </c>
      <c r="FD67" s="1">
        <v>44153944.8840532</v>
      </c>
    </row>
    <row r="68" spans="1:160" x14ac:dyDescent="0.2">
      <c r="A68" s="1" t="s">
        <v>1692</v>
      </c>
      <c r="B68" s="4" t="s">
        <v>316</v>
      </c>
      <c r="C68" s="4" t="s">
        <v>317</v>
      </c>
      <c r="D68" s="35" t="s">
        <v>0</v>
      </c>
      <c r="E68" s="35" t="s">
        <v>0</v>
      </c>
      <c r="F68" s="35" t="s">
        <v>0</v>
      </c>
      <c r="G68" s="35" t="s">
        <v>0</v>
      </c>
      <c r="H68" s="35" t="s">
        <v>0</v>
      </c>
      <c r="I68" s="35" t="s">
        <v>0</v>
      </c>
      <c r="J68" s="35" t="s">
        <v>0</v>
      </c>
      <c r="K68" s="35" t="s">
        <v>0</v>
      </c>
      <c r="L68" s="35" t="s">
        <v>0</v>
      </c>
      <c r="M68" s="35" t="s">
        <v>0</v>
      </c>
      <c r="N68" s="1" t="s">
        <v>0</v>
      </c>
      <c r="O68" s="1" t="s">
        <v>0</v>
      </c>
      <c r="P68" s="1" t="s">
        <v>0</v>
      </c>
      <c r="Q68" s="1" t="s">
        <v>0</v>
      </c>
      <c r="R68" s="1" t="s">
        <v>0</v>
      </c>
      <c r="S68" s="1" t="s">
        <v>0</v>
      </c>
      <c r="T68" s="1" t="s">
        <v>0</v>
      </c>
      <c r="U68" s="1" t="s">
        <v>0</v>
      </c>
      <c r="V68" s="1" t="s">
        <v>0</v>
      </c>
      <c r="W68" s="1" t="s">
        <v>0</v>
      </c>
      <c r="X68" s="1" t="s">
        <v>0</v>
      </c>
      <c r="Y68" s="1" t="s">
        <v>0</v>
      </c>
      <c r="Z68" s="1" t="s">
        <v>0</v>
      </c>
      <c r="AA68" s="1" t="s">
        <v>0</v>
      </c>
      <c r="AB68" s="1" t="s">
        <v>0</v>
      </c>
      <c r="AC68" s="1" t="s">
        <v>0</v>
      </c>
      <c r="AD68" s="1" t="s">
        <v>0</v>
      </c>
      <c r="AE68" s="1" t="s">
        <v>0</v>
      </c>
      <c r="AF68" s="1" t="s">
        <v>0</v>
      </c>
      <c r="AG68" s="1" t="s">
        <v>0</v>
      </c>
      <c r="AH68" s="1" t="s">
        <v>0</v>
      </c>
      <c r="AI68" s="1" t="s">
        <v>0</v>
      </c>
      <c r="AJ68" s="1" t="s">
        <v>0</v>
      </c>
      <c r="AK68" s="1" t="s">
        <v>0</v>
      </c>
      <c r="AL68" s="1" t="s">
        <v>0</v>
      </c>
      <c r="AM68" s="1" t="s">
        <v>0</v>
      </c>
      <c r="AN68" s="1" t="s">
        <v>0</v>
      </c>
      <c r="AO68" s="1" t="s">
        <v>0</v>
      </c>
      <c r="AP68" s="1" t="s">
        <v>0</v>
      </c>
      <c r="AQ68" s="1" t="s">
        <v>0</v>
      </c>
      <c r="AR68" s="1" t="s">
        <v>0</v>
      </c>
      <c r="AS68" s="1" t="s">
        <v>0</v>
      </c>
      <c r="AT68" s="1" t="s">
        <v>0</v>
      </c>
      <c r="AU68" s="1" t="s">
        <v>0</v>
      </c>
      <c r="AV68" s="1" t="s">
        <v>0</v>
      </c>
      <c r="AW68" s="1" t="s">
        <v>0</v>
      </c>
      <c r="AX68" s="1" t="s">
        <v>0</v>
      </c>
      <c r="AY68" s="1" t="s">
        <v>0</v>
      </c>
      <c r="AZ68" s="1" t="s">
        <v>0</v>
      </c>
      <c r="BA68" s="1" t="s">
        <v>0</v>
      </c>
      <c r="BB68" s="1" t="s">
        <v>0</v>
      </c>
      <c r="BC68" s="1" t="s">
        <v>0</v>
      </c>
      <c r="BD68" s="1" t="s">
        <v>0</v>
      </c>
      <c r="BE68" s="1" t="s">
        <v>0</v>
      </c>
      <c r="BF68" s="1" t="s">
        <v>0</v>
      </c>
      <c r="BG68" s="1" t="s">
        <v>0</v>
      </c>
      <c r="BH68" s="1" t="s">
        <v>0</v>
      </c>
      <c r="BI68" s="1" t="s">
        <v>0</v>
      </c>
      <c r="BJ68" s="1" t="s">
        <v>0</v>
      </c>
      <c r="BK68" s="1" t="s">
        <v>0</v>
      </c>
      <c r="BL68" s="1" t="s">
        <v>0</v>
      </c>
      <c r="BM68" s="1" t="s">
        <v>0</v>
      </c>
      <c r="BN68" s="1" t="s">
        <v>0</v>
      </c>
      <c r="BO68" s="1" t="s">
        <v>0</v>
      </c>
      <c r="BP68" s="1" t="s">
        <v>0</v>
      </c>
      <c r="BQ68" s="1" t="s">
        <v>0</v>
      </c>
      <c r="BR68" s="1" t="s">
        <v>0</v>
      </c>
      <c r="BS68" s="1" t="s">
        <v>0</v>
      </c>
      <c r="BT68" s="1" t="s">
        <v>0</v>
      </c>
      <c r="BU68" s="1" t="s">
        <v>0</v>
      </c>
      <c r="BV68" s="1" t="s">
        <v>0</v>
      </c>
      <c r="BW68" s="1" t="s">
        <v>0</v>
      </c>
      <c r="BX68" s="1" t="s">
        <v>0</v>
      </c>
      <c r="BY68" s="1" t="s">
        <v>0</v>
      </c>
      <c r="BZ68" s="1" t="s">
        <v>0</v>
      </c>
      <c r="CA68" s="1" t="s">
        <v>0</v>
      </c>
      <c r="CB68" s="1" t="s">
        <v>0</v>
      </c>
      <c r="CC68" s="1" t="s">
        <v>0</v>
      </c>
      <c r="CD68" s="1" t="s">
        <v>0</v>
      </c>
      <c r="CE68" s="1" t="s">
        <v>0</v>
      </c>
      <c r="CF68" s="1" t="s">
        <v>0</v>
      </c>
      <c r="CG68" s="1" t="s">
        <v>0</v>
      </c>
      <c r="CH68" s="1" t="s">
        <v>0</v>
      </c>
      <c r="CI68" s="1" t="s">
        <v>0</v>
      </c>
      <c r="CJ68" s="1" t="s">
        <v>0</v>
      </c>
      <c r="CK68" s="1" t="s">
        <v>0</v>
      </c>
      <c r="CL68" s="1" t="s">
        <v>0</v>
      </c>
      <c r="CM68" s="1" t="s">
        <v>0</v>
      </c>
      <c r="CN68" s="1" t="s">
        <v>0</v>
      </c>
      <c r="CO68" s="1" t="s">
        <v>0</v>
      </c>
      <c r="CP68" s="1" t="s">
        <v>0</v>
      </c>
      <c r="CQ68" s="1" t="s">
        <v>0</v>
      </c>
      <c r="CR68" s="1" t="s">
        <v>0</v>
      </c>
      <c r="CS68" s="1" t="s">
        <v>0</v>
      </c>
      <c r="CT68" s="1" t="s">
        <v>0</v>
      </c>
      <c r="CU68" s="1" t="s">
        <v>0</v>
      </c>
      <c r="CV68" s="1" t="s">
        <v>0</v>
      </c>
      <c r="CW68" s="1" t="s">
        <v>0</v>
      </c>
      <c r="CX68" s="1" t="s">
        <v>0</v>
      </c>
      <c r="CY68" s="1" t="s">
        <v>0</v>
      </c>
      <c r="CZ68" s="1" t="s">
        <v>0</v>
      </c>
      <c r="DA68" s="1" t="s">
        <v>0</v>
      </c>
      <c r="DB68" s="1" t="s">
        <v>0</v>
      </c>
      <c r="DC68" s="1" t="s">
        <v>0</v>
      </c>
      <c r="DD68" s="1" t="s">
        <v>0</v>
      </c>
      <c r="DE68" s="1" t="s">
        <v>0</v>
      </c>
      <c r="DF68" s="1" t="s">
        <v>0</v>
      </c>
      <c r="DG68" s="1" t="s">
        <v>0</v>
      </c>
      <c r="DH68" s="1" t="s">
        <v>0</v>
      </c>
      <c r="DI68" s="1" t="s">
        <v>0</v>
      </c>
      <c r="DJ68" s="1" t="s">
        <v>0</v>
      </c>
      <c r="DK68" s="1" t="s">
        <v>0</v>
      </c>
      <c r="DL68" s="1" t="s">
        <v>0</v>
      </c>
      <c r="DM68" s="1" t="s">
        <v>0</v>
      </c>
      <c r="DN68" s="1" t="s">
        <v>0</v>
      </c>
      <c r="DO68" s="1" t="s">
        <v>0</v>
      </c>
      <c r="DP68" s="1" t="s">
        <v>0</v>
      </c>
      <c r="DQ68" s="1" t="s">
        <v>0</v>
      </c>
      <c r="DR68" s="1" t="s">
        <v>0</v>
      </c>
      <c r="DS68" s="1" t="s">
        <v>0</v>
      </c>
      <c r="DT68" s="1" t="s">
        <v>0</v>
      </c>
      <c r="DU68" s="1" t="s">
        <v>0</v>
      </c>
      <c r="DV68" s="1" t="s">
        <v>0</v>
      </c>
      <c r="DW68" s="1" t="s">
        <v>0</v>
      </c>
      <c r="DX68" s="1" t="s">
        <v>0</v>
      </c>
      <c r="DY68" s="1" t="s">
        <v>0</v>
      </c>
      <c r="DZ68" s="1" t="s">
        <v>0</v>
      </c>
      <c r="EA68" s="1" t="s">
        <v>0</v>
      </c>
      <c r="EB68" s="1" t="s">
        <v>0</v>
      </c>
      <c r="EC68" s="1" t="s">
        <v>0</v>
      </c>
      <c r="ED68" s="1" t="s">
        <v>0</v>
      </c>
      <c r="EE68" s="1" t="s">
        <v>0</v>
      </c>
      <c r="EF68" s="1" t="s">
        <v>0</v>
      </c>
      <c r="EG68" s="1" t="s">
        <v>0</v>
      </c>
      <c r="EH68" s="1" t="s">
        <v>0</v>
      </c>
      <c r="EI68" s="1" t="s">
        <v>0</v>
      </c>
      <c r="EJ68" s="1" t="s">
        <v>0</v>
      </c>
      <c r="EK68" s="1" t="s">
        <v>0</v>
      </c>
      <c r="EL68" s="1" t="s">
        <v>0</v>
      </c>
      <c r="EM68" s="1" t="s">
        <v>0</v>
      </c>
      <c r="EN68" s="1" t="s">
        <v>0</v>
      </c>
      <c r="EO68" s="1" t="s">
        <v>0</v>
      </c>
      <c r="EP68" s="1" t="s">
        <v>0</v>
      </c>
      <c r="EQ68" s="1" t="s">
        <v>0</v>
      </c>
      <c r="ER68" s="1" t="s">
        <v>0</v>
      </c>
      <c r="ES68" s="1" t="s">
        <v>0</v>
      </c>
      <c r="ET68" s="1" t="s">
        <v>0</v>
      </c>
      <c r="EU68" s="1" t="s">
        <v>0</v>
      </c>
      <c r="EV68" s="1" t="s">
        <v>0</v>
      </c>
      <c r="EW68" s="1" t="s">
        <v>0</v>
      </c>
      <c r="EX68" s="1" t="s">
        <v>0</v>
      </c>
      <c r="EY68" s="1" t="s">
        <v>0</v>
      </c>
      <c r="EZ68" s="1" t="s">
        <v>0</v>
      </c>
      <c r="FA68" s="1" t="s">
        <v>0</v>
      </c>
      <c r="FB68" s="1" t="s">
        <v>0</v>
      </c>
      <c r="FC68" s="1" t="s">
        <v>0</v>
      </c>
      <c r="FD68" s="1" t="s">
        <v>0</v>
      </c>
    </row>
    <row r="69" spans="1:160" x14ac:dyDescent="0.2">
      <c r="A69" s="1" t="s">
        <v>1693</v>
      </c>
      <c r="B69" s="4" t="s">
        <v>321</v>
      </c>
      <c r="C69" s="4" t="s">
        <v>322</v>
      </c>
      <c r="D69" s="35" t="s">
        <v>0</v>
      </c>
      <c r="E69" s="35" t="s">
        <v>0</v>
      </c>
      <c r="F69" s="35" t="s">
        <v>0</v>
      </c>
      <c r="G69" s="35" t="s">
        <v>0</v>
      </c>
      <c r="H69" s="35" t="s">
        <v>0</v>
      </c>
      <c r="I69" s="35" t="s">
        <v>0</v>
      </c>
      <c r="J69" s="35" t="s">
        <v>0</v>
      </c>
      <c r="K69" s="35" t="s">
        <v>0</v>
      </c>
      <c r="L69" s="35" t="s">
        <v>0</v>
      </c>
      <c r="M69" s="35" t="s">
        <v>0</v>
      </c>
      <c r="N69" s="1" t="s">
        <v>0</v>
      </c>
      <c r="O69" s="1" t="s">
        <v>0</v>
      </c>
      <c r="P69" s="1" t="s">
        <v>0</v>
      </c>
      <c r="Q69" s="1" t="s">
        <v>0</v>
      </c>
      <c r="R69" s="1" t="s">
        <v>0</v>
      </c>
      <c r="S69" s="1" t="s">
        <v>0</v>
      </c>
      <c r="T69" s="1" t="s">
        <v>0</v>
      </c>
      <c r="U69" s="1" t="s">
        <v>0</v>
      </c>
      <c r="V69" s="1" t="s">
        <v>0</v>
      </c>
      <c r="W69" s="1" t="s">
        <v>0</v>
      </c>
      <c r="X69" s="1" t="s">
        <v>0</v>
      </c>
      <c r="Y69" s="1" t="s">
        <v>0</v>
      </c>
      <c r="Z69" s="1" t="s">
        <v>0</v>
      </c>
      <c r="AA69" s="1" t="s">
        <v>0</v>
      </c>
      <c r="AB69" s="1" t="s">
        <v>0</v>
      </c>
      <c r="AC69" s="1" t="s">
        <v>0</v>
      </c>
      <c r="AD69" s="1" t="s">
        <v>0</v>
      </c>
      <c r="AE69" s="1" t="s">
        <v>0</v>
      </c>
      <c r="AF69" s="1" t="s">
        <v>0</v>
      </c>
      <c r="AG69" s="1" t="s">
        <v>0</v>
      </c>
      <c r="AH69" s="1" t="s">
        <v>0</v>
      </c>
      <c r="AI69" s="1" t="s">
        <v>0</v>
      </c>
      <c r="AJ69" s="1" t="s">
        <v>0</v>
      </c>
      <c r="AK69" s="1" t="s">
        <v>0</v>
      </c>
      <c r="AL69" s="1" t="s">
        <v>0</v>
      </c>
      <c r="AM69" s="1" t="s">
        <v>0</v>
      </c>
      <c r="AN69" s="1" t="s">
        <v>0</v>
      </c>
      <c r="AO69" s="1" t="s">
        <v>0</v>
      </c>
      <c r="AP69" s="1" t="s">
        <v>0</v>
      </c>
      <c r="AQ69" s="1" t="s">
        <v>0</v>
      </c>
      <c r="AR69" s="1" t="s">
        <v>0</v>
      </c>
      <c r="AS69" s="1" t="s">
        <v>0</v>
      </c>
      <c r="AT69" s="1" t="s">
        <v>0</v>
      </c>
      <c r="AU69" s="1" t="s">
        <v>0</v>
      </c>
      <c r="AV69" s="1" t="s">
        <v>0</v>
      </c>
      <c r="AW69" s="1" t="s">
        <v>0</v>
      </c>
      <c r="AX69" s="1" t="s">
        <v>0</v>
      </c>
      <c r="AY69" s="1" t="s">
        <v>0</v>
      </c>
      <c r="AZ69" s="1" t="s">
        <v>0</v>
      </c>
      <c r="BA69" s="1" t="s">
        <v>0</v>
      </c>
      <c r="BB69" s="1" t="s">
        <v>0</v>
      </c>
      <c r="BC69" s="1" t="s">
        <v>0</v>
      </c>
      <c r="BD69" s="1" t="s">
        <v>0</v>
      </c>
      <c r="BE69" s="1" t="s">
        <v>0</v>
      </c>
      <c r="BF69" s="1" t="s">
        <v>0</v>
      </c>
      <c r="BG69" s="1" t="s">
        <v>0</v>
      </c>
      <c r="BH69" s="1" t="s">
        <v>0</v>
      </c>
      <c r="BI69" s="1" t="s">
        <v>0</v>
      </c>
      <c r="BJ69" s="1" t="s">
        <v>0</v>
      </c>
      <c r="BK69" s="1" t="s">
        <v>0</v>
      </c>
      <c r="BL69" s="1" t="s">
        <v>0</v>
      </c>
      <c r="BM69" s="1" t="s">
        <v>0</v>
      </c>
      <c r="BN69" s="1" t="s">
        <v>0</v>
      </c>
      <c r="BO69" s="1" t="s">
        <v>0</v>
      </c>
      <c r="BP69" s="1" t="s">
        <v>0</v>
      </c>
      <c r="BQ69" s="1" t="s">
        <v>0</v>
      </c>
      <c r="BR69" s="1" t="s">
        <v>0</v>
      </c>
      <c r="BS69" s="1" t="s">
        <v>0</v>
      </c>
      <c r="BT69" s="1" t="s">
        <v>0</v>
      </c>
      <c r="BU69" s="1" t="s">
        <v>0</v>
      </c>
      <c r="BV69" s="1" t="s">
        <v>0</v>
      </c>
      <c r="BW69" s="1" t="s">
        <v>0</v>
      </c>
      <c r="BX69" s="1" t="s">
        <v>0</v>
      </c>
      <c r="BY69" s="1" t="s">
        <v>0</v>
      </c>
      <c r="BZ69" s="1" t="s">
        <v>0</v>
      </c>
      <c r="CA69" s="1" t="s">
        <v>0</v>
      </c>
      <c r="CB69" s="1" t="s">
        <v>0</v>
      </c>
      <c r="CC69" s="1" t="s">
        <v>0</v>
      </c>
      <c r="CD69" s="1" t="s">
        <v>0</v>
      </c>
      <c r="CE69" s="1" t="s">
        <v>0</v>
      </c>
      <c r="CF69" s="1" t="s">
        <v>0</v>
      </c>
      <c r="CG69" s="1" t="s">
        <v>0</v>
      </c>
      <c r="CH69" s="1" t="s">
        <v>0</v>
      </c>
      <c r="CI69" s="1" t="s">
        <v>0</v>
      </c>
      <c r="CJ69" s="1" t="s">
        <v>0</v>
      </c>
      <c r="CK69" s="1" t="s">
        <v>0</v>
      </c>
      <c r="CL69" s="1" t="s">
        <v>0</v>
      </c>
      <c r="CM69" s="1" t="s">
        <v>0</v>
      </c>
      <c r="CN69" s="1" t="s">
        <v>0</v>
      </c>
      <c r="CO69" s="1" t="s">
        <v>0</v>
      </c>
      <c r="CP69" s="1" t="s">
        <v>0</v>
      </c>
      <c r="CQ69" s="1" t="s">
        <v>0</v>
      </c>
      <c r="CR69" s="1" t="s">
        <v>0</v>
      </c>
      <c r="CS69" s="1" t="s">
        <v>0</v>
      </c>
      <c r="CT69" s="1" t="s">
        <v>0</v>
      </c>
      <c r="CU69" s="1" t="s">
        <v>0</v>
      </c>
      <c r="CV69" s="1" t="s">
        <v>0</v>
      </c>
      <c r="CW69" s="1" t="s">
        <v>0</v>
      </c>
      <c r="CX69" s="1" t="s">
        <v>0</v>
      </c>
      <c r="CY69" s="1" t="s">
        <v>0</v>
      </c>
      <c r="CZ69" s="1" t="s">
        <v>0</v>
      </c>
      <c r="DA69" s="1" t="s">
        <v>0</v>
      </c>
      <c r="DB69" s="1" t="s">
        <v>0</v>
      </c>
      <c r="DC69" s="1" t="s">
        <v>0</v>
      </c>
      <c r="DD69" s="1" t="s">
        <v>0</v>
      </c>
      <c r="DE69" s="1" t="s">
        <v>0</v>
      </c>
      <c r="DF69" s="1" t="s">
        <v>0</v>
      </c>
      <c r="DG69" s="1" t="s">
        <v>0</v>
      </c>
      <c r="DH69" s="1" t="s">
        <v>0</v>
      </c>
      <c r="DI69" s="1" t="s">
        <v>0</v>
      </c>
      <c r="DJ69" s="1" t="s">
        <v>0</v>
      </c>
      <c r="DK69" s="1" t="s">
        <v>0</v>
      </c>
      <c r="DL69" s="1" t="s">
        <v>0</v>
      </c>
      <c r="DM69" s="1" t="s">
        <v>0</v>
      </c>
      <c r="DN69" s="1" t="s">
        <v>0</v>
      </c>
      <c r="DO69" s="1" t="s">
        <v>0</v>
      </c>
      <c r="DP69" s="1" t="s">
        <v>0</v>
      </c>
      <c r="DQ69" s="1" t="s">
        <v>0</v>
      </c>
      <c r="DR69" s="1" t="s">
        <v>0</v>
      </c>
      <c r="DS69" s="1" t="s">
        <v>0</v>
      </c>
      <c r="DT69" s="1" t="s">
        <v>0</v>
      </c>
      <c r="DU69" s="1" t="s">
        <v>0</v>
      </c>
      <c r="DV69" s="1" t="s">
        <v>0</v>
      </c>
      <c r="DW69" s="1" t="s">
        <v>0</v>
      </c>
      <c r="DX69" s="1" t="s">
        <v>0</v>
      </c>
      <c r="DY69" s="1" t="s">
        <v>0</v>
      </c>
      <c r="DZ69" s="1" t="s">
        <v>0</v>
      </c>
      <c r="EA69" s="1" t="s">
        <v>0</v>
      </c>
      <c r="EB69" s="1" t="s">
        <v>0</v>
      </c>
      <c r="EC69" s="1" t="s">
        <v>0</v>
      </c>
      <c r="ED69" s="1" t="s">
        <v>0</v>
      </c>
      <c r="EE69" s="1" t="s">
        <v>0</v>
      </c>
      <c r="EF69" s="1" t="s">
        <v>0</v>
      </c>
      <c r="EG69" s="1" t="s">
        <v>0</v>
      </c>
      <c r="EH69" s="1" t="s">
        <v>0</v>
      </c>
      <c r="EI69" s="1" t="s">
        <v>0</v>
      </c>
      <c r="EJ69" s="1" t="s">
        <v>0</v>
      </c>
      <c r="EK69" s="1" t="s">
        <v>0</v>
      </c>
      <c r="EL69" s="1" t="s">
        <v>0</v>
      </c>
      <c r="EM69" s="1" t="s">
        <v>0</v>
      </c>
      <c r="EN69" s="1" t="s">
        <v>0</v>
      </c>
      <c r="EO69" s="1" t="s">
        <v>0</v>
      </c>
      <c r="EP69" s="1" t="s">
        <v>0</v>
      </c>
      <c r="EQ69" s="1" t="s">
        <v>0</v>
      </c>
      <c r="ER69" s="1" t="s">
        <v>0</v>
      </c>
      <c r="ES69" s="1" t="s">
        <v>0</v>
      </c>
      <c r="ET69" s="1" t="s">
        <v>0</v>
      </c>
      <c r="EU69" s="1" t="s">
        <v>0</v>
      </c>
      <c r="EV69" s="1" t="s">
        <v>0</v>
      </c>
      <c r="EW69" s="1" t="s">
        <v>0</v>
      </c>
      <c r="EX69" s="1" t="s">
        <v>0</v>
      </c>
      <c r="EY69" s="1" t="s">
        <v>0</v>
      </c>
      <c r="EZ69" s="1" t="s">
        <v>0</v>
      </c>
      <c r="FA69" s="1" t="s">
        <v>0</v>
      </c>
      <c r="FB69" s="1" t="s">
        <v>0</v>
      </c>
      <c r="FC69" s="1" t="s">
        <v>0</v>
      </c>
      <c r="FD69" s="1" t="s">
        <v>0</v>
      </c>
    </row>
    <row r="70" spans="1:160" x14ac:dyDescent="0.2">
      <c r="A70" s="1" t="s">
        <v>1694</v>
      </c>
      <c r="B70" s="4" t="s">
        <v>326</v>
      </c>
      <c r="C70" s="4" t="s">
        <v>327</v>
      </c>
      <c r="D70" s="35">
        <v>37840923.755707502</v>
      </c>
      <c r="E70" s="35">
        <v>58732963.8545665</v>
      </c>
      <c r="F70" s="35">
        <v>64508166.823366001</v>
      </c>
      <c r="G70" s="35">
        <v>68605056.667001501</v>
      </c>
      <c r="H70" s="35">
        <v>57163755.7590684</v>
      </c>
      <c r="I70" s="35">
        <v>69557326.801102206</v>
      </c>
      <c r="J70" s="35">
        <v>54989966.055452101</v>
      </c>
      <c r="K70" s="35">
        <v>50136229.161585897</v>
      </c>
      <c r="L70" s="35">
        <v>63218078.807650402</v>
      </c>
      <c r="M70" s="35">
        <v>62374912.316128798</v>
      </c>
      <c r="N70" s="1">
        <v>62564835.024283499</v>
      </c>
      <c r="O70" s="1">
        <v>44858202.383866303</v>
      </c>
      <c r="P70" s="1">
        <v>62281914.062551603</v>
      </c>
      <c r="Q70" s="1">
        <v>58715183.869578503</v>
      </c>
      <c r="R70" s="1">
        <v>53086782.616035998</v>
      </c>
      <c r="S70" s="1">
        <v>41191380.9357768</v>
      </c>
      <c r="T70" s="1">
        <v>74662287.384555295</v>
      </c>
      <c r="U70" s="1">
        <v>41970351.065186799</v>
      </c>
      <c r="V70" s="1">
        <v>46162291.393128097</v>
      </c>
      <c r="W70" s="1">
        <v>63920689.565098204</v>
      </c>
      <c r="X70" s="1">
        <v>52896832.080750301</v>
      </c>
      <c r="Y70" s="1">
        <v>62789280.632989302</v>
      </c>
      <c r="Z70" s="1">
        <v>51602372.523621</v>
      </c>
      <c r="AA70" s="1">
        <v>56378126.334261701</v>
      </c>
      <c r="AB70" s="1">
        <v>53851409.009586602</v>
      </c>
      <c r="AC70" s="1">
        <v>49814563.401781902</v>
      </c>
      <c r="AD70" s="1">
        <v>48365940.8704037</v>
      </c>
      <c r="AE70" s="1">
        <v>50159735.7372557</v>
      </c>
      <c r="AF70" s="1">
        <v>52688944.865306303</v>
      </c>
      <c r="AG70" s="1">
        <v>51528121.581415303</v>
      </c>
      <c r="AH70" s="1">
        <v>58401822.0037314</v>
      </c>
      <c r="AI70" s="1">
        <v>41900110.866403103</v>
      </c>
      <c r="AJ70" s="1">
        <v>53470751.616157897</v>
      </c>
      <c r="AK70" s="1">
        <v>45828627.552817397</v>
      </c>
      <c r="AL70" s="1">
        <v>42419273.859613098</v>
      </c>
      <c r="AM70" s="1">
        <v>38274366.496949099</v>
      </c>
      <c r="AN70" s="1">
        <v>59268453.357376501</v>
      </c>
      <c r="AO70" s="1">
        <v>36736603.664250903</v>
      </c>
      <c r="AP70" s="1">
        <v>49560544.768699802</v>
      </c>
      <c r="AQ70" s="1">
        <v>39419650.873699203</v>
      </c>
      <c r="AR70" s="1">
        <v>37861090.980001599</v>
      </c>
      <c r="AS70" s="1">
        <v>47068813.939936697</v>
      </c>
      <c r="AT70" s="1">
        <v>47986241.737582803</v>
      </c>
      <c r="AU70" s="1">
        <v>43531531.440979101</v>
      </c>
      <c r="AV70" s="1">
        <v>60364101.049978502</v>
      </c>
      <c r="AW70" s="1">
        <v>43638457.383213699</v>
      </c>
      <c r="AX70" s="1">
        <v>48821214.781107999</v>
      </c>
      <c r="AY70" s="1">
        <v>37288736.3130299</v>
      </c>
      <c r="AZ70" s="1">
        <v>43859808.951248199</v>
      </c>
      <c r="BA70" s="1">
        <v>54126639.7946897</v>
      </c>
      <c r="BB70" s="1">
        <v>42137254.879609898</v>
      </c>
      <c r="BC70" s="1">
        <v>53746642.436180003</v>
      </c>
      <c r="BD70" s="1">
        <v>52105019.424331002</v>
      </c>
      <c r="BE70" s="1">
        <v>43668494.873059399</v>
      </c>
      <c r="BF70" s="1">
        <v>45074356.253826097</v>
      </c>
      <c r="BG70" s="1">
        <v>36336216.9113122</v>
      </c>
      <c r="BH70" s="1">
        <v>41728228.809343301</v>
      </c>
      <c r="BI70" s="1">
        <v>41946705.955442302</v>
      </c>
      <c r="BJ70" s="1">
        <v>47731895.698219903</v>
      </c>
      <c r="BK70" s="1">
        <v>36851584.756838597</v>
      </c>
      <c r="BL70" s="1">
        <v>45433435.215288103</v>
      </c>
      <c r="BM70" s="1">
        <v>39801746.661520302</v>
      </c>
      <c r="BN70" s="1">
        <v>54336511.725951098</v>
      </c>
      <c r="BO70" s="1">
        <v>52953171.318606302</v>
      </c>
      <c r="BP70" s="1">
        <v>39317375.972568803</v>
      </c>
      <c r="BQ70" s="1">
        <v>34965015.259500399</v>
      </c>
      <c r="BR70" s="1">
        <v>29009232.8763863</v>
      </c>
      <c r="BS70" s="1">
        <v>42628860.097318098</v>
      </c>
      <c r="BT70" s="1">
        <v>36157939.757897697</v>
      </c>
      <c r="BU70" s="1">
        <v>37771003.744231701</v>
      </c>
      <c r="BV70" s="1">
        <v>37796081.271679603</v>
      </c>
      <c r="BW70" s="1">
        <v>43045465.876899198</v>
      </c>
      <c r="BX70" s="1">
        <v>27460243.872575901</v>
      </c>
      <c r="BY70" s="1">
        <v>49557597.9076894</v>
      </c>
      <c r="BZ70" s="1">
        <v>44777790.563909203</v>
      </c>
      <c r="CA70" s="1">
        <v>31491985.9310955</v>
      </c>
      <c r="CB70" s="1">
        <v>49041915.365355998</v>
      </c>
      <c r="CC70" s="1">
        <v>39671587.042981803</v>
      </c>
      <c r="CD70" s="1">
        <v>43311721.317437403</v>
      </c>
      <c r="CE70" s="1">
        <v>39247157.019325197</v>
      </c>
      <c r="CF70" s="1">
        <v>30499828.801852301</v>
      </c>
      <c r="CG70" s="1">
        <v>40350357.5065687</v>
      </c>
      <c r="CH70" s="1">
        <v>39160331.504193097</v>
      </c>
      <c r="CI70" s="1">
        <v>20743387.2693468</v>
      </c>
      <c r="CJ70" s="1">
        <v>27893051.406109001</v>
      </c>
      <c r="CK70" s="1">
        <v>40596275.584180698</v>
      </c>
      <c r="CL70" s="1">
        <v>27707171.560894001</v>
      </c>
      <c r="CM70" s="1">
        <v>27843968.964527201</v>
      </c>
      <c r="CN70" s="1">
        <v>31129941.090187602</v>
      </c>
      <c r="CO70" s="1">
        <v>35290488.023795001</v>
      </c>
      <c r="CP70" s="1">
        <v>41650323.564725898</v>
      </c>
      <c r="CQ70" s="1">
        <v>23354868.329142399</v>
      </c>
      <c r="CR70" s="1">
        <v>30639302.492354199</v>
      </c>
      <c r="CS70" s="1">
        <v>29957292.641402099</v>
      </c>
      <c r="CT70" s="1">
        <v>34748584.337771401</v>
      </c>
      <c r="CU70" s="1">
        <v>38624782.363599502</v>
      </c>
      <c r="CV70" s="1">
        <v>25567448.111166701</v>
      </c>
      <c r="CW70" s="1">
        <v>32620558.857624099</v>
      </c>
      <c r="CX70" s="1">
        <v>41634031.583178103</v>
      </c>
      <c r="CY70" s="1">
        <v>30111166.185065702</v>
      </c>
      <c r="CZ70" s="1">
        <v>31994086.642554302</v>
      </c>
      <c r="DA70" s="1">
        <v>44276196.1977055</v>
      </c>
      <c r="DB70" s="1">
        <v>30143120.283238001</v>
      </c>
      <c r="DC70" s="1">
        <v>23465457.948062502</v>
      </c>
      <c r="DD70" s="1">
        <v>36639423.4578235</v>
      </c>
      <c r="DE70" s="1">
        <v>43305953.6899959</v>
      </c>
      <c r="DF70" s="1">
        <v>34696705.961516403</v>
      </c>
      <c r="DG70" s="1">
        <v>38401624.460345797</v>
      </c>
      <c r="DH70" s="1">
        <v>35106026.654561996</v>
      </c>
      <c r="DI70" s="1">
        <v>39230651.964348897</v>
      </c>
      <c r="DJ70" s="1">
        <v>36436566.081964299</v>
      </c>
      <c r="DK70" s="1">
        <v>32748720.546333998</v>
      </c>
      <c r="DL70" s="1">
        <v>36799327.781023502</v>
      </c>
      <c r="DM70" s="1">
        <v>37266287.770678103</v>
      </c>
      <c r="DN70" s="1">
        <v>30557284.463683799</v>
      </c>
      <c r="DO70" s="1">
        <v>36036363.1638785</v>
      </c>
      <c r="DP70" s="1">
        <v>44264889.217189498</v>
      </c>
      <c r="DQ70" s="1">
        <v>32954037.241395898</v>
      </c>
      <c r="DR70" s="1">
        <v>34661929.279751502</v>
      </c>
      <c r="DS70" s="1">
        <v>46470067.693191998</v>
      </c>
      <c r="DT70" s="1">
        <v>22825993.9066086</v>
      </c>
      <c r="DU70" s="1">
        <v>46678167.355119497</v>
      </c>
      <c r="DV70" s="1">
        <v>29567737.861621998</v>
      </c>
      <c r="DW70" s="1">
        <v>35925028.760430299</v>
      </c>
      <c r="DX70" s="1">
        <v>23203772.426168799</v>
      </c>
      <c r="DY70" s="1">
        <v>44596452.565871097</v>
      </c>
      <c r="DZ70" s="1">
        <v>38150407.369563103</v>
      </c>
      <c r="EA70" s="1">
        <v>32057744.642051701</v>
      </c>
      <c r="EB70" s="1">
        <v>26256081.846478399</v>
      </c>
      <c r="EC70" s="1">
        <v>41266401.205444701</v>
      </c>
      <c r="ED70" s="1">
        <v>27697413.711151801</v>
      </c>
      <c r="EE70" s="1">
        <v>33704899.981803998</v>
      </c>
      <c r="EF70" s="1">
        <v>27141606.599253699</v>
      </c>
      <c r="EG70" s="1">
        <v>45739759.820371397</v>
      </c>
      <c r="EH70" s="1">
        <v>27006340.476697601</v>
      </c>
      <c r="EI70" s="1">
        <v>28061574.7956875</v>
      </c>
      <c r="EJ70" s="1">
        <v>31015229.209476698</v>
      </c>
      <c r="EK70" s="1">
        <v>33153095.2374322</v>
      </c>
      <c r="EL70" s="1">
        <v>28334194.9261357</v>
      </c>
      <c r="EM70" s="1">
        <v>38595489.348858997</v>
      </c>
      <c r="EN70" s="1">
        <v>29604134.188225001</v>
      </c>
      <c r="EO70" s="1">
        <v>27388298.693105198</v>
      </c>
      <c r="EP70" s="1">
        <v>26106153.265614599</v>
      </c>
      <c r="EQ70" s="1">
        <v>39124263.075252302</v>
      </c>
      <c r="ER70" s="1">
        <v>28901946.289177898</v>
      </c>
      <c r="ES70" s="1">
        <v>34167053.056630097</v>
      </c>
      <c r="ET70" s="1">
        <v>34198192.089337699</v>
      </c>
      <c r="EU70" s="1">
        <v>29182596.775334802</v>
      </c>
      <c r="EV70" s="1">
        <v>24915458.469862599</v>
      </c>
      <c r="EW70" s="1">
        <v>24756666.490055699</v>
      </c>
      <c r="EX70" s="1">
        <v>26570291.2734726</v>
      </c>
      <c r="EY70" s="1">
        <v>39186517.503613301</v>
      </c>
      <c r="EZ70" s="1">
        <v>29118637.9742449</v>
      </c>
      <c r="FA70" s="1">
        <v>24867060.277803499</v>
      </c>
      <c r="FB70" s="1">
        <v>30306868.333502699</v>
      </c>
      <c r="FC70" s="1">
        <v>25139971.558423501</v>
      </c>
      <c r="FD70" s="1">
        <v>30657176.126888499</v>
      </c>
    </row>
    <row r="71" spans="1:160" x14ac:dyDescent="0.2">
      <c r="A71" s="1" t="s">
        <v>1696</v>
      </c>
      <c r="B71" s="4" t="s">
        <v>330</v>
      </c>
      <c r="C71" s="4" t="s">
        <v>331</v>
      </c>
      <c r="D71" s="35">
        <v>35443385.583144002</v>
      </c>
      <c r="E71" s="35">
        <v>43152060.480452597</v>
      </c>
      <c r="F71" s="35">
        <v>22288546.221967101</v>
      </c>
      <c r="G71" s="35">
        <v>28055491.110011</v>
      </c>
      <c r="H71" s="35">
        <v>41574695.7683395</v>
      </c>
      <c r="I71" s="35">
        <v>30992324.5881471</v>
      </c>
      <c r="J71" s="35">
        <v>54456629.961958602</v>
      </c>
      <c r="K71" s="35">
        <v>32331067.732006401</v>
      </c>
      <c r="L71" s="35">
        <v>40212692.291401401</v>
      </c>
      <c r="M71" s="35">
        <v>33471153.528774198</v>
      </c>
      <c r="N71" s="1">
        <v>37895035.083427303</v>
      </c>
      <c r="O71" s="1">
        <v>34094213.903892197</v>
      </c>
      <c r="P71" s="1">
        <v>41872624.667857699</v>
      </c>
      <c r="Q71" s="1">
        <v>43049252.208381303</v>
      </c>
      <c r="R71" s="1">
        <v>25158368.262165401</v>
      </c>
      <c r="S71" s="1">
        <v>29872477.552056398</v>
      </c>
      <c r="T71" s="1">
        <v>34094507.554980204</v>
      </c>
      <c r="U71" s="1">
        <v>42528483.494412899</v>
      </c>
      <c r="V71" s="1">
        <v>34878746.119150199</v>
      </c>
      <c r="W71" s="1">
        <v>43954327.746974401</v>
      </c>
      <c r="X71" s="1">
        <v>45402132.549504898</v>
      </c>
      <c r="Y71" s="1">
        <v>40114543.911630303</v>
      </c>
      <c r="Z71" s="1">
        <v>25793595.986924</v>
      </c>
      <c r="AA71" s="1">
        <v>30870626.1255247</v>
      </c>
      <c r="AB71" s="1">
        <v>43252459.962201796</v>
      </c>
      <c r="AC71" s="1">
        <v>34214637.528424501</v>
      </c>
      <c r="AD71" s="1">
        <v>31456406.276966199</v>
      </c>
      <c r="AE71" s="1">
        <v>27900225.750278302</v>
      </c>
      <c r="AF71" s="1">
        <v>37865476.646413296</v>
      </c>
      <c r="AG71" s="1">
        <v>48603733.939076602</v>
      </c>
      <c r="AH71" s="1">
        <v>23966013.907177601</v>
      </c>
      <c r="AI71" s="1">
        <v>25036152.194146998</v>
      </c>
      <c r="AJ71" s="1">
        <v>34857502.941736497</v>
      </c>
      <c r="AK71" s="1">
        <v>37027149.571961097</v>
      </c>
      <c r="AL71" s="1">
        <v>32603466.296477798</v>
      </c>
      <c r="AM71" s="1">
        <v>21640386.3253925</v>
      </c>
      <c r="AN71" s="1">
        <v>34935522.199659303</v>
      </c>
      <c r="AO71" s="1">
        <v>28850131.638944902</v>
      </c>
      <c r="AP71" s="1">
        <v>29475553.819115601</v>
      </c>
      <c r="AQ71" s="1">
        <v>37619319.574076802</v>
      </c>
      <c r="AR71" s="1">
        <v>33098053.861522399</v>
      </c>
      <c r="AS71" s="1">
        <v>37304804.300022602</v>
      </c>
      <c r="AT71" s="1">
        <v>33813056.097131498</v>
      </c>
      <c r="AU71" s="1">
        <v>27870575.2182099</v>
      </c>
      <c r="AV71" s="1">
        <v>32703934.702860299</v>
      </c>
      <c r="AW71" s="1">
        <v>32132017.409962401</v>
      </c>
      <c r="AX71" s="1">
        <v>39209430.2605763</v>
      </c>
      <c r="AY71" s="1">
        <v>29996304.644472599</v>
      </c>
      <c r="AZ71" s="1">
        <v>39504504.949230298</v>
      </c>
      <c r="BA71" s="1">
        <v>28545950.672841098</v>
      </c>
      <c r="BB71" s="1">
        <v>38959580.007031299</v>
      </c>
      <c r="BC71" s="1">
        <v>30187907.211126599</v>
      </c>
      <c r="BD71" s="1">
        <v>32363508.876829699</v>
      </c>
      <c r="BE71" s="1">
        <v>30051224.048135601</v>
      </c>
      <c r="BF71" s="1">
        <v>31387388.308972798</v>
      </c>
      <c r="BG71" s="1">
        <v>31610978.342511699</v>
      </c>
      <c r="BH71" s="1">
        <v>28338355.154630601</v>
      </c>
      <c r="BI71" s="1">
        <v>39582629.787164502</v>
      </c>
      <c r="BJ71" s="1">
        <v>30407265.013625499</v>
      </c>
      <c r="BK71" s="1">
        <v>33598845.390964597</v>
      </c>
      <c r="BL71" s="1">
        <v>34283631.082498997</v>
      </c>
      <c r="BM71" s="1">
        <v>26007618.5530647</v>
      </c>
      <c r="BN71" s="1">
        <v>31216108.9109938</v>
      </c>
      <c r="BO71" s="1">
        <v>28959302.7606932</v>
      </c>
      <c r="BP71" s="1">
        <v>32680692.512882601</v>
      </c>
      <c r="BQ71" s="1">
        <v>20909078.683214799</v>
      </c>
      <c r="BR71" s="1">
        <v>31835990.830315001</v>
      </c>
      <c r="BS71" s="1">
        <v>37278235.632754996</v>
      </c>
      <c r="BT71" s="1">
        <v>28438259.924670901</v>
      </c>
      <c r="BU71" s="1">
        <v>26086071.075973101</v>
      </c>
      <c r="BV71" s="1">
        <v>19455988.6416554</v>
      </c>
      <c r="BW71" s="1">
        <v>38117555.956050701</v>
      </c>
      <c r="BX71" s="1">
        <v>31695031.776914101</v>
      </c>
      <c r="BY71" s="1">
        <v>32489803.184349202</v>
      </c>
      <c r="BZ71" s="1">
        <v>37774148.034333698</v>
      </c>
      <c r="CA71" s="1">
        <v>38818912.132895701</v>
      </c>
      <c r="CB71" s="1">
        <v>34704149.1191964</v>
      </c>
      <c r="CC71" s="1">
        <v>20273801.9297974</v>
      </c>
      <c r="CD71" s="1">
        <v>27876259.757481501</v>
      </c>
      <c r="CE71" s="1">
        <v>38290848.352584802</v>
      </c>
      <c r="CF71" s="1">
        <v>26569889.777459498</v>
      </c>
      <c r="CG71" s="1">
        <v>22713403.667474501</v>
      </c>
      <c r="CH71" s="1">
        <v>26837089.632178601</v>
      </c>
      <c r="CI71" s="1">
        <v>23315199.998530801</v>
      </c>
      <c r="CJ71" s="1">
        <v>29691281.481292699</v>
      </c>
      <c r="CK71" s="1">
        <v>29241198.291091502</v>
      </c>
      <c r="CL71" s="1">
        <v>25302058.602549698</v>
      </c>
      <c r="CM71" s="1">
        <v>20835823.1504221</v>
      </c>
      <c r="CN71" s="1">
        <v>22788150.076765101</v>
      </c>
      <c r="CO71" s="1">
        <v>29965270.195033502</v>
      </c>
      <c r="CP71" s="1">
        <v>20245145.200936399</v>
      </c>
      <c r="CQ71" s="1">
        <v>25614731.699707899</v>
      </c>
      <c r="CR71" s="1">
        <v>32555530.983813699</v>
      </c>
      <c r="CS71" s="1">
        <v>27103466.5207601</v>
      </c>
      <c r="CT71" s="1">
        <v>28138266.4709622</v>
      </c>
      <c r="CU71" s="1">
        <v>20957343.146074299</v>
      </c>
      <c r="CV71" s="1">
        <v>31917790.324232701</v>
      </c>
      <c r="CW71" s="1">
        <v>27724185.369805399</v>
      </c>
      <c r="CX71" s="1">
        <v>24068460.805858102</v>
      </c>
      <c r="CY71" s="1">
        <v>23587436.9916998</v>
      </c>
      <c r="CZ71" s="1">
        <v>21926202.251012798</v>
      </c>
      <c r="DA71" s="1">
        <v>31520269.3929381</v>
      </c>
      <c r="DB71" s="1">
        <v>24697409.126064502</v>
      </c>
      <c r="DC71" s="1">
        <v>18370744.341892298</v>
      </c>
      <c r="DD71" s="1">
        <v>25983181.952867601</v>
      </c>
      <c r="DE71" s="1">
        <v>27800055.271384198</v>
      </c>
      <c r="DF71" s="1">
        <v>32783734.7417267</v>
      </c>
      <c r="DG71" s="1">
        <v>27708143.889111899</v>
      </c>
      <c r="DH71" s="1">
        <v>29968330.3662159</v>
      </c>
      <c r="DI71" s="1">
        <v>22948070.623677898</v>
      </c>
      <c r="DJ71" s="1">
        <v>24615137.456537999</v>
      </c>
      <c r="DK71" s="1">
        <v>26531478.098651201</v>
      </c>
      <c r="DL71" s="1">
        <v>20844833.670486901</v>
      </c>
      <c r="DM71" s="1">
        <v>31349701.1652059</v>
      </c>
      <c r="DN71" s="1">
        <v>23188171.582319502</v>
      </c>
      <c r="DO71" s="1">
        <v>30667079.559149601</v>
      </c>
      <c r="DP71" s="1">
        <v>28070855.569782101</v>
      </c>
      <c r="DQ71" s="1">
        <v>20344576.6653919</v>
      </c>
      <c r="DR71" s="1">
        <v>24292976.848085999</v>
      </c>
      <c r="DS71" s="1">
        <v>26562492.722643498</v>
      </c>
      <c r="DT71" s="1">
        <v>24208085.6519523</v>
      </c>
      <c r="DU71" s="1">
        <v>16993711.276551701</v>
      </c>
      <c r="DV71" s="1">
        <v>29990421.640205801</v>
      </c>
      <c r="DW71" s="1">
        <v>23233074.9121533</v>
      </c>
      <c r="DX71" s="1">
        <v>15855671.486806201</v>
      </c>
      <c r="DY71" s="1">
        <v>35118968.490378603</v>
      </c>
      <c r="DZ71" s="1">
        <v>21950772.817495901</v>
      </c>
      <c r="EA71" s="1">
        <v>31193970.6411639</v>
      </c>
      <c r="EB71" s="1">
        <v>17856558.529141199</v>
      </c>
      <c r="EC71" s="1">
        <v>25946236.656491499</v>
      </c>
      <c r="ED71" s="1">
        <v>20142472.5223663</v>
      </c>
      <c r="EE71" s="1">
        <v>30537122.635080501</v>
      </c>
      <c r="EF71" s="1">
        <v>25285735.1954422</v>
      </c>
      <c r="EG71" s="1">
        <v>37266152.769766301</v>
      </c>
      <c r="EH71" s="1">
        <v>23216698.316705</v>
      </c>
      <c r="EI71" s="1">
        <v>25104045.450668</v>
      </c>
      <c r="EJ71" s="1">
        <v>20325102.353588998</v>
      </c>
      <c r="EK71" s="1">
        <v>23671859.687065501</v>
      </c>
      <c r="EL71" s="1">
        <v>24858416.095904998</v>
      </c>
      <c r="EM71" s="1">
        <v>23479713.104290102</v>
      </c>
      <c r="EN71" s="1">
        <v>30647129.606268201</v>
      </c>
      <c r="EO71" s="1">
        <v>33073249.046546001</v>
      </c>
      <c r="EP71" s="1">
        <v>23311971.6868288</v>
      </c>
      <c r="EQ71" s="1">
        <v>22992748.708806701</v>
      </c>
      <c r="ER71" s="1">
        <v>20458668.569944698</v>
      </c>
      <c r="ES71" s="1">
        <v>15839920.870046699</v>
      </c>
      <c r="ET71" s="1">
        <v>26135009.624293901</v>
      </c>
      <c r="EU71" s="1">
        <v>15773280.8062829</v>
      </c>
      <c r="EV71" s="1">
        <v>22407055.232174899</v>
      </c>
      <c r="EW71" s="1">
        <v>23209197.552505702</v>
      </c>
      <c r="EX71" s="1">
        <v>35642170.307547703</v>
      </c>
      <c r="EY71" s="1">
        <v>25438124.5448552</v>
      </c>
      <c r="EZ71" s="1">
        <v>24247784.8264204</v>
      </c>
      <c r="FA71" s="1">
        <v>21275713.680397701</v>
      </c>
      <c r="FB71" s="1">
        <v>25482408.221229099</v>
      </c>
      <c r="FC71" s="1">
        <v>27491149.532543201</v>
      </c>
      <c r="FD71" s="1">
        <v>27142211.188675102</v>
      </c>
    </row>
    <row r="72" spans="1:160" x14ac:dyDescent="0.2">
      <c r="A72" s="1" t="s">
        <v>1697</v>
      </c>
      <c r="B72" s="4" t="s">
        <v>335</v>
      </c>
      <c r="C72" s="4" t="s">
        <v>336</v>
      </c>
      <c r="D72" s="35">
        <v>643706.15885612206</v>
      </c>
      <c r="E72" s="35">
        <v>961658.064263521</v>
      </c>
      <c r="F72" s="35">
        <v>2944192.4274720601</v>
      </c>
      <c r="G72" s="35">
        <v>1717911.4762542299</v>
      </c>
      <c r="H72" s="35">
        <v>689696.07495755702</v>
      </c>
      <c r="I72" s="35">
        <v>683906.30671302299</v>
      </c>
      <c r="J72" s="35">
        <v>994242.03354220896</v>
      </c>
      <c r="K72" s="35">
        <v>1213798.4298699901</v>
      </c>
      <c r="L72" s="35">
        <v>375149.61517760297</v>
      </c>
      <c r="M72" s="35">
        <v>531042.72823596594</v>
      </c>
      <c r="N72" s="1">
        <v>555318.55768339301</v>
      </c>
      <c r="O72" s="1">
        <v>358237.93742494797</v>
      </c>
      <c r="P72" s="1">
        <v>714733.75411261804</v>
      </c>
      <c r="Q72" s="1">
        <v>648024.08906697703</v>
      </c>
      <c r="R72" s="1">
        <v>665535.59432033799</v>
      </c>
      <c r="S72" s="1">
        <v>513049.29318735399</v>
      </c>
      <c r="T72" s="1">
        <v>305226.988388167</v>
      </c>
      <c r="U72" s="1">
        <v>373819.64045413397</v>
      </c>
      <c r="V72" s="1">
        <v>637158.75534294196</v>
      </c>
      <c r="W72" s="1">
        <v>573375.50063997204</v>
      </c>
      <c r="X72" s="1">
        <v>353313.97587677703</v>
      </c>
      <c r="Y72" s="1">
        <v>315708.782711968</v>
      </c>
      <c r="Z72" s="1">
        <v>1692567.5926475599</v>
      </c>
      <c r="AA72" s="1">
        <v>566893.87557965203</v>
      </c>
      <c r="AB72" s="1">
        <v>513863.64239815401</v>
      </c>
      <c r="AC72" s="1">
        <v>590609.05062944198</v>
      </c>
      <c r="AD72" s="1">
        <v>834201.72595524904</v>
      </c>
      <c r="AE72" s="1">
        <v>692350.48772236204</v>
      </c>
      <c r="AF72" s="1">
        <v>731508.02272425103</v>
      </c>
      <c r="AG72" s="1">
        <v>599040.08794190397</v>
      </c>
      <c r="AH72" s="1">
        <v>2041987.63903363</v>
      </c>
      <c r="AI72" s="1">
        <v>640813.07159394701</v>
      </c>
      <c r="AJ72" s="1">
        <v>847850.63748962805</v>
      </c>
      <c r="AK72" s="1">
        <v>1080093.4281242699</v>
      </c>
      <c r="AL72" s="1">
        <v>693658.03314499103</v>
      </c>
      <c r="AM72" s="1">
        <v>613798.50918248203</v>
      </c>
      <c r="AN72" s="1">
        <v>505125.088743222</v>
      </c>
      <c r="AO72" s="1">
        <v>576619.19587222103</v>
      </c>
      <c r="AP72" s="1">
        <v>721751.06201071094</v>
      </c>
      <c r="AQ72" s="1">
        <v>1588171.69577028</v>
      </c>
      <c r="AR72" s="1">
        <v>502853.61341210903</v>
      </c>
      <c r="AS72" s="1">
        <v>466578.924798719</v>
      </c>
      <c r="AT72" s="1">
        <v>468987.58297210903</v>
      </c>
      <c r="AU72" s="1">
        <v>2272361.98194486</v>
      </c>
      <c r="AV72" s="1">
        <v>414872.64963301597</v>
      </c>
      <c r="AW72" s="1">
        <v>385470.97778209799</v>
      </c>
      <c r="AX72" s="1">
        <v>277086.54149808601</v>
      </c>
      <c r="AY72" s="1">
        <v>963561.51255024597</v>
      </c>
      <c r="AZ72" s="1">
        <v>510571.59763477999</v>
      </c>
      <c r="BA72" s="1">
        <v>701569.63884679298</v>
      </c>
      <c r="BB72" s="1">
        <v>327492.30455870298</v>
      </c>
      <c r="BC72" s="1">
        <v>1056052.0829524</v>
      </c>
      <c r="BD72" s="1">
        <v>463217.692832292</v>
      </c>
      <c r="BE72" s="1">
        <v>459909.85520832601</v>
      </c>
      <c r="BF72" s="1">
        <v>611219.85091741197</v>
      </c>
      <c r="BG72" s="1">
        <v>625708.53695042001</v>
      </c>
      <c r="BH72" s="1">
        <v>1138204.84230169</v>
      </c>
      <c r="BI72" s="1">
        <v>1412347.64181703</v>
      </c>
      <c r="BJ72" s="1">
        <v>528974.71978754399</v>
      </c>
      <c r="BK72" s="1">
        <v>847011.79563781503</v>
      </c>
      <c r="BL72" s="1">
        <v>435677.13099498098</v>
      </c>
      <c r="BM72" s="1">
        <v>657628.62353592704</v>
      </c>
      <c r="BN72" s="1">
        <v>719741.16845630296</v>
      </c>
      <c r="BO72" s="1">
        <v>353266.300801976</v>
      </c>
      <c r="BP72" s="1">
        <v>1047570.33236189</v>
      </c>
      <c r="BQ72" s="1">
        <v>384161.18913903699</v>
      </c>
      <c r="BR72" s="1">
        <v>452904.914611705</v>
      </c>
      <c r="BS72" s="1">
        <v>899921.76460315299</v>
      </c>
      <c r="BT72" s="1">
        <v>897408.45728018798</v>
      </c>
      <c r="BU72" s="1">
        <v>981160.57441826805</v>
      </c>
      <c r="BV72" s="1">
        <v>384463.60680358601</v>
      </c>
      <c r="BW72" s="1">
        <v>802513.42892372201</v>
      </c>
      <c r="BX72" s="1">
        <v>505936.600888599</v>
      </c>
      <c r="BY72" s="1">
        <v>523666.35015914898</v>
      </c>
      <c r="BZ72" s="1">
        <v>407739.89950990397</v>
      </c>
      <c r="CA72" s="1">
        <v>929689.92634553195</v>
      </c>
      <c r="CB72" s="1">
        <v>536412.98689521803</v>
      </c>
      <c r="CC72" s="1">
        <v>294992.07725273899</v>
      </c>
      <c r="CD72" s="1">
        <v>470156.910235908</v>
      </c>
      <c r="CE72" s="1">
        <v>384998.958110885</v>
      </c>
      <c r="CF72" s="1">
        <v>1046309.42731211</v>
      </c>
      <c r="CG72" s="1">
        <v>546866.73232044897</v>
      </c>
      <c r="CH72" s="1">
        <v>316933.59198877699</v>
      </c>
      <c r="CI72" s="1">
        <v>761305.66935132304</v>
      </c>
      <c r="CJ72" s="1">
        <v>434211.49311085598</v>
      </c>
      <c r="CK72" s="1">
        <v>365152.753607616</v>
      </c>
      <c r="CL72" s="1">
        <v>416234.34076588298</v>
      </c>
      <c r="CM72" s="1">
        <v>325311.39254094101</v>
      </c>
      <c r="CN72" s="1">
        <v>392282.26804067002</v>
      </c>
      <c r="CO72" s="1">
        <v>520530.22537359601</v>
      </c>
      <c r="CP72" s="1">
        <v>629648.20025448303</v>
      </c>
      <c r="CQ72" s="1">
        <v>790644.88780001597</v>
      </c>
      <c r="CR72" s="1">
        <v>893894.31243343698</v>
      </c>
      <c r="CS72" s="1">
        <v>350242.13387110602</v>
      </c>
      <c r="CT72" s="1">
        <v>417029.37338205398</v>
      </c>
      <c r="CU72" s="1">
        <v>1047441.06445368</v>
      </c>
      <c r="CV72" s="1">
        <v>529842.83091481903</v>
      </c>
      <c r="CW72" s="1">
        <v>869107.00755635602</v>
      </c>
      <c r="CX72" s="1">
        <v>404837.47471719002</v>
      </c>
      <c r="CY72" s="1">
        <v>306879.55615391303</v>
      </c>
      <c r="CZ72" s="1">
        <v>348172.03407950501</v>
      </c>
      <c r="DA72" s="1">
        <v>470250.09464268002</v>
      </c>
      <c r="DB72" s="1">
        <v>290425.31191515701</v>
      </c>
      <c r="DC72" s="1">
        <v>1578198.3082342399</v>
      </c>
      <c r="DD72" s="1">
        <v>540462.645360647</v>
      </c>
      <c r="DE72" s="1">
        <v>556189.92452033004</v>
      </c>
      <c r="DF72" s="1">
        <v>620317.79148906004</v>
      </c>
      <c r="DG72" s="1">
        <v>475215.62952917902</v>
      </c>
      <c r="DH72" s="1">
        <v>632608.25046169304</v>
      </c>
      <c r="DI72" s="1">
        <v>385709.79966998898</v>
      </c>
      <c r="DJ72" s="1">
        <v>248431.28267121999</v>
      </c>
      <c r="DK72" s="1">
        <v>403415.14358552801</v>
      </c>
      <c r="DL72" s="1">
        <v>1558959.22625674</v>
      </c>
      <c r="DM72" s="1">
        <v>837302.15128529305</v>
      </c>
      <c r="DN72" s="1">
        <v>463707.20425940701</v>
      </c>
      <c r="DO72" s="1">
        <v>285882.23549142497</v>
      </c>
      <c r="DP72" s="1">
        <v>932007.53648032295</v>
      </c>
      <c r="DQ72" s="1">
        <v>822797.83945208997</v>
      </c>
      <c r="DR72" s="1">
        <v>247893.67446916099</v>
      </c>
      <c r="DS72" s="1">
        <v>734956.77517816098</v>
      </c>
      <c r="DT72" s="1">
        <v>527507.15763257095</v>
      </c>
      <c r="DU72" s="1">
        <v>494818.02676228603</v>
      </c>
      <c r="DV72" s="1">
        <v>371499.23238779203</v>
      </c>
      <c r="DW72" s="1">
        <v>432147.81796389603</v>
      </c>
      <c r="DX72" s="1">
        <v>319136.94695713802</v>
      </c>
      <c r="DY72" s="1">
        <v>334102.441252349</v>
      </c>
      <c r="DZ72" s="1">
        <v>323442.49548647099</v>
      </c>
      <c r="EA72" s="1">
        <v>381678.52989635698</v>
      </c>
      <c r="EB72" s="1">
        <v>293198.69142911601</v>
      </c>
      <c r="EC72" s="1">
        <v>480779.58248187701</v>
      </c>
      <c r="ED72" s="1">
        <v>671011.41437039</v>
      </c>
      <c r="EE72" s="1">
        <v>440809.39236534201</v>
      </c>
      <c r="EF72" s="1">
        <v>415292.15964007803</v>
      </c>
      <c r="EG72" s="1">
        <v>369233.56368745398</v>
      </c>
      <c r="EH72" s="1">
        <v>247796.19110875801</v>
      </c>
      <c r="EI72" s="1">
        <v>359376.703289825</v>
      </c>
      <c r="EJ72" s="1">
        <v>1461509.1256866499</v>
      </c>
      <c r="EK72" s="1">
        <v>924865.57736645499</v>
      </c>
      <c r="EL72" s="1">
        <v>397080.76677104202</v>
      </c>
      <c r="EM72" s="1">
        <v>496466.29713104002</v>
      </c>
      <c r="EN72" s="1">
        <v>591141.84591532499</v>
      </c>
      <c r="EO72" s="1">
        <v>580939.70318068203</v>
      </c>
      <c r="EP72" s="1">
        <v>458999.555453218</v>
      </c>
      <c r="EQ72" s="1">
        <v>404405.30456527701</v>
      </c>
      <c r="ER72" s="1">
        <v>886253.48898022703</v>
      </c>
      <c r="ES72" s="1">
        <v>340462.12047419202</v>
      </c>
      <c r="ET72" s="1">
        <v>332855.30516018497</v>
      </c>
      <c r="EU72" s="1">
        <v>304808.26142693701</v>
      </c>
      <c r="EV72" s="1">
        <v>373395.16443770402</v>
      </c>
      <c r="EW72" s="1">
        <v>287037.48632453498</v>
      </c>
      <c r="EX72" s="1">
        <v>329891.58831503498</v>
      </c>
      <c r="EY72" s="1">
        <v>508269.82088738302</v>
      </c>
      <c r="EZ72" s="1">
        <v>432144.29230933898</v>
      </c>
      <c r="FA72" s="1">
        <v>809903.28858138702</v>
      </c>
      <c r="FB72" s="1">
        <v>407155.726714544</v>
      </c>
      <c r="FC72" s="1">
        <v>418213.20892738801</v>
      </c>
      <c r="FD72" s="1">
        <v>345594.68162595597</v>
      </c>
    </row>
    <row r="73" spans="1:160" x14ac:dyDescent="0.2">
      <c r="A73" s="1" t="s">
        <v>1698</v>
      </c>
      <c r="B73" s="4" t="s">
        <v>339</v>
      </c>
      <c r="C73" s="4" t="s">
        <v>340</v>
      </c>
      <c r="D73" s="35">
        <v>742344.90376586397</v>
      </c>
      <c r="E73" s="35">
        <v>570616.60847888899</v>
      </c>
      <c r="F73" s="35">
        <v>944159.27422217699</v>
      </c>
      <c r="G73" s="35">
        <v>970822.70100785897</v>
      </c>
      <c r="H73" s="35">
        <v>793297.71728175599</v>
      </c>
      <c r="I73" s="35">
        <v>799358.06595582096</v>
      </c>
      <c r="J73" s="35">
        <v>686265.83714096295</v>
      </c>
      <c r="K73" s="35">
        <v>792532.569670895</v>
      </c>
      <c r="L73" s="35">
        <v>809725.80022811296</v>
      </c>
      <c r="M73" s="35">
        <v>599919.14139295404</v>
      </c>
      <c r="N73" s="1">
        <v>695495.07342903002</v>
      </c>
      <c r="O73" s="1">
        <v>434669.14388753602</v>
      </c>
      <c r="P73" s="1">
        <v>851668.54733192106</v>
      </c>
      <c r="Q73" s="1">
        <v>665840.12603917404</v>
      </c>
      <c r="R73" s="1">
        <v>983003.59848564805</v>
      </c>
      <c r="S73" s="1">
        <v>927363.61870474997</v>
      </c>
      <c r="T73" s="1">
        <v>797785.22211169405</v>
      </c>
      <c r="U73" s="1">
        <v>1239075.47703525</v>
      </c>
      <c r="V73" s="1">
        <v>837602.10898561298</v>
      </c>
      <c r="W73" s="1">
        <v>798646.167834925</v>
      </c>
      <c r="X73" s="1">
        <v>923623.948728477</v>
      </c>
      <c r="Y73" s="1">
        <v>543909.71808440704</v>
      </c>
      <c r="Z73" s="1">
        <v>841869.14223797806</v>
      </c>
      <c r="AA73" s="1">
        <v>812329.17430173198</v>
      </c>
      <c r="AB73" s="1">
        <v>873820.70750950498</v>
      </c>
      <c r="AC73" s="1">
        <v>1166024.8759524701</v>
      </c>
      <c r="AD73" s="1">
        <v>801350.61859122606</v>
      </c>
      <c r="AE73" s="1">
        <v>955190.45934975299</v>
      </c>
      <c r="AF73" s="1">
        <v>677202.66428914701</v>
      </c>
      <c r="AG73" s="1">
        <v>652498.58293908404</v>
      </c>
      <c r="AH73" s="1">
        <v>877804.105139766</v>
      </c>
      <c r="AI73" s="1">
        <v>756157.64496023604</v>
      </c>
      <c r="AJ73" s="1">
        <v>627181.73568820499</v>
      </c>
      <c r="AK73" s="1">
        <v>794541.14574045502</v>
      </c>
      <c r="AL73" s="1">
        <v>680964.21235164895</v>
      </c>
      <c r="AM73" s="1">
        <v>816561.40146866604</v>
      </c>
      <c r="AN73" s="1">
        <v>779860.33924448898</v>
      </c>
      <c r="AO73" s="1">
        <v>846775.59363614395</v>
      </c>
      <c r="AP73" s="1">
        <v>740738.036032515</v>
      </c>
      <c r="AQ73" s="1">
        <v>695753.35516725201</v>
      </c>
      <c r="AR73" s="1">
        <v>918563.78243182204</v>
      </c>
      <c r="AS73" s="1">
        <v>790486.04624372197</v>
      </c>
      <c r="AT73" s="1">
        <v>1091240.0373754301</v>
      </c>
      <c r="AU73" s="1">
        <v>774913.12779807497</v>
      </c>
      <c r="AV73" s="1">
        <v>939594.492384893</v>
      </c>
      <c r="AW73" s="1">
        <v>657009.10115347698</v>
      </c>
      <c r="AX73" s="1">
        <v>904910.42077466403</v>
      </c>
      <c r="AY73" s="1">
        <v>703842.01320953795</v>
      </c>
      <c r="AZ73" s="1">
        <v>1023448.5259082899</v>
      </c>
      <c r="BA73" s="1">
        <v>872605.364016523</v>
      </c>
      <c r="BB73" s="1">
        <v>1123000.12564955</v>
      </c>
      <c r="BC73" s="1">
        <v>646085.51326953701</v>
      </c>
      <c r="BD73" s="1">
        <v>923399.31395764905</v>
      </c>
      <c r="BE73" s="1">
        <v>679067.08513978403</v>
      </c>
      <c r="BF73" s="1">
        <v>740693.88438935601</v>
      </c>
      <c r="BG73" s="1">
        <v>598558.32574115996</v>
      </c>
      <c r="BH73" s="1">
        <v>730118.93898801703</v>
      </c>
      <c r="BI73" s="1">
        <v>980677.50370275299</v>
      </c>
      <c r="BJ73" s="1">
        <v>1001269.57060332</v>
      </c>
      <c r="BK73" s="1">
        <v>977064.77035528899</v>
      </c>
      <c r="BL73" s="1">
        <v>836936.891554959</v>
      </c>
      <c r="BM73" s="1">
        <v>775616.24564339302</v>
      </c>
      <c r="BN73" s="1">
        <v>731634.64292972197</v>
      </c>
      <c r="BO73" s="1">
        <v>559008.99641259096</v>
      </c>
      <c r="BP73" s="1">
        <v>493885.462629229</v>
      </c>
      <c r="BQ73" s="1">
        <v>732304.98973073403</v>
      </c>
      <c r="BR73" s="1">
        <v>930433.862825591</v>
      </c>
      <c r="BS73" s="1">
        <v>714301.43646502495</v>
      </c>
      <c r="BT73" s="1">
        <v>858070.96766407904</v>
      </c>
      <c r="BU73" s="1">
        <v>661385.80153571803</v>
      </c>
      <c r="BV73" s="1">
        <v>623496.63939202903</v>
      </c>
      <c r="BW73" s="1">
        <v>645725.19991466403</v>
      </c>
      <c r="BX73" s="1">
        <v>667575.132172641</v>
      </c>
      <c r="BY73" s="1">
        <v>772719.29275082704</v>
      </c>
      <c r="BZ73" s="1">
        <v>808787.61328150798</v>
      </c>
      <c r="CA73" s="1">
        <v>563270.56580464705</v>
      </c>
      <c r="CB73" s="1">
        <v>877664.16816293797</v>
      </c>
      <c r="CC73" s="1">
        <v>864331.09377713897</v>
      </c>
      <c r="CD73" s="1">
        <v>946739.84390326496</v>
      </c>
      <c r="CE73" s="1">
        <v>422251.23015150102</v>
      </c>
      <c r="CF73" s="1">
        <v>673460.54289034498</v>
      </c>
      <c r="CG73" s="1">
        <v>725463.63269413903</v>
      </c>
      <c r="CH73" s="1">
        <v>499404.99263478001</v>
      </c>
      <c r="CI73" s="1">
        <v>614901.14540723397</v>
      </c>
      <c r="CJ73" s="1">
        <v>865748.50265574199</v>
      </c>
      <c r="CK73" s="1">
        <v>617015.71199830098</v>
      </c>
      <c r="CL73" s="1">
        <v>697929.84752032999</v>
      </c>
      <c r="CM73" s="1">
        <v>677907.09247902897</v>
      </c>
      <c r="CN73" s="1">
        <v>499277.15989691898</v>
      </c>
      <c r="CO73" s="1">
        <v>539559.79343026096</v>
      </c>
      <c r="CP73" s="1">
        <v>703896.24550068902</v>
      </c>
      <c r="CQ73" s="1">
        <v>689918.60978602106</v>
      </c>
      <c r="CR73" s="1">
        <v>429335.93799800199</v>
      </c>
      <c r="CS73" s="1">
        <v>942788.23902805103</v>
      </c>
      <c r="CT73" s="1">
        <v>632608.17794285505</v>
      </c>
      <c r="CU73" s="1">
        <v>589054.71460463398</v>
      </c>
      <c r="CV73" s="1">
        <v>492776.46326847601</v>
      </c>
      <c r="CW73" s="1">
        <v>588373.67482537602</v>
      </c>
      <c r="CX73" s="1">
        <v>590773.24612161506</v>
      </c>
      <c r="CY73" s="1">
        <v>740531.46340554999</v>
      </c>
      <c r="CZ73" s="1">
        <v>705888.95994401502</v>
      </c>
      <c r="DA73" s="1">
        <v>663958.91701370303</v>
      </c>
      <c r="DB73" s="1">
        <v>628767.82381375902</v>
      </c>
      <c r="DC73" s="1">
        <v>557466.60998419998</v>
      </c>
      <c r="DD73" s="1">
        <v>727515.77279456297</v>
      </c>
      <c r="DE73" s="1">
        <v>497112.34038417402</v>
      </c>
      <c r="DF73" s="1">
        <v>756504.55908901105</v>
      </c>
      <c r="DG73" s="1">
        <v>789761.03399075102</v>
      </c>
      <c r="DH73" s="1">
        <v>795516.49640364305</v>
      </c>
      <c r="DI73" s="1">
        <v>728699.37867976795</v>
      </c>
      <c r="DJ73" s="1">
        <v>839126.34240192396</v>
      </c>
      <c r="DK73" s="1">
        <v>714560.27740150399</v>
      </c>
      <c r="DL73" s="1">
        <v>644112.86761291896</v>
      </c>
      <c r="DM73" s="1">
        <v>827487.27702591603</v>
      </c>
      <c r="DN73" s="1">
        <v>559424.18440501101</v>
      </c>
      <c r="DO73" s="1">
        <v>549204.54700041201</v>
      </c>
      <c r="DP73" s="1">
        <v>512439.482180522</v>
      </c>
      <c r="DQ73" s="1">
        <v>584110.50468096102</v>
      </c>
      <c r="DR73" s="1">
        <v>432546.138369928</v>
      </c>
      <c r="DS73" s="1">
        <v>632840.31087572302</v>
      </c>
      <c r="DT73" s="1">
        <v>992947.46991005202</v>
      </c>
      <c r="DU73" s="1">
        <v>551916.30141257797</v>
      </c>
      <c r="DV73" s="1">
        <v>849872.16366258403</v>
      </c>
      <c r="DW73" s="1">
        <v>665705.41955441004</v>
      </c>
      <c r="DX73" s="1">
        <v>599620.24052894197</v>
      </c>
      <c r="DY73" s="1">
        <v>618338.24045381299</v>
      </c>
      <c r="DZ73" s="1">
        <v>532299.88017701299</v>
      </c>
      <c r="EA73" s="1">
        <v>509342.15448538499</v>
      </c>
      <c r="EB73" s="1">
        <v>606477.60703469999</v>
      </c>
      <c r="EC73" s="1">
        <v>644086.88521912706</v>
      </c>
      <c r="ED73" s="1">
        <v>633761.72618165705</v>
      </c>
      <c r="EE73" s="1">
        <v>561479.00573156204</v>
      </c>
      <c r="EF73" s="1">
        <v>631456.54408703698</v>
      </c>
      <c r="EG73" s="1">
        <v>382587.57458746497</v>
      </c>
      <c r="EH73" s="1">
        <v>561717.76309005497</v>
      </c>
      <c r="EI73" s="1">
        <v>784797.25263220095</v>
      </c>
      <c r="EJ73" s="1">
        <v>811755.82523262803</v>
      </c>
      <c r="EK73" s="1">
        <v>563072.34729383502</v>
      </c>
      <c r="EL73" s="1">
        <v>557910.38782238401</v>
      </c>
      <c r="EM73" s="1">
        <v>534973.07975019503</v>
      </c>
      <c r="EN73" s="1">
        <v>639601.72044172895</v>
      </c>
      <c r="EO73" s="1">
        <v>573236.17002054804</v>
      </c>
      <c r="EP73" s="1">
        <v>561427.44111491798</v>
      </c>
      <c r="EQ73" s="1">
        <v>576167.81853570906</v>
      </c>
      <c r="ER73" s="1">
        <v>405234.35939655802</v>
      </c>
      <c r="ES73" s="1">
        <v>558903.34901365405</v>
      </c>
      <c r="ET73" s="1">
        <v>335407.73412424198</v>
      </c>
      <c r="EU73" s="1">
        <v>366006.19354272698</v>
      </c>
      <c r="EV73" s="1">
        <v>349070.85628845298</v>
      </c>
      <c r="EW73" s="1">
        <v>472040.800605289</v>
      </c>
      <c r="EX73" s="1">
        <v>331979.354651267</v>
      </c>
      <c r="EY73" s="1">
        <v>586136.91185932502</v>
      </c>
      <c r="EZ73" s="1">
        <v>679430.24961535295</v>
      </c>
      <c r="FA73" s="1">
        <v>618924.41717844398</v>
      </c>
      <c r="FB73" s="1">
        <v>974892.21646384394</v>
      </c>
      <c r="FC73" s="1">
        <v>600825.46324970503</v>
      </c>
      <c r="FD73" s="1">
        <v>687275.93205377401</v>
      </c>
    </row>
    <row r="74" spans="1:160" x14ac:dyDescent="0.2">
      <c r="A74" s="1" t="s">
        <v>1699</v>
      </c>
      <c r="B74" s="4" t="s">
        <v>343</v>
      </c>
      <c r="C74" s="4" t="s">
        <v>344</v>
      </c>
      <c r="D74" s="35" t="s">
        <v>0</v>
      </c>
      <c r="E74" s="35" t="s">
        <v>0</v>
      </c>
      <c r="F74" s="35" t="s">
        <v>0</v>
      </c>
      <c r="G74" s="35" t="s">
        <v>0</v>
      </c>
      <c r="H74" s="35" t="s">
        <v>0</v>
      </c>
      <c r="I74" s="35" t="s">
        <v>0</v>
      </c>
      <c r="J74" s="35" t="s">
        <v>0</v>
      </c>
      <c r="K74" s="35" t="s">
        <v>0</v>
      </c>
      <c r="L74" s="35" t="s">
        <v>0</v>
      </c>
      <c r="M74" s="35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  <c r="CF74" s="1" t="s">
        <v>0</v>
      </c>
      <c r="CG74" s="1" t="s">
        <v>0</v>
      </c>
      <c r="CH74" s="1" t="s">
        <v>0</v>
      </c>
      <c r="CI74" s="1" t="s">
        <v>0</v>
      </c>
      <c r="CJ74" s="1" t="s">
        <v>0</v>
      </c>
      <c r="CK74" s="1" t="s">
        <v>0</v>
      </c>
      <c r="CL74" s="1" t="s">
        <v>0</v>
      </c>
      <c r="CM74" s="1" t="s">
        <v>0</v>
      </c>
      <c r="CN74" s="1" t="s">
        <v>0</v>
      </c>
      <c r="CO74" s="1" t="s">
        <v>0</v>
      </c>
      <c r="CP74" s="1" t="s">
        <v>0</v>
      </c>
      <c r="CQ74" s="1" t="s">
        <v>0</v>
      </c>
      <c r="CR74" s="1" t="s">
        <v>0</v>
      </c>
      <c r="CS74" s="1" t="s">
        <v>0</v>
      </c>
      <c r="CT74" s="1" t="s">
        <v>0</v>
      </c>
      <c r="CU74" s="1" t="s">
        <v>0</v>
      </c>
      <c r="CV74" s="1" t="s">
        <v>0</v>
      </c>
      <c r="CW74" s="1" t="s">
        <v>0</v>
      </c>
      <c r="CX74" s="1" t="s">
        <v>0</v>
      </c>
      <c r="CY74" s="1" t="s">
        <v>0</v>
      </c>
      <c r="CZ74" s="1" t="s">
        <v>0</v>
      </c>
      <c r="DA74" s="1" t="s">
        <v>0</v>
      </c>
      <c r="DB74" s="1" t="s">
        <v>0</v>
      </c>
      <c r="DC74" s="1" t="s">
        <v>0</v>
      </c>
      <c r="DD74" s="1" t="s">
        <v>0</v>
      </c>
      <c r="DE74" s="1" t="s">
        <v>0</v>
      </c>
      <c r="DF74" s="1" t="s">
        <v>0</v>
      </c>
      <c r="DG74" s="1" t="s">
        <v>0</v>
      </c>
      <c r="DH74" s="1" t="s">
        <v>0</v>
      </c>
      <c r="DI74" s="1" t="s">
        <v>0</v>
      </c>
      <c r="DJ74" s="1" t="s">
        <v>0</v>
      </c>
      <c r="DK74" s="1" t="s">
        <v>0</v>
      </c>
      <c r="DL74" s="1" t="s">
        <v>0</v>
      </c>
      <c r="DM74" s="1" t="s">
        <v>0</v>
      </c>
      <c r="DN74" s="1" t="s">
        <v>0</v>
      </c>
      <c r="DO74" s="1" t="s">
        <v>0</v>
      </c>
      <c r="DP74" s="1" t="s">
        <v>0</v>
      </c>
      <c r="DQ74" s="1" t="s">
        <v>0</v>
      </c>
      <c r="DR74" s="1" t="s">
        <v>0</v>
      </c>
      <c r="DS74" s="1" t="s">
        <v>0</v>
      </c>
      <c r="DT74" s="1" t="s">
        <v>0</v>
      </c>
      <c r="DU74" s="1" t="s">
        <v>0</v>
      </c>
      <c r="DV74" s="1" t="s">
        <v>0</v>
      </c>
      <c r="DW74" s="1" t="s">
        <v>0</v>
      </c>
      <c r="DX74" s="1" t="s">
        <v>0</v>
      </c>
      <c r="DY74" s="1" t="s">
        <v>0</v>
      </c>
      <c r="DZ74" s="1" t="s">
        <v>0</v>
      </c>
      <c r="EA74" s="1" t="s">
        <v>0</v>
      </c>
      <c r="EB74" s="1" t="s">
        <v>0</v>
      </c>
      <c r="EC74" s="1" t="s">
        <v>0</v>
      </c>
      <c r="ED74" s="1" t="s">
        <v>0</v>
      </c>
      <c r="EE74" s="1" t="s">
        <v>0</v>
      </c>
      <c r="EF74" s="1" t="s">
        <v>0</v>
      </c>
      <c r="EG74" s="1" t="s">
        <v>0</v>
      </c>
      <c r="EH74" s="1" t="s">
        <v>0</v>
      </c>
      <c r="EI74" s="1" t="s">
        <v>0</v>
      </c>
      <c r="EJ74" s="1" t="s">
        <v>0</v>
      </c>
      <c r="EK74" s="1" t="s">
        <v>0</v>
      </c>
      <c r="EL74" s="1" t="s">
        <v>0</v>
      </c>
      <c r="EM74" s="1" t="s">
        <v>0</v>
      </c>
      <c r="EN74" s="1" t="s">
        <v>0</v>
      </c>
      <c r="EO74" s="1" t="s">
        <v>0</v>
      </c>
      <c r="EP74" s="1" t="s">
        <v>0</v>
      </c>
      <c r="EQ74" s="1" t="s">
        <v>0</v>
      </c>
      <c r="ER74" s="1" t="s">
        <v>0</v>
      </c>
      <c r="ES74" s="1" t="s">
        <v>0</v>
      </c>
      <c r="ET74" s="1" t="s">
        <v>0</v>
      </c>
      <c r="EU74" s="1" t="s">
        <v>0</v>
      </c>
      <c r="EV74" s="1" t="s">
        <v>0</v>
      </c>
      <c r="EW74" s="1" t="s">
        <v>0</v>
      </c>
      <c r="EX74" s="1" t="s">
        <v>0</v>
      </c>
      <c r="EY74" s="1" t="s">
        <v>0</v>
      </c>
      <c r="EZ74" s="1" t="s">
        <v>0</v>
      </c>
      <c r="FA74" s="1" t="s">
        <v>0</v>
      </c>
      <c r="FB74" s="1" t="s">
        <v>0</v>
      </c>
      <c r="FC74" s="1" t="s">
        <v>0</v>
      </c>
      <c r="FD74" s="1" t="s">
        <v>0</v>
      </c>
    </row>
    <row r="75" spans="1:160" x14ac:dyDescent="0.2">
      <c r="A75" s="1" t="s">
        <v>1700</v>
      </c>
      <c r="B75" s="4" t="s">
        <v>348</v>
      </c>
      <c r="C75" s="4" t="s">
        <v>349</v>
      </c>
      <c r="D75" s="35">
        <v>42538.826074594603</v>
      </c>
      <c r="E75" s="35">
        <v>51239.8013300405</v>
      </c>
      <c r="F75" s="35">
        <v>67193.684673939395</v>
      </c>
      <c r="G75" s="35">
        <v>71689.439267753201</v>
      </c>
      <c r="H75" s="35">
        <v>88766.211797473501</v>
      </c>
      <c r="I75" s="35">
        <v>58133.644478672999</v>
      </c>
      <c r="J75" s="35">
        <v>75071.885846719597</v>
      </c>
      <c r="K75" s="35">
        <v>56089.512745621803</v>
      </c>
      <c r="L75" s="35">
        <v>53782.756504838399</v>
      </c>
      <c r="M75" s="35">
        <v>58632.831586384797</v>
      </c>
      <c r="N75" s="1">
        <v>42605.554204357897</v>
      </c>
      <c r="O75" s="1">
        <v>58311.425293467197</v>
      </c>
      <c r="P75" s="1">
        <v>53441.623236665502</v>
      </c>
      <c r="Q75" s="1">
        <v>73659.974845761899</v>
      </c>
      <c r="R75" s="1">
        <v>68995.9644431833</v>
      </c>
      <c r="S75" s="1">
        <v>52386.0412213772</v>
      </c>
      <c r="T75" s="1">
        <v>44382.131742088102</v>
      </c>
      <c r="U75" s="1">
        <v>62722.402717702797</v>
      </c>
      <c r="V75" s="1">
        <v>61708.291191924603</v>
      </c>
      <c r="W75" s="1">
        <v>62781.678035655597</v>
      </c>
      <c r="X75" s="1">
        <v>58847.1820412128</v>
      </c>
      <c r="Y75" s="1">
        <v>75821.366812373701</v>
      </c>
      <c r="Z75" s="1">
        <v>75391.863584916893</v>
      </c>
      <c r="AA75" s="1">
        <v>48470.053432380802</v>
      </c>
      <c r="AB75" s="1">
        <v>54573.546598561101</v>
      </c>
      <c r="AC75" s="1">
        <v>56475.814080038297</v>
      </c>
      <c r="AD75" s="1">
        <v>51422.064886579603</v>
      </c>
      <c r="AE75" s="1">
        <v>59529.622758753103</v>
      </c>
      <c r="AF75" s="1">
        <v>46837.4462778784</v>
      </c>
      <c r="AG75" s="1">
        <v>58460.568341288701</v>
      </c>
      <c r="AH75" s="1">
        <v>43002.932055368103</v>
      </c>
      <c r="AI75" s="1">
        <v>40466.719893518297</v>
      </c>
      <c r="AJ75" s="1">
        <v>52489.370912646402</v>
      </c>
      <c r="AK75" s="1">
        <v>55008.375513023602</v>
      </c>
      <c r="AL75" s="1">
        <v>67103.383185991901</v>
      </c>
      <c r="AM75" s="1">
        <v>58914.868616089203</v>
      </c>
      <c r="AN75" s="1">
        <v>45169.401170950798</v>
      </c>
      <c r="AO75" s="1">
        <v>54723.118346728603</v>
      </c>
      <c r="AP75" s="1">
        <v>40291.683121327602</v>
      </c>
      <c r="AQ75" s="1">
        <v>43111.759332870803</v>
      </c>
      <c r="AR75" s="1">
        <v>52792.2795062691</v>
      </c>
      <c r="AS75" s="1">
        <v>42529.122817904397</v>
      </c>
      <c r="AT75" s="1">
        <v>53068.1122520149</v>
      </c>
      <c r="AU75" s="1">
        <v>58331.641021304</v>
      </c>
      <c r="AV75" s="1">
        <v>51030.592860124503</v>
      </c>
      <c r="AW75" s="1">
        <v>44970.432322742097</v>
      </c>
      <c r="AX75" s="1">
        <v>72032.420311061695</v>
      </c>
      <c r="AY75" s="1">
        <v>49606.869866600297</v>
      </c>
      <c r="AZ75" s="1">
        <v>64258.507899077602</v>
      </c>
      <c r="BA75" s="1">
        <v>69840.066954434107</v>
      </c>
      <c r="BB75" s="1">
        <v>78863.124046401499</v>
      </c>
      <c r="BC75" s="1">
        <v>64395.318704480102</v>
      </c>
      <c r="BD75" s="1">
        <v>54741.058206170397</v>
      </c>
      <c r="BE75" s="1">
        <v>72657.140137910304</v>
      </c>
      <c r="BF75" s="1">
        <v>45630.4203809389</v>
      </c>
      <c r="BG75" s="1">
        <v>72589.200440939807</v>
      </c>
      <c r="BH75" s="1">
        <v>75706.732182097199</v>
      </c>
      <c r="BI75" s="1">
        <v>65980.709428525297</v>
      </c>
      <c r="BJ75" s="1">
        <v>61878.010856045803</v>
      </c>
      <c r="BK75" s="1">
        <v>48584.471305501298</v>
      </c>
      <c r="BL75" s="1">
        <v>73776.293316322801</v>
      </c>
      <c r="BM75" s="1">
        <v>68542.017321000298</v>
      </c>
      <c r="BN75" s="1">
        <v>67364.185958451199</v>
      </c>
      <c r="BO75" s="1">
        <v>48959.025240045099</v>
      </c>
      <c r="BP75" s="1">
        <v>46467.459990276002</v>
      </c>
      <c r="BQ75" s="1">
        <v>68911.129093245399</v>
      </c>
      <c r="BR75" s="1">
        <v>48717.889521577898</v>
      </c>
      <c r="BS75" s="1">
        <v>61642.940344523398</v>
      </c>
      <c r="BT75" s="1">
        <v>58928.218287498603</v>
      </c>
      <c r="BU75" s="1">
        <v>41935.7776756686</v>
      </c>
      <c r="BV75" s="1">
        <v>51370.691396053298</v>
      </c>
      <c r="BW75" s="1">
        <v>50164.661120579301</v>
      </c>
      <c r="BX75" s="1">
        <v>62515.736014331997</v>
      </c>
      <c r="BY75" s="1">
        <v>56395.071870028798</v>
      </c>
      <c r="BZ75" s="1">
        <v>54464.726756061202</v>
      </c>
      <c r="CA75" s="1">
        <v>53391.387852291198</v>
      </c>
      <c r="CB75" s="1">
        <v>55559.091114262003</v>
      </c>
      <c r="CC75" s="1">
        <v>76149.447028029797</v>
      </c>
      <c r="CD75" s="1">
        <v>53412.621850904099</v>
      </c>
      <c r="CE75" s="1">
        <v>69362.882403379699</v>
      </c>
      <c r="CF75" s="1">
        <v>48477.971387820602</v>
      </c>
      <c r="CG75" s="1">
        <v>38794.594728773503</v>
      </c>
      <c r="CH75" s="1">
        <v>48339.624432050798</v>
      </c>
      <c r="CI75" s="1">
        <v>57954.683104536904</v>
      </c>
      <c r="CJ75" s="1">
        <v>62957.488286498403</v>
      </c>
      <c r="CK75" s="1">
        <v>56080.697088792702</v>
      </c>
      <c r="CL75" s="1">
        <v>65340.952863910497</v>
      </c>
      <c r="CM75" s="1">
        <v>60535.953468239502</v>
      </c>
      <c r="CN75" s="1">
        <v>64894.988393450003</v>
      </c>
      <c r="CO75" s="1">
        <v>54776.362455520401</v>
      </c>
      <c r="CP75" s="1">
        <v>53600.042703287101</v>
      </c>
      <c r="CQ75" s="1">
        <v>59455.667246568897</v>
      </c>
      <c r="CR75" s="1">
        <v>59545.875601271997</v>
      </c>
      <c r="CS75" s="1">
        <v>62260.2275849086</v>
      </c>
      <c r="CT75" s="1">
        <v>45549.093989503803</v>
      </c>
      <c r="CU75" s="1">
        <v>70140.734691181598</v>
      </c>
      <c r="CV75" s="1">
        <v>60924.194722014101</v>
      </c>
      <c r="CW75" s="1">
        <v>67038.330222361794</v>
      </c>
      <c r="CX75" s="1">
        <v>55045.157180339098</v>
      </c>
      <c r="CY75" s="1">
        <v>60192.007572077302</v>
      </c>
      <c r="CZ75" s="1">
        <v>55685.087770243503</v>
      </c>
      <c r="DA75" s="1">
        <v>36504.867103531004</v>
      </c>
      <c r="DB75" s="1">
        <v>60309.630017920797</v>
      </c>
      <c r="DC75" s="1">
        <v>69017.486978896093</v>
      </c>
      <c r="DD75" s="1">
        <v>65134.312285259897</v>
      </c>
      <c r="DE75" s="1">
        <v>58686.946193605603</v>
      </c>
      <c r="DF75" s="1">
        <v>59472.301453617998</v>
      </c>
      <c r="DG75" s="1">
        <v>49337.568399785901</v>
      </c>
      <c r="DH75" s="1">
        <v>47298.537881436197</v>
      </c>
      <c r="DI75" s="1">
        <v>57836.739308937103</v>
      </c>
      <c r="DJ75" s="1">
        <v>50538.198108061697</v>
      </c>
      <c r="DK75" s="1">
        <v>47607.9655875155</v>
      </c>
      <c r="DL75" s="1">
        <v>45520.265977516901</v>
      </c>
      <c r="DM75" s="1">
        <v>50844.244018371501</v>
      </c>
      <c r="DN75" s="1">
        <v>53154.386946532199</v>
      </c>
      <c r="DO75" s="1">
        <v>47274.074690746398</v>
      </c>
      <c r="DP75" s="1">
        <v>54621.395525760498</v>
      </c>
      <c r="DQ75" s="1">
        <v>45209.646268516197</v>
      </c>
      <c r="DR75" s="1">
        <v>55083.974071950899</v>
      </c>
      <c r="DS75" s="1">
        <v>57602.2171943582</v>
      </c>
      <c r="DT75" s="1">
        <v>37707.927881822397</v>
      </c>
      <c r="DU75" s="1">
        <v>52528.007727887903</v>
      </c>
      <c r="DV75" s="1">
        <v>50584.066549026502</v>
      </c>
      <c r="DW75" s="1">
        <v>70141.301621751001</v>
      </c>
      <c r="DX75" s="1">
        <v>48790.526733531202</v>
      </c>
      <c r="DY75" s="1">
        <v>57339.993126441099</v>
      </c>
      <c r="DZ75" s="1">
        <v>44867.644491058199</v>
      </c>
      <c r="EA75" s="1">
        <v>58435.738468526601</v>
      </c>
      <c r="EB75" s="1">
        <v>58240.464618295096</v>
      </c>
      <c r="EC75" s="1">
        <v>56846.0410896705</v>
      </c>
      <c r="ED75" s="1">
        <v>48282.839330695897</v>
      </c>
      <c r="EE75" s="1">
        <v>69244.232142114197</v>
      </c>
      <c r="EF75" s="1">
        <v>54629.808758930601</v>
      </c>
      <c r="EG75" s="1">
        <v>46879.932476274</v>
      </c>
      <c r="EH75" s="1">
        <v>49758.350800746302</v>
      </c>
      <c r="EI75" s="1">
        <v>48697.342958188601</v>
      </c>
      <c r="EJ75" s="1">
        <v>61641.514091691199</v>
      </c>
      <c r="EK75" s="1">
        <v>40684.683507766</v>
      </c>
      <c r="EL75" s="1">
        <v>73181.786287253402</v>
      </c>
      <c r="EM75" s="1">
        <v>40821.742223125199</v>
      </c>
      <c r="EN75" s="1">
        <v>40954.043696363602</v>
      </c>
      <c r="EO75" s="1">
        <v>52941.054632536499</v>
      </c>
      <c r="EP75" s="1">
        <v>38435.813448644403</v>
      </c>
      <c r="EQ75" s="1">
        <v>49803.362609383999</v>
      </c>
      <c r="ER75" s="1">
        <v>41161.2324025821</v>
      </c>
      <c r="ES75" s="1">
        <v>62097.902089080198</v>
      </c>
      <c r="ET75" s="1">
        <v>50659.263461079499</v>
      </c>
      <c r="EU75" s="1">
        <v>61756.937863225197</v>
      </c>
      <c r="EV75" s="1">
        <v>51141.396102195897</v>
      </c>
      <c r="EW75" s="1">
        <v>61675.200134661703</v>
      </c>
      <c r="EX75" s="1">
        <v>44759.847911761302</v>
      </c>
      <c r="EY75" s="1">
        <v>38458.637682193803</v>
      </c>
      <c r="EZ75" s="1">
        <v>31325.8411049071</v>
      </c>
      <c r="FA75" s="1">
        <v>50647.945743130098</v>
      </c>
      <c r="FB75" s="1">
        <v>47408.482288897998</v>
      </c>
      <c r="FC75" s="1">
        <v>63536.706626445899</v>
      </c>
      <c r="FD75" s="1">
        <v>39600.325329478699</v>
      </c>
    </row>
    <row r="76" spans="1:160" x14ac:dyDescent="0.2">
      <c r="A76" s="1" t="s">
        <v>1701</v>
      </c>
      <c r="B76" s="4" t="s">
        <v>352</v>
      </c>
      <c r="C76" s="4" t="s">
        <v>353</v>
      </c>
      <c r="D76" s="35" t="s">
        <v>0</v>
      </c>
      <c r="E76" s="35" t="s">
        <v>0</v>
      </c>
      <c r="F76" s="35" t="s">
        <v>0</v>
      </c>
      <c r="G76" s="35" t="s">
        <v>0</v>
      </c>
      <c r="H76" s="35" t="s">
        <v>0</v>
      </c>
      <c r="I76" s="35" t="s">
        <v>0</v>
      </c>
      <c r="J76" s="35" t="s">
        <v>0</v>
      </c>
      <c r="K76" s="35" t="s">
        <v>0</v>
      </c>
      <c r="L76" s="35" t="s">
        <v>0</v>
      </c>
      <c r="M76" s="35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  <c r="CS76" s="1" t="s">
        <v>0</v>
      </c>
      <c r="CT76" s="1" t="s">
        <v>0</v>
      </c>
      <c r="CU76" s="1" t="s">
        <v>0</v>
      </c>
      <c r="CV76" s="1" t="s">
        <v>0</v>
      </c>
      <c r="CW76" s="1" t="s">
        <v>0</v>
      </c>
      <c r="CX76" s="1" t="s">
        <v>0</v>
      </c>
      <c r="CY76" s="1" t="s">
        <v>0</v>
      </c>
      <c r="CZ76" s="1" t="s">
        <v>0</v>
      </c>
      <c r="DA76" s="1" t="s">
        <v>0</v>
      </c>
      <c r="DB76" s="1" t="s">
        <v>0</v>
      </c>
      <c r="DC76" s="1" t="s">
        <v>0</v>
      </c>
      <c r="DD76" s="1" t="s">
        <v>0</v>
      </c>
      <c r="DE76" s="1" t="s">
        <v>0</v>
      </c>
      <c r="DF76" s="1" t="s">
        <v>0</v>
      </c>
      <c r="DG76" s="1" t="s">
        <v>0</v>
      </c>
      <c r="DH76" s="1" t="s">
        <v>0</v>
      </c>
      <c r="DI76" s="1" t="s">
        <v>0</v>
      </c>
      <c r="DJ76" s="1" t="s">
        <v>0</v>
      </c>
      <c r="DK76" s="1" t="s">
        <v>0</v>
      </c>
      <c r="DL76" s="1" t="s">
        <v>0</v>
      </c>
      <c r="DM76" s="1" t="s">
        <v>0</v>
      </c>
      <c r="DN76" s="1" t="s">
        <v>0</v>
      </c>
      <c r="DO76" s="1" t="s">
        <v>0</v>
      </c>
      <c r="DP76" s="1" t="s">
        <v>0</v>
      </c>
      <c r="DQ76" s="1" t="s">
        <v>0</v>
      </c>
      <c r="DR76" s="1" t="s">
        <v>0</v>
      </c>
      <c r="DS76" s="1" t="s">
        <v>0</v>
      </c>
      <c r="DT76" s="1" t="s">
        <v>0</v>
      </c>
      <c r="DU76" s="1" t="s">
        <v>0</v>
      </c>
      <c r="DV76" s="1" t="s">
        <v>0</v>
      </c>
      <c r="DW76" s="1" t="s">
        <v>0</v>
      </c>
      <c r="DX76" s="1" t="s">
        <v>0</v>
      </c>
      <c r="DY76" s="1" t="s">
        <v>0</v>
      </c>
      <c r="DZ76" s="1" t="s">
        <v>0</v>
      </c>
      <c r="EA76" s="1" t="s">
        <v>0</v>
      </c>
      <c r="EB76" s="1" t="s">
        <v>0</v>
      </c>
      <c r="EC76" s="1" t="s">
        <v>0</v>
      </c>
      <c r="ED76" s="1" t="s">
        <v>0</v>
      </c>
      <c r="EE76" s="1" t="s">
        <v>0</v>
      </c>
      <c r="EF76" s="1" t="s">
        <v>0</v>
      </c>
      <c r="EG76" s="1" t="s">
        <v>0</v>
      </c>
      <c r="EH76" s="1" t="s">
        <v>0</v>
      </c>
      <c r="EI76" s="1" t="s">
        <v>0</v>
      </c>
      <c r="EJ76" s="1" t="s">
        <v>0</v>
      </c>
      <c r="EK76" s="1" t="s">
        <v>0</v>
      </c>
      <c r="EL76" s="1" t="s">
        <v>0</v>
      </c>
      <c r="EM76" s="1" t="s">
        <v>0</v>
      </c>
      <c r="EN76" s="1" t="s">
        <v>0</v>
      </c>
      <c r="EO76" s="1" t="s">
        <v>0</v>
      </c>
      <c r="EP76" s="1" t="s">
        <v>0</v>
      </c>
      <c r="EQ76" s="1" t="s">
        <v>0</v>
      </c>
      <c r="ER76" s="1" t="s">
        <v>0</v>
      </c>
      <c r="ES76" s="1" t="s">
        <v>0</v>
      </c>
      <c r="ET76" s="1" t="s">
        <v>0</v>
      </c>
      <c r="EU76" s="1" t="s">
        <v>0</v>
      </c>
      <c r="EV76" s="1" t="s">
        <v>0</v>
      </c>
      <c r="EW76" s="1" t="s">
        <v>0</v>
      </c>
      <c r="EX76" s="1" t="s">
        <v>0</v>
      </c>
      <c r="EY76" s="1" t="s">
        <v>0</v>
      </c>
      <c r="EZ76" s="1" t="s">
        <v>0</v>
      </c>
      <c r="FA76" s="1" t="s">
        <v>0</v>
      </c>
      <c r="FB76" s="1" t="s">
        <v>0</v>
      </c>
      <c r="FC76" s="1" t="s">
        <v>0</v>
      </c>
      <c r="FD76" s="1" t="s">
        <v>0</v>
      </c>
    </row>
    <row r="77" spans="1:160" x14ac:dyDescent="0.2">
      <c r="A77" s="1" t="s">
        <v>1702</v>
      </c>
      <c r="B77" s="4" t="s">
        <v>356</v>
      </c>
      <c r="C77" s="4" t="s">
        <v>357</v>
      </c>
      <c r="D77" s="35">
        <v>11499363.3354977</v>
      </c>
      <c r="E77" s="35">
        <v>27409658.8522311</v>
      </c>
      <c r="F77" s="35">
        <v>20300672.614714801</v>
      </c>
      <c r="G77" s="35">
        <v>19300833.2864419</v>
      </c>
      <c r="H77" s="35">
        <v>12453248.5864456</v>
      </c>
      <c r="I77" s="35">
        <v>7894819.5639138604</v>
      </c>
      <c r="J77" s="35">
        <v>8002370.2407355905</v>
      </c>
      <c r="K77" s="35">
        <v>8167332.0939436601</v>
      </c>
      <c r="L77" s="35">
        <v>31551732.7897688</v>
      </c>
      <c r="M77" s="35">
        <v>8495460.4024904408</v>
      </c>
      <c r="N77" s="1">
        <v>23421768.742832899</v>
      </c>
      <c r="O77" s="1">
        <v>8712330.1305438206</v>
      </c>
      <c r="P77" s="1">
        <v>14370230.1774054</v>
      </c>
      <c r="Q77" s="1">
        <v>7343424.2043409599</v>
      </c>
      <c r="R77" s="1">
        <v>15295460.5503977</v>
      </c>
      <c r="S77" s="1">
        <v>7417756.1953035304</v>
      </c>
      <c r="T77" s="1">
        <v>18451491.592885301</v>
      </c>
      <c r="U77" s="1">
        <v>10863765.2944334</v>
      </c>
      <c r="V77" s="1">
        <v>12738649.621682899</v>
      </c>
      <c r="W77" s="1">
        <v>16325076.731530599</v>
      </c>
      <c r="X77" s="1">
        <v>6190491.2912681103</v>
      </c>
      <c r="Y77" s="1">
        <v>11084650.7339804</v>
      </c>
      <c r="Z77" s="1">
        <v>17356319.711902499</v>
      </c>
      <c r="AA77" s="1">
        <v>16302809.019548699</v>
      </c>
      <c r="AB77" s="1">
        <v>6805934.5838249503</v>
      </c>
      <c r="AC77" s="1">
        <v>22369502.068225399</v>
      </c>
      <c r="AD77" s="1">
        <v>10527813.482920701</v>
      </c>
      <c r="AE77" s="1">
        <v>9922882.4569315407</v>
      </c>
      <c r="AF77" s="1">
        <v>7304429.5961635299</v>
      </c>
      <c r="AG77" s="1">
        <v>7200335.5109164901</v>
      </c>
      <c r="AH77" s="1">
        <v>7888353.8116699001</v>
      </c>
      <c r="AI77" s="1">
        <v>5333399.0974979997</v>
      </c>
      <c r="AJ77" s="1">
        <v>5366424.8550513498</v>
      </c>
      <c r="AK77" s="1">
        <v>12818005.0751331</v>
      </c>
      <c r="AL77" s="1">
        <v>8176343.3432793804</v>
      </c>
      <c r="AM77" s="1">
        <v>6996304.0462829201</v>
      </c>
      <c r="AN77" s="1">
        <v>6496326.1497568004</v>
      </c>
      <c r="AO77" s="1">
        <v>8240895.6669033496</v>
      </c>
      <c r="AP77" s="1">
        <v>7463830.6704310104</v>
      </c>
      <c r="AQ77" s="1">
        <v>20322899.3345172</v>
      </c>
      <c r="AR77" s="1">
        <v>9839536.0560123399</v>
      </c>
      <c r="AS77" s="1">
        <v>22043303.965918999</v>
      </c>
      <c r="AT77" s="1">
        <v>23304266.855135601</v>
      </c>
      <c r="AU77" s="1">
        <v>16860564.441600598</v>
      </c>
      <c r="AV77" s="1">
        <v>5305996.2496133903</v>
      </c>
      <c r="AW77" s="1">
        <v>9308851.4511900004</v>
      </c>
      <c r="AX77" s="1">
        <v>14843426.375264401</v>
      </c>
      <c r="AY77" s="1">
        <v>8601079.5911715105</v>
      </c>
      <c r="AZ77" s="1">
        <v>8449275.9901553597</v>
      </c>
      <c r="BA77" s="1">
        <v>15456647.6037024</v>
      </c>
      <c r="BB77" s="1">
        <v>7967919.1711800797</v>
      </c>
      <c r="BC77" s="1">
        <v>13610888.719829701</v>
      </c>
      <c r="BD77" s="1">
        <v>6596428.1544150803</v>
      </c>
      <c r="BE77" s="1">
        <v>27486173.8209364</v>
      </c>
      <c r="BF77" s="1">
        <v>12668948.9508959</v>
      </c>
      <c r="BG77" s="1">
        <v>4840123.2949470701</v>
      </c>
      <c r="BH77" s="1">
        <v>13718130.4199304</v>
      </c>
      <c r="BI77" s="1">
        <v>13948886.314186599</v>
      </c>
      <c r="BJ77" s="1">
        <v>22219123.956416</v>
      </c>
      <c r="BK77" s="1">
        <v>8762875.1994511597</v>
      </c>
      <c r="BL77" s="1">
        <v>7227235.3236231403</v>
      </c>
      <c r="BM77" s="1">
        <v>5699983.5090384902</v>
      </c>
      <c r="BN77" s="1">
        <v>8665065.3959309701</v>
      </c>
      <c r="BO77" s="1">
        <v>11800794.6810761</v>
      </c>
      <c r="BP77" s="1">
        <v>16019208.318172701</v>
      </c>
      <c r="BQ77" s="1">
        <v>7978567.76638663</v>
      </c>
      <c r="BR77" s="1">
        <v>13297717.7186746</v>
      </c>
      <c r="BS77" s="1">
        <v>6045829.9024632396</v>
      </c>
      <c r="BT77" s="1">
        <v>7036186.8340912899</v>
      </c>
      <c r="BU77" s="1">
        <v>12823443.5046854</v>
      </c>
      <c r="BV77" s="1">
        <v>7063289.5351617597</v>
      </c>
      <c r="BW77" s="1">
        <v>10596077.7715104</v>
      </c>
      <c r="BX77" s="1">
        <v>8052604.5171376299</v>
      </c>
      <c r="BY77" s="1">
        <v>11222389.9728883</v>
      </c>
      <c r="BZ77" s="1">
        <v>7642925.3283907501</v>
      </c>
      <c r="CA77" s="1">
        <v>7308044.5938725499</v>
      </c>
      <c r="CB77" s="1">
        <v>14707935.2471618</v>
      </c>
      <c r="CC77" s="1">
        <v>4524553.4987579603</v>
      </c>
      <c r="CD77" s="1">
        <v>9068713.7052094806</v>
      </c>
      <c r="CE77" s="1">
        <v>5138214.4960522</v>
      </c>
      <c r="CF77" s="1">
        <v>15759494.3104454</v>
      </c>
      <c r="CG77" s="1">
        <v>7068544.9509271001</v>
      </c>
      <c r="CH77" s="1">
        <v>5516024.4877820304</v>
      </c>
      <c r="CI77" s="1">
        <v>7477462.3842053497</v>
      </c>
      <c r="CJ77" s="1">
        <v>6669587.5344706103</v>
      </c>
      <c r="CK77" s="1">
        <v>5431620.5098288199</v>
      </c>
      <c r="CL77" s="1">
        <v>5934872.7680895999</v>
      </c>
      <c r="CM77" s="1">
        <v>8820930.5578412991</v>
      </c>
      <c r="CN77" s="1">
        <v>3467262.91946632</v>
      </c>
      <c r="CO77" s="1">
        <v>6018040.2910527503</v>
      </c>
      <c r="CP77" s="1">
        <v>5415260.0832728501</v>
      </c>
      <c r="CQ77" s="1">
        <v>14043262.8621263</v>
      </c>
      <c r="CR77" s="1">
        <v>7727945.4086756697</v>
      </c>
      <c r="CS77" s="1">
        <v>6254946.1563076796</v>
      </c>
      <c r="CT77" s="1">
        <v>3879506.19768879</v>
      </c>
      <c r="CU77" s="1">
        <v>10029218.908472</v>
      </c>
      <c r="CV77" s="1">
        <v>6497076.1152418097</v>
      </c>
      <c r="CW77" s="1">
        <v>6559110.8634989802</v>
      </c>
      <c r="CX77" s="1">
        <v>5182399.7138553299</v>
      </c>
      <c r="CY77" s="1">
        <v>4161849.2055528401</v>
      </c>
      <c r="CZ77" s="1">
        <v>6977551.06244653</v>
      </c>
      <c r="DA77" s="1">
        <v>5580352.0505402796</v>
      </c>
      <c r="DB77" s="1">
        <v>10691026.5532225</v>
      </c>
      <c r="DC77" s="1">
        <v>3312286.48770743</v>
      </c>
      <c r="DD77" s="1">
        <v>13208219.4393446</v>
      </c>
      <c r="DE77" s="1">
        <v>4382046.3041622601</v>
      </c>
      <c r="DF77" s="1">
        <v>5288906.9118099604</v>
      </c>
      <c r="DG77" s="1">
        <v>4698519.2658619704</v>
      </c>
      <c r="DH77" s="1">
        <v>5564557.5043060798</v>
      </c>
      <c r="DI77" s="1">
        <v>5235106.1700442098</v>
      </c>
      <c r="DJ77" s="1">
        <v>4972982.2658232497</v>
      </c>
      <c r="DK77" s="1">
        <v>9480922.3420556597</v>
      </c>
      <c r="DL77" s="1">
        <v>7331965.5441057403</v>
      </c>
      <c r="DM77" s="1">
        <v>26461209.8222798</v>
      </c>
      <c r="DN77" s="1">
        <v>4530146.5579611398</v>
      </c>
      <c r="DO77" s="1">
        <v>4020532.4179337001</v>
      </c>
      <c r="DP77" s="1">
        <v>9325579.1821257193</v>
      </c>
      <c r="DQ77" s="1">
        <v>5264071.22500108</v>
      </c>
      <c r="DR77" s="1">
        <v>4703553.6071413504</v>
      </c>
      <c r="DS77" s="1">
        <v>3304989.0001487499</v>
      </c>
      <c r="DT77" s="1">
        <v>5565245.5069339098</v>
      </c>
      <c r="DU77" s="1">
        <v>5666440.4072166001</v>
      </c>
      <c r="DV77" s="1">
        <v>6673805.8852300197</v>
      </c>
      <c r="DW77" s="1">
        <v>2804672.2419497501</v>
      </c>
      <c r="DX77" s="1">
        <v>3086190.1295519099</v>
      </c>
      <c r="DY77" s="1">
        <v>9919609.2222118005</v>
      </c>
      <c r="DZ77" s="1">
        <v>4365592.0844647205</v>
      </c>
      <c r="EA77" s="1">
        <v>5212057.3822190696</v>
      </c>
      <c r="EB77" s="1">
        <v>3037307.1123927301</v>
      </c>
      <c r="EC77" s="1">
        <v>4852262.9823598498</v>
      </c>
      <c r="ED77" s="1">
        <v>8706630.3897442091</v>
      </c>
      <c r="EE77" s="1">
        <v>4634173.4341371199</v>
      </c>
      <c r="EF77" s="1">
        <v>8268585.8592429999</v>
      </c>
      <c r="EG77" s="1">
        <v>6610786.8015726702</v>
      </c>
      <c r="EH77" s="1">
        <v>4274647.0815743599</v>
      </c>
      <c r="EI77" s="1">
        <v>12600836.2910205</v>
      </c>
      <c r="EJ77" s="1">
        <v>11327708.910328999</v>
      </c>
      <c r="EK77" s="1">
        <v>6637782.13408738</v>
      </c>
      <c r="EL77" s="1">
        <v>6955574.6230446901</v>
      </c>
      <c r="EM77" s="1">
        <v>4418917.9311108198</v>
      </c>
      <c r="EN77" s="1">
        <v>5310065.3014898598</v>
      </c>
      <c r="EO77" s="1">
        <v>4342044.8400066895</v>
      </c>
      <c r="EP77" s="1">
        <v>9630382.0782037396</v>
      </c>
      <c r="EQ77" s="1">
        <v>4226507.0212666905</v>
      </c>
      <c r="ER77" s="1">
        <v>3413463.4263482201</v>
      </c>
      <c r="ES77" s="1">
        <v>5051928.07110136</v>
      </c>
      <c r="ET77" s="1">
        <v>5993124.4067249</v>
      </c>
      <c r="EU77" s="1">
        <v>25170106.409002099</v>
      </c>
      <c r="EV77" s="1">
        <v>9251231.5769406594</v>
      </c>
      <c r="EW77" s="1">
        <v>3487308.9125516</v>
      </c>
      <c r="EX77" s="1">
        <v>3485164.3868547799</v>
      </c>
      <c r="EY77" s="1">
        <v>7598406.9824376497</v>
      </c>
      <c r="EZ77" s="1">
        <v>2328497.4920944399</v>
      </c>
      <c r="FA77" s="1">
        <v>3490426.2811940201</v>
      </c>
      <c r="FB77" s="1">
        <v>7927596.0377895199</v>
      </c>
      <c r="FC77" s="1">
        <v>2143791.8907728498</v>
      </c>
      <c r="FD77" s="1">
        <v>3287955.6829305901</v>
      </c>
    </row>
    <row r="78" spans="1:160" x14ac:dyDescent="0.2">
      <c r="A78" s="1" t="s">
        <v>1703</v>
      </c>
      <c r="B78" s="4" t="s">
        <v>360</v>
      </c>
      <c r="C78" s="4" t="s">
        <v>361</v>
      </c>
      <c r="D78" s="35" t="s">
        <v>0</v>
      </c>
      <c r="E78" s="35" t="s">
        <v>0</v>
      </c>
      <c r="F78" s="35" t="s">
        <v>0</v>
      </c>
      <c r="G78" s="35" t="s">
        <v>0</v>
      </c>
      <c r="H78" s="35" t="s">
        <v>0</v>
      </c>
      <c r="I78" s="35" t="s">
        <v>0</v>
      </c>
      <c r="J78" s="35" t="s">
        <v>0</v>
      </c>
      <c r="K78" s="35" t="s">
        <v>0</v>
      </c>
      <c r="L78" s="35" t="s">
        <v>0</v>
      </c>
      <c r="M78" s="35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  <c r="CF78" s="1" t="s">
        <v>0</v>
      </c>
      <c r="CG78" s="1" t="s">
        <v>0</v>
      </c>
      <c r="CH78" s="1" t="s">
        <v>0</v>
      </c>
      <c r="CI78" s="1" t="s">
        <v>0</v>
      </c>
      <c r="CJ78" s="1" t="s">
        <v>0</v>
      </c>
      <c r="CK78" s="1" t="s">
        <v>0</v>
      </c>
      <c r="CL78" s="1" t="s">
        <v>0</v>
      </c>
      <c r="CM78" s="1" t="s">
        <v>0</v>
      </c>
      <c r="CN78" s="1" t="s">
        <v>0</v>
      </c>
      <c r="CO78" s="1" t="s">
        <v>0</v>
      </c>
      <c r="CP78" s="1" t="s">
        <v>0</v>
      </c>
      <c r="CQ78" s="1" t="s">
        <v>0</v>
      </c>
      <c r="CR78" s="1" t="s">
        <v>0</v>
      </c>
      <c r="CS78" s="1" t="s">
        <v>0</v>
      </c>
      <c r="CT78" s="1" t="s">
        <v>0</v>
      </c>
      <c r="CU78" s="1" t="s">
        <v>0</v>
      </c>
      <c r="CV78" s="1" t="s">
        <v>0</v>
      </c>
      <c r="CW78" s="1" t="s">
        <v>0</v>
      </c>
      <c r="CX78" s="1" t="s">
        <v>0</v>
      </c>
      <c r="CY78" s="1" t="s">
        <v>0</v>
      </c>
      <c r="CZ78" s="1" t="s">
        <v>0</v>
      </c>
      <c r="DA78" s="1" t="s">
        <v>0</v>
      </c>
      <c r="DB78" s="1" t="s">
        <v>0</v>
      </c>
      <c r="DC78" s="1" t="s">
        <v>0</v>
      </c>
      <c r="DD78" s="1" t="s">
        <v>0</v>
      </c>
      <c r="DE78" s="1" t="s">
        <v>0</v>
      </c>
      <c r="DF78" s="1" t="s">
        <v>0</v>
      </c>
      <c r="DG78" s="1" t="s">
        <v>0</v>
      </c>
      <c r="DH78" s="1" t="s">
        <v>0</v>
      </c>
      <c r="DI78" s="1" t="s">
        <v>0</v>
      </c>
      <c r="DJ78" s="1" t="s">
        <v>0</v>
      </c>
      <c r="DK78" s="1" t="s">
        <v>0</v>
      </c>
      <c r="DL78" s="1" t="s">
        <v>0</v>
      </c>
      <c r="DM78" s="1" t="s">
        <v>0</v>
      </c>
      <c r="DN78" s="1" t="s">
        <v>0</v>
      </c>
      <c r="DO78" s="1" t="s">
        <v>0</v>
      </c>
      <c r="DP78" s="1" t="s">
        <v>0</v>
      </c>
      <c r="DQ78" s="1" t="s">
        <v>0</v>
      </c>
      <c r="DR78" s="1" t="s">
        <v>0</v>
      </c>
      <c r="DS78" s="1" t="s">
        <v>0</v>
      </c>
      <c r="DT78" s="1" t="s">
        <v>0</v>
      </c>
      <c r="DU78" s="1" t="s">
        <v>0</v>
      </c>
      <c r="DV78" s="1" t="s">
        <v>0</v>
      </c>
      <c r="DW78" s="1" t="s">
        <v>0</v>
      </c>
      <c r="DX78" s="1" t="s">
        <v>0</v>
      </c>
      <c r="DY78" s="1" t="s">
        <v>0</v>
      </c>
      <c r="DZ78" s="1" t="s">
        <v>0</v>
      </c>
      <c r="EA78" s="1" t="s">
        <v>0</v>
      </c>
      <c r="EB78" s="1" t="s">
        <v>0</v>
      </c>
      <c r="EC78" s="1" t="s">
        <v>0</v>
      </c>
      <c r="ED78" s="1" t="s">
        <v>0</v>
      </c>
      <c r="EE78" s="1" t="s">
        <v>0</v>
      </c>
      <c r="EF78" s="1" t="s">
        <v>0</v>
      </c>
      <c r="EG78" s="1" t="s">
        <v>0</v>
      </c>
      <c r="EH78" s="1" t="s">
        <v>0</v>
      </c>
      <c r="EI78" s="1" t="s">
        <v>0</v>
      </c>
      <c r="EJ78" s="1" t="s">
        <v>0</v>
      </c>
      <c r="EK78" s="1" t="s">
        <v>0</v>
      </c>
      <c r="EL78" s="1" t="s">
        <v>0</v>
      </c>
      <c r="EM78" s="1" t="s">
        <v>0</v>
      </c>
      <c r="EN78" s="1" t="s">
        <v>0</v>
      </c>
      <c r="EO78" s="1" t="s">
        <v>0</v>
      </c>
      <c r="EP78" s="1" t="s">
        <v>0</v>
      </c>
      <c r="EQ78" s="1" t="s">
        <v>0</v>
      </c>
      <c r="ER78" s="1" t="s">
        <v>0</v>
      </c>
      <c r="ES78" s="1" t="s">
        <v>0</v>
      </c>
      <c r="ET78" s="1" t="s">
        <v>0</v>
      </c>
      <c r="EU78" s="1" t="s">
        <v>0</v>
      </c>
      <c r="EV78" s="1" t="s">
        <v>0</v>
      </c>
      <c r="EW78" s="1" t="s">
        <v>0</v>
      </c>
      <c r="EX78" s="1" t="s">
        <v>0</v>
      </c>
      <c r="EY78" s="1" t="s">
        <v>0</v>
      </c>
      <c r="EZ78" s="1" t="s">
        <v>0</v>
      </c>
      <c r="FA78" s="1" t="s">
        <v>0</v>
      </c>
      <c r="FB78" s="1" t="s">
        <v>0</v>
      </c>
      <c r="FC78" s="1" t="s">
        <v>0</v>
      </c>
      <c r="FD78" s="1" t="s">
        <v>0</v>
      </c>
    </row>
    <row r="79" spans="1:160" x14ac:dyDescent="0.2">
      <c r="A79" s="1" t="s">
        <v>1704</v>
      </c>
      <c r="B79" s="4" t="s">
        <v>365</v>
      </c>
      <c r="C79" s="4" t="s">
        <v>0</v>
      </c>
      <c r="D79" s="35" t="s">
        <v>0</v>
      </c>
      <c r="E79" s="35" t="s">
        <v>0</v>
      </c>
      <c r="F79" s="35" t="s">
        <v>0</v>
      </c>
      <c r="G79" s="35" t="s">
        <v>0</v>
      </c>
      <c r="H79" s="35" t="s">
        <v>0</v>
      </c>
      <c r="I79" s="35" t="s">
        <v>0</v>
      </c>
      <c r="J79" s="35" t="s">
        <v>0</v>
      </c>
      <c r="K79" s="35" t="s">
        <v>0</v>
      </c>
      <c r="L79" s="35" t="s">
        <v>0</v>
      </c>
      <c r="M79" s="35" t="s">
        <v>0</v>
      </c>
      <c r="N79" s="1" t="s">
        <v>0</v>
      </c>
      <c r="O79" s="1" t="s">
        <v>0</v>
      </c>
      <c r="P79" s="1" t="s">
        <v>0</v>
      </c>
      <c r="Q79" s="1" t="s">
        <v>0</v>
      </c>
      <c r="R79" s="1" t="s">
        <v>0</v>
      </c>
      <c r="S79" s="1" t="s">
        <v>0</v>
      </c>
      <c r="T79" s="1" t="s">
        <v>0</v>
      </c>
      <c r="U79" s="1" t="s">
        <v>0</v>
      </c>
      <c r="V79" s="1" t="s">
        <v>0</v>
      </c>
      <c r="W79" s="1" t="s">
        <v>0</v>
      </c>
      <c r="X79" s="1" t="s">
        <v>0</v>
      </c>
      <c r="Y79" s="1" t="s">
        <v>0</v>
      </c>
      <c r="Z79" s="1" t="s">
        <v>0</v>
      </c>
      <c r="AA79" s="1" t="s">
        <v>0</v>
      </c>
      <c r="AB79" s="1" t="s">
        <v>0</v>
      </c>
      <c r="AC79" s="1" t="s">
        <v>0</v>
      </c>
      <c r="AD79" s="1" t="s">
        <v>0</v>
      </c>
      <c r="AE79" s="1" t="s">
        <v>0</v>
      </c>
      <c r="AF79" s="1" t="s">
        <v>0</v>
      </c>
      <c r="AG79" s="1" t="s">
        <v>0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" t="s">
        <v>0</v>
      </c>
      <c r="AN79" s="1" t="s">
        <v>0</v>
      </c>
      <c r="AO79" s="1" t="s">
        <v>0</v>
      </c>
      <c r="AP79" s="1" t="s">
        <v>0</v>
      </c>
      <c r="AQ79" s="1" t="s">
        <v>0</v>
      </c>
      <c r="AR79" s="1" t="s">
        <v>0</v>
      </c>
      <c r="AS79" s="1" t="s">
        <v>0</v>
      </c>
      <c r="AT79" s="1" t="s">
        <v>0</v>
      </c>
      <c r="AU79" s="1" t="s">
        <v>0</v>
      </c>
      <c r="AV79" s="1" t="s">
        <v>0</v>
      </c>
      <c r="AW79" s="1" t="s">
        <v>0</v>
      </c>
      <c r="AX79" s="1" t="s">
        <v>0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0</v>
      </c>
      <c r="BE79" s="1" t="s">
        <v>0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  <c r="BM79" s="1" t="s">
        <v>0</v>
      </c>
      <c r="BN79" s="1" t="s">
        <v>0</v>
      </c>
      <c r="BO79" s="1" t="s">
        <v>0</v>
      </c>
      <c r="BP79" s="1" t="s">
        <v>0</v>
      </c>
      <c r="BQ79" s="1" t="s">
        <v>0</v>
      </c>
      <c r="BR79" s="1" t="s">
        <v>0</v>
      </c>
      <c r="BS79" s="1" t="s">
        <v>0</v>
      </c>
      <c r="BT79" s="1" t="s">
        <v>0</v>
      </c>
      <c r="BU79" s="1" t="s">
        <v>0</v>
      </c>
      <c r="BV79" s="1" t="s">
        <v>0</v>
      </c>
      <c r="BW79" s="1" t="s">
        <v>0</v>
      </c>
      <c r="BX79" s="1" t="s">
        <v>0</v>
      </c>
      <c r="BY79" s="1" t="s">
        <v>0</v>
      </c>
      <c r="BZ79" s="1" t="s">
        <v>0</v>
      </c>
      <c r="CA79" s="1" t="s">
        <v>0</v>
      </c>
      <c r="CB79" s="1" t="s">
        <v>0</v>
      </c>
      <c r="CC79" s="1" t="s">
        <v>0</v>
      </c>
      <c r="CD79" s="1" t="s">
        <v>0</v>
      </c>
      <c r="CE79" s="1" t="s">
        <v>0</v>
      </c>
      <c r="CF79" s="1" t="s">
        <v>0</v>
      </c>
      <c r="CG79" s="1" t="s">
        <v>0</v>
      </c>
      <c r="CH79" s="1" t="s">
        <v>0</v>
      </c>
      <c r="CI79" s="1" t="s">
        <v>0</v>
      </c>
      <c r="CJ79" s="1" t="s">
        <v>0</v>
      </c>
      <c r="CK79" s="1" t="s">
        <v>0</v>
      </c>
      <c r="CL79" s="1" t="s">
        <v>0</v>
      </c>
      <c r="CM79" s="1" t="s">
        <v>0</v>
      </c>
      <c r="CN79" s="1" t="s">
        <v>0</v>
      </c>
      <c r="CO79" s="1" t="s">
        <v>0</v>
      </c>
      <c r="CP79" s="1" t="s">
        <v>0</v>
      </c>
      <c r="CQ79" s="1" t="s">
        <v>0</v>
      </c>
      <c r="CR79" s="1" t="s">
        <v>0</v>
      </c>
      <c r="CS79" s="1" t="s">
        <v>0</v>
      </c>
      <c r="CT79" s="1" t="s">
        <v>0</v>
      </c>
      <c r="CU79" s="1" t="s">
        <v>0</v>
      </c>
      <c r="CV79" s="1" t="s">
        <v>0</v>
      </c>
      <c r="CW79" s="1" t="s">
        <v>0</v>
      </c>
      <c r="CX79" s="1" t="s">
        <v>0</v>
      </c>
      <c r="CY79" s="1" t="s">
        <v>0</v>
      </c>
      <c r="CZ79" s="1" t="s">
        <v>0</v>
      </c>
      <c r="DA79" s="1" t="s">
        <v>0</v>
      </c>
      <c r="DB79" s="1" t="s">
        <v>0</v>
      </c>
      <c r="DC79" s="1" t="s">
        <v>0</v>
      </c>
      <c r="DD79" s="1" t="s">
        <v>0</v>
      </c>
      <c r="DE79" s="1" t="s">
        <v>0</v>
      </c>
      <c r="DF79" s="1" t="s">
        <v>0</v>
      </c>
      <c r="DG79" s="1" t="s">
        <v>0</v>
      </c>
      <c r="DH79" s="1" t="s">
        <v>0</v>
      </c>
      <c r="DI79" s="1" t="s">
        <v>0</v>
      </c>
      <c r="DJ79" s="1" t="s">
        <v>0</v>
      </c>
      <c r="DK79" s="1" t="s">
        <v>0</v>
      </c>
      <c r="DL79" s="1" t="s">
        <v>0</v>
      </c>
      <c r="DM79" s="1" t="s">
        <v>0</v>
      </c>
      <c r="DN79" s="1" t="s">
        <v>0</v>
      </c>
      <c r="DO79" s="1" t="s">
        <v>0</v>
      </c>
      <c r="DP79" s="1" t="s">
        <v>0</v>
      </c>
      <c r="DQ79" s="1" t="s">
        <v>0</v>
      </c>
      <c r="DR79" s="1" t="s">
        <v>0</v>
      </c>
      <c r="DS79" s="1" t="s">
        <v>0</v>
      </c>
      <c r="DT79" s="1" t="s">
        <v>0</v>
      </c>
      <c r="DU79" s="1" t="s">
        <v>0</v>
      </c>
      <c r="DV79" s="1" t="s">
        <v>0</v>
      </c>
      <c r="DW79" s="1" t="s">
        <v>0</v>
      </c>
      <c r="DX79" s="1" t="s">
        <v>0</v>
      </c>
      <c r="DY79" s="1" t="s">
        <v>0</v>
      </c>
      <c r="DZ79" s="1" t="s">
        <v>0</v>
      </c>
      <c r="EA79" s="1" t="s">
        <v>0</v>
      </c>
      <c r="EB79" s="1" t="s">
        <v>0</v>
      </c>
      <c r="EC79" s="1" t="s">
        <v>0</v>
      </c>
      <c r="ED79" s="1" t="s">
        <v>0</v>
      </c>
      <c r="EE79" s="1" t="s">
        <v>0</v>
      </c>
      <c r="EF79" s="1" t="s">
        <v>0</v>
      </c>
      <c r="EG79" s="1" t="s">
        <v>0</v>
      </c>
      <c r="EH79" s="1" t="s">
        <v>0</v>
      </c>
      <c r="EI79" s="1" t="s">
        <v>0</v>
      </c>
      <c r="EJ79" s="1" t="s">
        <v>0</v>
      </c>
      <c r="EK79" s="1" t="s">
        <v>0</v>
      </c>
      <c r="EL79" s="1" t="s">
        <v>0</v>
      </c>
      <c r="EM79" s="1" t="s">
        <v>0</v>
      </c>
      <c r="EN79" s="1" t="s">
        <v>0</v>
      </c>
      <c r="EO79" s="1" t="s">
        <v>0</v>
      </c>
      <c r="EP79" s="1" t="s">
        <v>0</v>
      </c>
      <c r="EQ79" s="1" t="s">
        <v>0</v>
      </c>
      <c r="ER79" s="1" t="s">
        <v>0</v>
      </c>
      <c r="ES79" s="1" t="s">
        <v>0</v>
      </c>
      <c r="ET79" s="1" t="s">
        <v>0</v>
      </c>
      <c r="EU79" s="1" t="s">
        <v>0</v>
      </c>
      <c r="EV79" s="1" t="s">
        <v>0</v>
      </c>
      <c r="EW79" s="1" t="s">
        <v>0</v>
      </c>
      <c r="EX79" s="1" t="s">
        <v>0</v>
      </c>
      <c r="EY79" s="1" t="s">
        <v>0</v>
      </c>
      <c r="EZ79" s="1" t="s">
        <v>0</v>
      </c>
      <c r="FA79" s="1" t="s">
        <v>0</v>
      </c>
      <c r="FB79" s="1" t="s">
        <v>0</v>
      </c>
      <c r="FC79" s="1" t="s">
        <v>0</v>
      </c>
      <c r="FD79" s="1" t="s">
        <v>0</v>
      </c>
    </row>
    <row r="80" spans="1:160" x14ac:dyDescent="0.2">
      <c r="A80" s="1" t="s">
        <v>1705</v>
      </c>
      <c r="B80" s="4" t="s">
        <v>368</v>
      </c>
      <c r="C80" s="4" t="s">
        <v>369</v>
      </c>
      <c r="D80" s="35">
        <v>98134986.268722594</v>
      </c>
      <c r="E80" s="35">
        <v>146636804.927405</v>
      </c>
      <c r="F80" s="35">
        <v>68211867.304623693</v>
      </c>
      <c r="G80" s="35">
        <v>132807058.11263201</v>
      </c>
      <c r="H80" s="35">
        <v>122260677.423017</v>
      </c>
      <c r="I80" s="35">
        <v>115410351.02043401</v>
      </c>
      <c r="J80" s="35">
        <v>88394478.677460507</v>
      </c>
      <c r="K80" s="35">
        <v>86480860.8332849</v>
      </c>
      <c r="L80" s="35">
        <v>126443092.569717</v>
      </c>
      <c r="M80" s="35">
        <v>103477537.375618</v>
      </c>
      <c r="N80" s="1">
        <v>85566873.897057399</v>
      </c>
      <c r="O80" s="1">
        <v>89914374.572413206</v>
      </c>
      <c r="P80" s="1">
        <v>107460149.703099</v>
      </c>
      <c r="Q80" s="1">
        <v>132865188.539537</v>
      </c>
      <c r="R80" s="1">
        <v>105109478.685754</v>
      </c>
      <c r="S80" s="1">
        <v>76496810.450094804</v>
      </c>
      <c r="T80" s="1">
        <v>110595339.434348</v>
      </c>
      <c r="U80" s="1">
        <v>125823034.430567</v>
      </c>
      <c r="V80" s="1">
        <v>115067674.633249</v>
      </c>
      <c r="W80" s="1">
        <v>142384036.76080999</v>
      </c>
      <c r="X80" s="1">
        <v>100362225.82002001</v>
      </c>
      <c r="Y80" s="1">
        <v>86753916.065536499</v>
      </c>
      <c r="Z80" s="1">
        <v>82859335.835719794</v>
      </c>
      <c r="AA80" s="1">
        <v>100074931.034629</v>
      </c>
      <c r="AB80" s="1">
        <v>94655828.829226896</v>
      </c>
      <c r="AC80" s="1">
        <v>88284689.106346503</v>
      </c>
      <c r="AD80" s="1">
        <v>105542746.35584401</v>
      </c>
      <c r="AE80" s="1">
        <v>103347711.165988</v>
      </c>
      <c r="AF80" s="1">
        <v>163666915.419305</v>
      </c>
      <c r="AG80" s="1">
        <v>107927990.293772</v>
      </c>
      <c r="AH80" s="1">
        <v>96225627.438974902</v>
      </c>
      <c r="AI80" s="1">
        <v>115430773.215846</v>
      </c>
      <c r="AJ80" s="1">
        <v>88541035.044268295</v>
      </c>
      <c r="AK80" s="1">
        <v>104129106.18649299</v>
      </c>
      <c r="AL80" s="1">
        <v>111005145.831487</v>
      </c>
      <c r="AM80" s="1">
        <v>91016708.591850504</v>
      </c>
      <c r="AN80" s="1">
        <v>95023704.255420506</v>
      </c>
      <c r="AO80" s="1">
        <v>94120596.156011805</v>
      </c>
      <c r="AP80" s="1">
        <v>87372713.780872196</v>
      </c>
      <c r="AQ80" s="1">
        <v>99036115.486040503</v>
      </c>
      <c r="AR80" s="1">
        <v>103778807.078162</v>
      </c>
      <c r="AS80" s="1">
        <v>113132851.530791</v>
      </c>
      <c r="AT80" s="1">
        <v>121630214.120702</v>
      </c>
      <c r="AU80" s="1">
        <v>77874771.223638698</v>
      </c>
      <c r="AV80" s="1">
        <v>78823787.691036806</v>
      </c>
      <c r="AW80" s="1">
        <v>124321798.898343</v>
      </c>
      <c r="AX80" s="1">
        <v>96941442.211018994</v>
      </c>
      <c r="AY80" s="1">
        <v>126780667.15355299</v>
      </c>
      <c r="AZ80" s="1">
        <v>100646813.178187</v>
      </c>
      <c r="BA80" s="1">
        <v>57274652.008149803</v>
      </c>
      <c r="BB80" s="1">
        <v>102324152.738583</v>
      </c>
      <c r="BC80" s="1">
        <v>86208657.004320905</v>
      </c>
      <c r="BD80" s="1">
        <v>86518971.170485094</v>
      </c>
      <c r="BE80" s="1">
        <v>84728354.999164805</v>
      </c>
      <c r="BF80" s="1">
        <v>96180698.647270098</v>
      </c>
      <c r="BG80" s="1">
        <v>131360592.179787</v>
      </c>
      <c r="BH80" s="1">
        <v>67515212.871266901</v>
      </c>
      <c r="BI80" s="1">
        <v>111765594.023956</v>
      </c>
      <c r="BJ80" s="1">
        <v>68764843.072878703</v>
      </c>
      <c r="BK80" s="1">
        <v>83529474.878831193</v>
      </c>
      <c r="BL80" s="1">
        <v>105129208.752033</v>
      </c>
      <c r="BM80" s="1">
        <v>89091019.499119997</v>
      </c>
      <c r="BN80" s="1">
        <v>68890154.822339401</v>
      </c>
      <c r="BO80" s="1">
        <v>80205471.806242302</v>
      </c>
      <c r="BP80" s="1">
        <v>67973154.862609103</v>
      </c>
      <c r="BQ80" s="1">
        <v>41164760.874401301</v>
      </c>
      <c r="BR80" s="1">
        <v>77602506.056272104</v>
      </c>
      <c r="BS80" s="1">
        <v>98862858.148844898</v>
      </c>
      <c r="BT80" s="1">
        <v>83648085.551443204</v>
      </c>
      <c r="BU80" s="1">
        <v>86260291.582440406</v>
      </c>
      <c r="BV80" s="1">
        <v>68518750.143762901</v>
      </c>
      <c r="BW80" s="1">
        <v>78064782.899210706</v>
      </c>
      <c r="BX80" s="1">
        <v>92110129.595721304</v>
      </c>
      <c r="BY80" s="1">
        <v>87482739.878232107</v>
      </c>
      <c r="BZ80" s="1">
        <v>81906685.305543005</v>
      </c>
      <c r="CA80" s="1">
        <v>123430275.011289</v>
      </c>
      <c r="CB80" s="1">
        <v>109966985.939346</v>
      </c>
      <c r="CC80" s="1">
        <v>52597475.363871999</v>
      </c>
      <c r="CD80" s="1">
        <v>68250614.182487801</v>
      </c>
      <c r="CE80" s="1">
        <v>87517668.519037396</v>
      </c>
      <c r="CF80" s="1">
        <v>64453926.185466602</v>
      </c>
      <c r="CG80" s="1">
        <v>72111777.626251906</v>
      </c>
      <c r="CH80" s="1">
        <v>69261510.046305597</v>
      </c>
      <c r="CI80" s="1">
        <v>70155636.519620195</v>
      </c>
      <c r="CJ80" s="1">
        <v>93318189.967046306</v>
      </c>
      <c r="CK80" s="1">
        <v>83017587.5949094</v>
      </c>
      <c r="CL80" s="1">
        <v>93641275.765619501</v>
      </c>
      <c r="CM80" s="1">
        <v>65652251.0802956</v>
      </c>
      <c r="CN80" s="1">
        <v>88487293.9040775</v>
      </c>
      <c r="CO80" s="1">
        <v>68972414.511861995</v>
      </c>
      <c r="CP80" s="1">
        <v>77365704.520122096</v>
      </c>
      <c r="CQ80" s="1">
        <v>84908652.358111203</v>
      </c>
      <c r="CR80" s="1">
        <v>67474441.495046303</v>
      </c>
      <c r="CS80" s="1">
        <v>83380395.392823696</v>
      </c>
      <c r="CT80" s="1">
        <v>76970611.436447397</v>
      </c>
      <c r="CU80" s="1">
        <v>89766174.275170803</v>
      </c>
      <c r="CV80" s="1">
        <v>65240552.891172796</v>
      </c>
      <c r="CW80" s="1">
        <v>76591986.611206397</v>
      </c>
      <c r="CX80" s="1">
        <v>80348959.300763398</v>
      </c>
      <c r="CY80" s="1">
        <v>68370959.403859004</v>
      </c>
      <c r="CZ80" s="1">
        <v>66320929.210391402</v>
      </c>
      <c r="DA80" s="1">
        <v>86585155.780127198</v>
      </c>
      <c r="DB80" s="1">
        <v>75466457.818460003</v>
      </c>
      <c r="DC80" s="1">
        <v>71719201.471943006</v>
      </c>
      <c r="DD80" s="1">
        <v>77756240.752747998</v>
      </c>
      <c r="DE80" s="1">
        <v>79935983.103063494</v>
      </c>
      <c r="DF80" s="1">
        <v>66417545.175180398</v>
      </c>
      <c r="DG80" s="1">
        <v>75274951.8962937</v>
      </c>
      <c r="DH80" s="1">
        <v>93091242.706186295</v>
      </c>
      <c r="DI80" s="1">
        <v>67945776.664442599</v>
      </c>
      <c r="DJ80" s="1">
        <v>75066068.739895701</v>
      </c>
      <c r="DK80" s="1">
        <v>70127602.911989897</v>
      </c>
      <c r="DL80" s="1">
        <v>38272575.217955001</v>
      </c>
      <c r="DM80" s="1">
        <v>79807654.084563106</v>
      </c>
      <c r="DN80" s="1">
        <v>72403689.661464393</v>
      </c>
      <c r="DO80" s="1">
        <v>72451088.449118003</v>
      </c>
      <c r="DP80" s="1">
        <v>95507570.2071677</v>
      </c>
      <c r="DQ80" s="1">
        <v>83402915.6068151</v>
      </c>
      <c r="DR80" s="1">
        <v>66110191.8797011</v>
      </c>
      <c r="DS80" s="1">
        <v>63869911.427483797</v>
      </c>
      <c r="DT80" s="1">
        <v>91075742.138275594</v>
      </c>
      <c r="DU80" s="1">
        <v>68568201.110330805</v>
      </c>
      <c r="DV80" s="1">
        <v>71456253.919432893</v>
      </c>
      <c r="DW80" s="1">
        <v>66823323.587514497</v>
      </c>
      <c r="DX80" s="1">
        <v>56881335.350947499</v>
      </c>
      <c r="DY80" s="1">
        <v>73927557.831389904</v>
      </c>
      <c r="DZ80" s="1">
        <v>61987029.702029899</v>
      </c>
      <c r="EA80" s="1">
        <v>90835811.876911595</v>
      </c>
      <c r="EB80" s="1">
        <v>56670250.411662601</v>
      </c>
      <c r="EC80" s="1">
        <v>83821537.633707494</v>
      </c>
      <c r="ED80" s="1">
        <v>78826237.947049797</v>
      </c>
      <c r="EE80" s="1">
        <v>58207932.538099602</v>
      </c>
      <c r="EF80" s="1">
        <v>53952339.055082902</v>
      </c>
      <c r="EG80" s="1">
        <v>106807028.25686599</v>
      </c>
      <c r="EH80" s="1">
        <v>46214853.9622292</v>
      </c>
      <c r="EI80" s="1">
        <v>81288117.954655707</v>
      </c>
      <c r="EJ80" s="1">
        <v>111656089.448039</v>
      </c>
      <c r="EK80" s="1">
        <v>71758749.017153606</v>
      </c>
      <c r="EL80" s="1">
        <v>67719856.970635295</v>
      </c>
      <c r="EM80" s="1">
        <v>56777075.9337935</v>
      </c>
      <c r="EN80" s="1">
        <v>95373505.123988196</v>
      </c>
      <c r="EO80" s="1">
        <v>106864987.20374601</v>
      </c>
      <c r="EP80" s="1">
        <v>54272616.013167799</v>
      </c>
      <c r="EQ80" s="1">
        <v>51334631.874202803</v>
      </c>
      <c r="ER80" s="1">
        <v>67773662.153369397</v>
      </c>
      <c r="ES80" s="1">
        <v>57215833.2774662</v>
      </c>
      <c r="ET80" s="1">
        <v>72603377.412418395</v>
      </c>
      <c r="EU80" s="1">
        <v>54158546.124327503</v>
      </c>
      <c r="EV80" s="1">
        <v>51390270.731576502</v>
      </c>
      <c r="EW80" s="1">
        <v>64757733.561637901</v>
      </c>
      <c r="EX80" s="1">
        <v>67724300.275138304</v>
      </c>
      <c r="EY80" s="1">
        <v>66988686.1631651</v>
      </c>
      <c r="EZ80" s="1">
        <v>72029522.482253999</v>
      </c>
      <c r="FA80" s="1">
        <v>70431072.200975105</v>
      </c>
      <c r="FB80" s="1">
        <v>81809655.326149493</v>
      </c>
      <c r="FC80" s="1">
        <v>64692682.394534603</v>
      </c>
      <c r="FD80" s="1">
        <v>55975128.505128302</v>
      </c>
    </row>
    <row r="81" spans="1:160" x14ac:dyDescent="0.2">
      <c r="A81" s="1" t="s">
        <v>1706</v>
      </c>
      <c r="B81" s="4" t="s">
        <v>373</v>
      </c>
      <c r="C81" s="4" t="s">
        <v>374</v>
      </c>
      <c r="D81" s="35" t="s">
        <v>0</v>
      </c>
      <c r="E81" s="35" t="s">
        <v>0</v>
      </c>
      <c r="F81" s="35" t="s">
        <v>0</v>
      </c>
      <c r="G81" s="35" t="s">
        <v>0</v>
      </c>
      <c r="H81" s="35" t="s">
        <v>0</v>
      </c>
      <c r="I81" s="35" t="s">
        <v>0</v>
      </c>
      <c r="J81" s="35" t="s">
        <v>0</v>
      </c>
      <c r="K81" s="35" t="s">
        <v>0</v>
      </c>
      <c r="L81" s="35" t="s">
        <v>0</v>
      </c>
      <c r="M81" s="35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  <c r="CG81" s="1" t="s">
        <v>0</v>
      </c>
      <c r="CH81" s="1" t="s">
        <v>0</v>
      </c>
      <c r="CI81" s="1" t="s">
        <v>0</v>
      </c>
      <c r="CJ81" s="1" t="s">
        <v>0</v>
      </c>
      <c r="CK81" s="1" t="s">
        <v>0</v>
      </c>
      <c r="CL81" s="1" t="s">
        <v>0</v>
      </c>
      <c r="CM81" s="1" t="s">
        <v>0</v>
      </c>
      <c r="CN81" s="1" t="s">
        <v>0</v>
      </c>
      <c r="CO81" s="1" t="s">
        <v>0</v>
      </c>
      <c r="CP81" s="1" t="s">
        <v>0</v>
      </c>
      <c r="CQ81" s="1" t="s">
        <v>0</v>
      </c>
      <c r="CR81" s="1" t="s">
        <v>0</v>
      </c>
      <c r="CS81" s="1" t="s">
        <v>0</v>
      </c>
      <c r="CT81" s="1" t="s">
        <v>0</v>
      </c>
      <c r="CU81" s="1" t="s">
        <v>0</v>
      </c>
      <c r="CV81" s="1" t="s">
        <v>0</v>
      </c>
      <c r="CW81" s="1" t="s">
        <v>0</v>
      </c>
      <c r="CX81" s="1" t="s">
        <v>0</v>
      </c>
      <c r="CY81" s="1" t="s">
        <v>0</v>
      </c>
      <c r="CZ81" s="1" t="s">
        <v>0</v>
      </c>
      <c r="DA81" s="1" t="s">
        <v>0</v>
      </c>
      <c r="DB81" s="1" t="s">
        <v>0</v>
      </c>
      <c r="DC81" s="1" t="s">
        <v>0</v>
      </c>
      <c r="DD81" s="1" t="s">
        <v>0</v>
      </c>
      <c r="DE81" s="1" t="s">
        <v>0</v>
      </c>
      <c r="DF81" s="1" t="s">
        <v>0</v>
      </c>
      <c r="DG81" s="1" t="s">
        <v>0</v>
      </c>
      <c r="DH81" s="1" t="s">
        <v>0</v>
      </c>
      <c r="DI81" s="1" t="s">
        <v>0</v>
      </c>
      <c r="DJ81" s="1" t="s">
        <v>0</v>
      </c>
      <c r="DK81" s="1" t="s">
        <v>0</v>
      </c>
      <c r="DL81" s="1" t="s">
        <v>0</v>
      </c>
      <c r="DM81" s="1" t="s">
        <v>0</v>
      </c>
      <c r="DN81" s="1" t="s">
        <v>0</v>
      </c>
      <c r="DO81" s="1" t="s">
        <v>0</v>
      </c>
      <c r="DP81" s="1" t="s">
        <v>0</v>
      </c>
      <c r="DQ81" s="1" t="s">
        <v>0</v>
      </c>
      <c r="DR81" s="1" t="s">
        <v>0</v>
      </c>
      <c r="DS81" s="1" t="s">
        <v>0</v>
      </c>
      <c r="DT81" s="1" t="s">
        <v>0</v>
      </c>
      <c r="DU81" s="1" t="s">
        <v>0</v>
      </c>
      <c r="DV81" s="1" t="s">
        <v>0</v>
      </c>
      <c r="DW81" s="1" t="s">
        <v>0</v>
      </c>
      <c r="DX81" s="1" t="s">
        <v>0</v>
      </c>
      <c r="DY81" s="1" t="s">
        <v>0</v>
      </c>
      <c r="DZ81" s="1" t="s">
        <v>0</v>
      </c>
      <c r="EA81" s="1" t="s">
        <v>0</v>
      </c>
      <c r="EB81" s="1" t="s">
        <v>0</v>
      </c>
      <c r="EC81" s="1" t="s">
        <v>0</v>
      </c>
      <c r="ED81" s="1" t="s">
        <v>0</v>
      </c>
      <c r="EE81" s="1" t="s">
        <v>0</v>
      </c>
      <c r="EF81" s="1" t="s">
        <v>0</v>
      </c>
      <c r="EG81" s="1" t="s">
        <v>0</v>
      </c>
      <c r="EH81" s="1" t="s">
        <v>0</v>
      </c>
      <c r="EI81" s="1" t="s">
        <v>0</v>
      </c>
      <c r="EJ81" s="1" t="s">
        <v>0</v>
      </c>
      <c r="EK81" s="1" t="s">
        <v>0</v>
      </c>
      <c r="EL81" s="1" t="s">
        <v>0</v>
      </c>
      <c r="EM81" s="1" t="s">
        <v>0</v>
      </c>
      <c r="EN81" s="1" t="s">
        <v>0</v>
      </c>
      <c r="EO81" s="1" t="s">
        <v>0</v>
      </c>
      <c r="EP81" s="1" t="s">
        <v>0</v>
      </c>
      <c r="EQ81" s="1" t="s">
        <v>0</v>
      </c>
      <c r="ER81" s="1" t="s">
        <v>0</v>
      </c>
      <c r="ES81" s="1" t="s">
        <v>0</v>
      </c>
      <c r="ET81" s="1" t="s">
        <v>0</v>
      </c>
      <c r="EU81" s="1" t="s">
        <v>0</v>
      </c>
      <c r="EV81" s="1" t="s">
        <v>0</v>
      </c>
      <c r="EW81" s="1" t="s">
        <v>0</v>
      </c>
      <c r="EX81" s="1" t="s">
        <v>0</v>
      </c>
      <c r="EY81" s="1" t="s">
        <v>0</v>
      </c>
      <c r="EZ81" s="1" t="s">
        <v>0</v>
      </c>
      <c r="FA81" s="1" t="s">
        <v>0</v>
      </c>
      <c r="FB81" s="1" t="s">
        <v>0</v>
      </c>
      <c r="FC81" s="1" t="s">
        <v>0</v>
      </c>
      <c r="FD81" s="1" t="s">
        <v>0</v>
      </c>
    </row>
    <row r="82" spans="1:160" x14ac:dyDescent="0.2">
      <c r="A82" s="1" t="s">
        <v>1708</v>
      </c>
      <c r="B82" s="4" t="s">
        <v>378</v>
      </c>
      <c r="C82" s="4" t="s">
        <v>0</v>
      </c>
      <c r="D82" s="35" t="s">
        <v>0</v>
      </c>
      <c r="E82" s="35" t="s">
        <v>0</v>
      </c>
      <c r="F82" s="35" t="s">
        <v>0</v>
      </c>
      <c r="G82" s="35" t="s">
        <v>0</v>
      </c>
      <c r="H82" s="35" t="s">
        <v>0</v>
      </c>
      <c r="I82" s="35" t="s">
        <v>0</v>
      </c>
      <c r="J82" s="35" t="s">
        <v>0</v>
      </c>
      <c r="K82" s="35" t="s">
        <v>0</v>
      </c>
      <c r="L82" s="35" t="s">
        <v>0</v>
      </c>
      <c r="M82" s="35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  <c r="CF82" s="1" t="s">
        <v>0</v>
      </c>
      <c r="CG82" s="1" t="s">
        <v>0</v>
      </c>
      <c r="CH82" s="1" t="s">
        <v>0</v>
      </c>
      <c r="CI82" s="1" t="s">
        <v>0</v>
      </c>
      <c r="CJ82" s="1" t="s">
        <v>0</v>
      </c>
      <c r="CK82" s="1" t="s">
        <v>0</v>
      </c>
      <c r="CL82" s="1" t="s">
        <v>0</v>
      </c>
      <c r="CM82" s="1" t="s">
        <v>0</v>
      </c>
      <c r="CN82" s="1" t="s">
        <v>0</v>
      </c>
      <c r="CO82" s="1" t="s">
        <v>0</v>
      </c>
      <c r="CP82" s="1" t="s">
        <v>0</v>
      </c>
      <c r="CQ82" s="1" t="s">
        <v>0</v>
      </c>
      <c r="CR82" s="1" t="s">
        <v>0</v>
      </c>
      <c r="CS82" s="1" t="s">
        <v>0</v>
      </c>
      <c r="CT82" s="1" t="s">
        <v>0</v>
      </c>
      <c r="CU82" s="1" t="s">
        <v>0</v>
      </c>
      <c r="CV82" s="1" t="s">
        <v>0</v>
      </c>
      <c r="CW82" s="1" t="s">
        <v>0</v>
      </c>
      <c r="CX82" s="1" t="s">
        <v>0</v>
      </c>
      <c r="CY82" s="1" t="s">
        <v>0</v>
      </c>
      <c r="CZ82" s="1" t="s">
        <v>0</v>
      </c>
      <c r="DA82" s="1" t="s">
        <v>0</v>
      </c>
      <c r="DB82" s="1" t="s">
        <v>0</v>
      </c>
      <c r="DC82" s="1" t="s">
        <v>0</v>
      </c>
      <c r="DD82" s="1" t="s">
        <v>0</v>
      </c>
      <c r="DE82" s="1" t="s">
        <v>0</v>
      </c>
      <c r="DF82" s="1" t="s">
        <v>0</v>
      </c>
      <c r="DG82" s="1" t="s">
        <v>0</v>
      </c>
      <c r="DH82" s="1" t="s">
        <v>0</v>
      </c>
      <c r="DI82" s="1" t="s">
        <v>0</v>
      </c>
      <c r="DJ82" s="1" t="s">
        <v>0</v>
      </c>
      <c r="DK82" s="1" t="s">
        <v>0</v>
      </c>
      <c r="DL82" s="1" t="s">
        <v>0</v>
      </c>
      <c r="DM82" s="1" t="s">
        <v>0</v>
      </c>
      <c r="DN82" s="1" t="s">
        <v>0</v>
      </c>
      <c r="DO82" s="1" t="s">
        <v>0</v>
      </c>
      <c r="DP82" s="1" t="s">
        <v>0</v>
      </c>
      <c r="DQ82" s="1" t="s">
        <v>0</v>
      </c>
      <c r="DR82" s="1" t="s">
        <v>0</v>
      </c>
      <c r="DS82" s="1" t="s">
        <v>0</v>
      </c>
      <c r="DT82" s="1" t="s">
        <v>0</v>
      </c>
      <c r="DU82" s="1" t="s">
        <v>0</v>
      </c>
      <c r="DV82" s="1" t="s">
        <v>0</v>
      </c>
      <c r="DW82" s="1" t="s">
        <v>0</v>
      </c>
      <c r="DX82" s="1" t="s">
        <v>0</v>
      </c>
      <c r="DY82" s="1" t="s">
        <v>0</v>
      </c>
      <c r="DZ82" s="1" t="s">
        <v>0</v>
      </c>
      <c r="EA82" s="1" t="s">
        <v>0</v>
      </c>
      <c r="EB82" s="1" t="s">
        <v>0</v>
      </c>
      <c r="EC82" s="1" t="s">
        <v>0</v>
      </c>
      <c r="ED82" s="1" t="s">
        <v>0</v>
      </c>
      <c r="EE82" s="1" t="s">
        <v>0</v>
      </c>
      <c r="EF82" s="1" t="s">
        <v>0</v>
      </c>
      <c r="EG82" s="1" t="s">
        <v>0</v>
      </c>
      <c r="EH82" s="1" t="s">
        <v>0</v>
      </c>
      <c r="EI82" s="1" t="s">
        <v>0</v>
      </c>
      <c r="EJ82" s="1" t="s">
        <v>0</v>
      </c>
      <c r="EK82" s="1" t="s">
        <v>0</v>
      </c>
      <c r="EL82" s="1" t="s">
        <v>0</v>
      </c>
      <c r="EM82" s="1" t="s">
        <v>0</v>
      </c>
      <c r="EN82" s="1" t="s">
        <v>0</v>
      </c>
      <c r="EO82" s="1" t="s">
        <v>0</v>
      </c>
      <c r="EP82" s="1" t="s">
        <v>0</v>
      </c>
      <c r="EQ82" s="1" t="s">
        <v>0</v>
      </c>
      <c r="ER82" s="1" t="s">
        <v>0</v>
      </c>
      <c r="ES82" s="1" t="s">
        <v>0</v>
      </c>
      <c r="ET82" s="1" t="s">
        <v>0</v>
      </c>
      <c r="EU82" s="1" t="s">
        <v>0</v>
      </c>
      <c r="EV82" s="1" t="s">
        <v>0</v>
      </c>
      <c r="EW82" s="1" t="s">
        <v>0</v>
      </c>
      <c r="EX82" s="1" t="s">
        <v>0</v>
      </c>
      <c r="EY82" s="1" t="s">
        <v>0</v>
      </c>
      <c r="EZ82" s="1" t="s">
        <v>0</v>
      </c>
      <c r="FA82" s="1" t="s">
        <v>0</v>
      </c>
      <c r="FB82" s="1" t="s">
        <v>0</v>
      </c>
      <c r="FC82" s="1" t="s">
        <v>0</v>
      </c>
      <c r="FD82" s="1" t="s">
        <v>0</v>
      </c>
    </row>
    <row r="83" spans="1:160" x14ac:dyDescent="0.2">
      <c r="A83" s="1" t="s">
        <v>1709</v>
      </c>
      <c r="B83" s="4" t="s">
        <v>381</v>
      </c>
      <c r="C83" s="4" t="s">
        <v>382</v>
      </c>
      <c r="D83" s="35" t="s">
        <v>0</v>
      </c>
      <c r="E83" s="35" t="s">
        <v>0</v>
      </c>
      <c r="F83" s="35" t="s">
        <v>0</v>
      </c>
      <c r="G83" s="35" t="s">
        <v>0</v>
      </c>
      <c r="H83" s="35" t="s">
        <v>0</v>
      </c>
      <c r="I83" s="35" t="s">
        <v>0</v>
      </c>
      <c r="J83" s="35" t="s">
        <v>0</v>
      </c>
      <c r="K83" s="35" t="s">
        <v>0</v>
      </c>
      <c r="L83" s="35" t="s">
        <v>0</v>
      </c>
      <c r="M83" s="35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  <c r="W83" s="1" t="s">
        <v>0</v>
      </c>
      <c r="X83" s="1" t="s">
        <v>0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 t="s">
        <v>0</v>
      </c>
      <c r="AH83" s="1" t="s">
        <v>0</v>
      </c>
      <c r="AI83" s="1" t="s">
        <v>0</v>
      </c>
      <c r="AJ83" s="1" t="s">
        <v>0</v>
      </c>
      <c r="AK83" s="1" t="s">
        <v>0</v>
      </c>
      <c r="AL83" s="1" t="s">
        <v>0</v>
      </c>
      <c r="AM83" s="1" t="s">
        <v>0</v>
      </c>
      <c r="AN83" s="1" t="s">
        <v>0</v>
      </c>
      <c r="AO83" s="1" t="s">
        <v>0</v>
      </c>
      <c r="AP83" s="1" t="s">
        <v>0</v>
      </c>
      <c r="AQ83" s="1" t="s">
        <v>0</v>
      </c>
      <c r="AR83" s="1" t="s">
        <v>0</v>
      </c>
      <c r="AS83" s="1" t="s">
        <v>0</v>
      </c>
      <c r="AT83" s="1" t="s">
        <v>0</v>
      </c>
      <c r="AU83" s="1" t="s">
        <v>0</v>
      </c>
      <c r="AV83" s="1" t="s">
        <v>0</v>
      </c>
      <c r="AW83" s="1" t="s">
        <v>0</v>
      </c>
      <c r="AX83" s="1" t="s">
        <v>0</v>
      </c>
      <c r="AY83" s="1" t="s">
        <v>0</v>
      </c>
      <c r="AZ83" s="1" t="s">
        <v>0</v>
      </c>
      <c r="BA83" s="1" t="s">
        <v>0</v>
      </c>
      <c r="BB83" s="1" t="s">
        <v>0</v>
      </c>
      <c r="BC83" s="1" t="s">
        <v>0</v>
      </c>
      <c r="BD83" s="1" t="s">
        <v>0</v>
      </c>
      <c r="BE83" s="1" t="s">
        <v>0</v>
      </c>
      <c r="BF83" s="1" t="s">
        <v>0</v>
      </c>
      <c r="BG83" s="1" t="s">
        <v>0</v>
      </c>
      <c r="BH83" s="1" t="s">
        <v>0</v>
      </c>
      <c r="BI83" s="1" t="s">
        <v>0</v>
      </c>
      <c r="BJ83" s="1" t="s">
        <v>0</v>
      </c>
      <c r="BK83" s="1" t="s">
        <v>0</v>
      </c>
      <c r="BL83" s="1" t="s">
        <v>0</v>
      </c>
      <c r="BM83" s="1" t="s">
        <v>0</v>
      </c>
      <c r="BN83" s="1" t="s">
        <v>0</v>
      </c>
      <c r="BO83" s="1" t="s">
        <v>0</v>
      </c>
      <c r="BP83" s="1" t="s">
        <v>0</v>
      </c>
      <c r="BQ83" s="1" t="s">
        <v>0</v>
      </c>
      <c r="BR83" s="1" t="s">
        <v>0</v>
      </c>
      <c r="BS83" s="1" t="s">
        <v>0</v>
      </c>
      <c r="BT83" s="1" t="s">
        <v>0</v>
      </c>
      <c r="BU83" s="1" t="s">
        <v>0</v>
      </c>
      <c r="BV83" s="1" t="s">
        <v>0</v>
      </c>
      <c r="BW83" s="1" t="s">
        <v>0</v>
      </c>
      <c r="BX83" s="1" t="s">
        <v>0</v>
      </c>
      <c r="BY83" s="1" t="s">
        <v>0</v>
      </c>
      <c r="BZ83" s="1" t="s">
        <v>0</v>
      </c>
      <c r="CA83" s="1" t="s">
        <v>0</v>
      </c>
      <c r="CB83" s="1" t="s">
        <v>0</v>
      </c>
      <c r="CC83" s="1" t="s">
        <v>0</v>
      </c>
      <c r="CD83" s="1" t="s">
        <v>0</v>
      </c>
      <c r="CE83" s="1" t="s">
        <v>0</v>
      </c>
      <c r="CF83" s="1" t="s">
        <v>0</v>
      </c>
      <c r="CG83" s="1" t="s">
        <v>0</v>
      </c>
      <c r="CH83" s="1" t="s">
        <v>0</v>
      </c>
      <c r="CI83" s="1" t="s">
        <v>0</v>
      </c>
      <c r="CJ83" s="1" t="s">
        <v>0</v>
      </c>
      <c r="CK83" s="1" t="s">
        <v>0</v>
      </c>
      <c r="CL83" s="1" t="s">
        <v>0</v>
      </c>
      <c r="CM83" s="1" t="s">
        <v>0</v>
      </c>
      <c r="CN83" s="1" t="s">
        <v>0</v>
      </c>
      <c r="CO83" s="1" t="s">
        <v>0</v>
      </c>
      <c r="CP83" s="1" t="s">
        <v>0</v>
      </c>
      <c r="CQ83" s="1" t="s">
        <v>0</v>
      </c>
      <c r="CR83" s="1" t="s">
        <v>0</v>
      </c>
      <c r="CS83" s="1" t="s">
        <v>0</v>
      </c>
      <c r="CT83" s="1" t="s">
        <v>0</v>
      </c>
      <c r="CU83" s="1" t="s">
        <v>0</v>
      </c>
      <c r="CV83" s="1" t="s">
        <v>0</v>
      </c>
      <c r="CW83" s="1" t="s">
        <v>0</v>
      </c>
      <c r="CX83" s="1" t="s">
        <v>0</v>
      </c>
      <c r="CY83" s="1" t="s">
        <v>0</v>
      </c>
      <c r="CZ83" s="1" t="s">
        <v>0</v>
      </c>
      <c r="DA83" s="1" t="s">
        <v>0</v>
      </c>
      <c r="DB83" s="1" t="s">
        <v>0</v>
      </c>
      <c r="DC83" s="1" t="s">
        <v>0</v>
      </c>
      <c r="DD83" s="1" t="s">
        <v>0</v>
      </c>
      <c r="DE83" s="1" t="s">
        <v>0</v>
      </c>
      <c r="DF83" s="1" t="s">
        <v>0</v>
      </c>
      <c r="DG83" s="1" t="s">
        <v>0</v>
      </c>
      <c r="DH83" s="1" t="s">
        <v>0</v>
      </c>
      <c r="DI83" s="1" t="s">
        <v>0</v>
      </c>
      <c r="DJ83" s="1" t="s">
        <v>0</v>
      </c>
      <c r="DK83" s="1" t="s">
        <v>0</v>
      </c>
      <c r="DL83" s="1" t="s">
        <v>0</v>
      </c>
      <c r="DM83" s="1" t="s">
        <v>0</v>
      </c>
      <c r="DN83" s="1" t="s">
        <v>0</v>
      </c>
      <c r="DO83" s="1" t="s">
        <v>0</v>
      </c>
      <c r="DP83" s="1" t="s">
        <v>0</v>
      </c>
      <c r="DQ83" s="1" t="s">
        <v>0</v>
      </c>
      <c r="DR83" s="1" t="s">
        <v>0</v>
      </c>
      <c r="DS83" s="1" t="s">
        <v>0</v>
      </c>
      <c r="DT83" s="1" t="s">
        <v>0</v>
      </c>
      <c r="DU83" s="1" t="s">
        <v>0</v>
      </c>
      <c r="DV83" s="1" t="s">
        <v>0</v>
      </c>
      <c r="DW83" s="1" t="s">
        <v>0</v>
      </c>
      <c r="DX83" s="1" t="s">
        <v>0</v>
      </c>
      <c r="DY83" s="1" t="s">
        <v>0</v>
      </c>
      <c r="DZ83" s="1" t="s">
        <v>0</v>
      </c>
      <c r="EA83" s="1" t="s">
        <v>0</v>
      </c>
      <c r="EB83" s="1" t="s">
        <v>0</v>
      </c>
      <c r="EC83" s="1" t="s">
        <v>0</v>
      </c>
      <c r="ED83" s="1" t="s">
        <v>0</v>
      </c>
      <c r="EE83" s="1" t="s">
        <v>0</v>
      </c>
      <c r="EF83" s="1" t="s">
        <v>0</v>
      </c>
      <c r="EG83" s="1" t="s">
        <v>0</v>
      </c>
      <c r="EH83" s="1" t="s">
        <v>0</v>
      </c>
      <c r="EI83" s="1" t="s">
        <v>0</v>
      </c>
      <c r="EJ83" s="1" t="s">
        <v>0</v>
      </c>
      <c r="EK83" s="1" t="s">
        <v>0</v>
      </c>
      <c r="EL83" s="1" t="s">
        <v>0</v>
      </c>
      <c r="EM83" s="1" t="s">
        <v>0</v>
      </c>
      <c r="EN83" s="1" t="s">
        <v>0</v>
      </c>
      <c r="EO83" s="1" t="s">
        <v>0</v>
      </c>
      <c r="EP83" s="1" t="s">
        <v>0</v>
      </c>
      <c r="EQ83" s="1" t="s">
        <v>0</v>
      </c>
      <c r="ER83" s="1" t="s">
        <v>0</v>
      </c>
      <c r="ES83" s="1" t="s">
        <v>0</v>
      </c>
      <c r="ET83" s="1" t="s">
        <v>0</v>
      </c>
      <c r="EU83" s="1" t="s">
        <v>0</v>
      </c>
      <c r="EV83" s="1" t="s">
        <v>0</v>
      </c>
      <c r="EW83" s="1" t="s">
        <v>0</v>
      </c>
      <c r="EX83" s="1" t="s">
        <v>0</v>
      </c>
      <c r="EY83" s="1" t="s">
        <v>0</v>
      </c>
      <c r="EZ83" s="1" t="s">
        <v>0</v>
      </c>
      <c r="FA83" s="1" t="s">
        <v>0</v>
      </c>
      <c r="FB83" s="1" t="s">
        <v>0</v>
      </c>
      <c r="FC83" s="1" t="s">
        <v>0</v>
      </c>
      <c r="FD83" s="1" t="s">
        <v>0</v>
      </c>
    </row>
    <row r="84" spans="1:160" x14ac:dyDescent="0.2">
      <c r="A84" s="1" t="s">
        <v>1710</v>
      </c>
      <c r="B84" s="4" t="s">
        <v>385</v>
      </c>
      <c r="C84" s="4" t="s">
        <v>386</v>
      </c>
      <c r="D84" s="35" t="s">
        <v>0</v>
      </c>
      <c r="E84" s="35" t="s">
        <v>0</v>
      </c>
      <c r="F84" s="35" t="s">
        <v>0</v>
      </c>
      <c r="G84" s="35" t="s">
        <v>0</v>
      </c>
      <c r="H84" s="35" t="s">
        <v>0</v>
      </c>
      <c r="I84" s="35" t="s">
        <v>0</v>
      </c>
      <c r="J84" s="35" t="s">
        <v>0</v>
      </c>
      <c r="K84" s="35" t="s">
        <v>0</v>
      </c>
      <c r="L84" s="35" t="s">
        <v>0</v>
      </c>
      <c r="M84" s="35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  <c r="CS84" s="1" t="s">
        <v>0</v>
      </c>
      <c r="CT84" s="1" t="s">
        <v>0</v>
      </c>
      <c r="CU84" s="1" t="s">
        <v>0</v>
      </c>
      <c r="CV84" s="1" t="s">
        <v>0</v>
      </c>
      <c r="CW84" s="1" t="s">
        <v>0</v>
      </c>
      <c r="CX84" s="1" t="s">
        <v>0</v>
      </c>
      <c r="CY84" s="1" t="s">
        <v>0</v>
      </c>
      <c r="CZ84" s="1" t="s">
        <v>0</v>
      </c>
      <c r="DA84" s="1" t="s">
        <v>0</v>
      </c>
      <c r="DB84" s="1" t="s">
        <v>0</v>
      </c>
      <c r="DC84" s="1" t="s">
        <v>0</v>
      </c>
      <c r="DD84" s="1" t="s">
        <v>0</v>
      </c>
      <c r="DE84" s="1" t="s">
        <v>0</v>
      </c>
      <c r="DF84" s="1" t="s">
        <v>0</v>
      </c>
      <c r="DG84" s="1" t="s">
        <v>0</v>
      </c>
      <c r="DH84" s="1" t="s">
        <v>0</v>
      </c>
      <c r="DI84" s="1" t="s">
        <v>0</v>
      </c>
      <c r="DJ84" s="1" t="s">
        <v>0</v>
      </c>
      <c r="DK84" s="1" t="s">
        <v>0</v>
      </c>
      <c r="DL84" s="1" t="s">
        <v>0</v>
      </c>
      <c r="DM84" s="1" t="s">
        <v>0</v>
      </c>
      <c r="DN84" s="1" t="s">
        <v>0</v>
      </c>
      <c r="DO84" s="1" t="s">
        <v>0</v>
      </c>
      <c r="DP84" s="1" t="s">
        <v>0</v>
      </c>
      <c r="DQ84" s="1" t="s">
        <v>0</v>
      </c>
      <c r="DR84" s="1" t="s">
        <v>0</v>
      </c>
      <c r="DS84" s="1" t="s">
        <v>0</v>
      </c>
      <c r="DT84" s="1" t="s">
        <v>0</v>
      </c>
      <c r="DU84" s="1" t="s">
        <v>0</v>
      </c>
      <c r="DV84" s="1" t="s">
        <v>0</v>
      </c>
      <c r="DW84" s="1" t="s">
        <v>0</v>
      </c>
      <c r="DX84" s="1" t="s">
        <v>0</v>
      </c>
      <c r="DY84" s="1" t="s">
        <v>0</v>
      </c>
      <c r="DZ84" s="1" t="s">
        <v>0</v>
      </c>
      <c r="EA84" s="1" t="s">
        <v>0</v>
      </c>
      <c r="EB84" s="1" t="s">
        <v>0</v>
      </c>
      <c r="EC84" s="1" t="s">
        <v>0</v>
      </c>
      <c r="ED84" s="1" t="s">
        <v>0</v>
      </c>
      <c r="EE84" s="1" t="s">
        <v>0</v>
      </c>
      <c r="EF84" s="1" t="s">
        <v>0</v>
      </c>
      <c r="EG84" s="1" t="s">
        <v>0</v>
      </c>
      <c r="EH84" s="1" t="s">
        <v>0</v>
      </c>
      <c r="EI84" s="1" t="s">
        <v>0</v>
      </c>
      <c r="EJ84" s="1" t="s">
        <v>0</v>
      </c>
      <c r="EK84" s="1" t="s">
        <v>0</v>
      </c>
      <c r="EL84" s="1" t="s">
        <v>0</v>
      </c>
      <c r="EM84" s="1" t="s">
        <v>0</v>
      </c>
      <c r="EN84" s="1" t="s">
        <v>0</v>
      </c>
      <c r="EO84" s="1" t="s">
        <v>0</v>
      </c>
      <c r="EP84" s="1" t="s">
        <v>0</v>
      </c>
      <c r="EQ84" s="1" t="s">
        <v>0</v>
      </c>
      <c r="ER84" s="1" t="s">
        <v>0</v>
      </c>
      <c r="ES84" s="1" t="s">
        <v>0</v>
      </c>
      <c r="ET84" s="1" t="s">
        <v>0</v>
      </c>
      <c r="EU84" s="1" t="s">
        <v>0</v>
      </c>
      <c r="EV84" s="1" t="s">
        <v>0</v>
      </c>
      <c r="EW84" s="1" t="s">
        <v>0</v>
      </c>
      <c r="EX84" s="1" t="s">
        <v>0</v>
      </c>
      <c r="EY84" s="1" t="s">
        <v>0</v>
      </c>
      <c r="EZ84" s="1" t="s">
        <v>0</v>
      </c>
      <c r="FA84" s="1" t="s">
        <v>0</v>
      </c>
      <c r="FB84" s="1" t="s">
        <v>0</v>
      </c>
      <c r="FC84" s="1" t="s">
        <v>0</v>
      </c>
      <c r="FD84" s="1" t="s">
        <v>0</v>
      </c>
    </row>
    <row r="85" spans="1:160" x14ac:dyDescent="0.2">
      <c r="A85" s="1" t="s">
        <v>1711</v>
      </c>
      <c r="B85" s="4" t="s">
        <v>390</v>
      </c>
      <c r="C85" s="4" t="s">
        <v>391</v>
      </c>
      <c r="D85" s="35" t="s">
        <v>0</v>
      </c>
      <c r="E85" s="35" t="s">
        <v>0</v>
      </c>
      <c r="F85" s="35" t="s">
        <v>0</v>
      </c>
      <c r="G85" s="35" t="s">
        <v>0</v>
      </c>
      <c r="H85" s="35" t="s">
        <v>0</v>
      </c>
      <c r="I85" s="35" t="s">
        <v>0</v>
      </c>
      <c r="J85" s="35" t="s">
        <v>0</v>
      </c>
      <c r="K85" s="35" t="s">
        <v>0</v>
      </c>
      <c r="L85" s="35" t="s">
        <v>0</v>
      </c>
      <c r="M85" s="35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  <c r="CG85" s="1" t="s">
        <v>0</v>
      </c>
      <c r="CH85" s="1" t="s">
        <v>0</v>
      </c>
      <c r="CI85" s="1" t="s">
        <v>0</v>
      </c>
      <c r="CJ85" s="1" t="s">
        <v>0</v>
      </c>
      <c r="CK85" s="1" t="s">
        <v>0</v>
      </c>
      <c r="CL85" s="1" t="s">
        <v>0</v>
      </c>
      <c r="CM85" s="1" t="s">
        <v>0</v>
      </c>
      <c r="CN85" s="1" t="s">
        <v>0</v>
      </c>
      <c r="CO85" s="1" t="s">
        <v>0</v>
      </c>
      <c r="CP85" s="1" t="s">
        <v>0</v>
      </c>
      <c r="CQ85" s="1" t="s">
        <v>0</v>
      </c>
      <c r="CR85" s="1" t="s">
        <v>0</v>
      </c>
      <c r="CS85" s="1" t="s">
        <v>0</v>
      </c>
      <c r="CT85" s="1" t="s">
        <v>0</v>
      </c>
      <c r="CU85" s="1" t="s">
        <v>0</v>
      </c>
      <c r="CV85" s="1" t="s">
        <v>0</v>
      </c>
      <c r="CW85" s="1" t="s">
        <v>0</v>
      </c>
      <c r="CX85" s="1" t="s">
        <v>0</v>
      </c>
      <c r="CY85" s="1" t="s">
        <v>0</v>
      </c>
      <c r="CZ85" s="1" t="s">
        <v>0</v>
      </c>
      <c r="DA85" s="1" t="s">
        <v>0</v>
      </c>
      <c r="DB85" s="1" t="s">
        <v>0</v>
      </c>
      <c r="DC85" s="1" t="s">
        <v>0</v>
      </c>
      <c r="DD85" s="1" t="s">
        <v>0</v>
      </c>
      <c r="DE85" s="1" t="s">
        <v>0</v>
      </c>
      <c r="DF85" s="1" t="s">
        <v>0</v>
      </c>
      <c r="DG85" s="1" t="s">
        <v>0</v>
      </c>
      <c r="DH85" s="1" t="s">
        <v>0</v>
      </c>
      <c r="DI85" s="1" t="s">
        <v>0</v>
      </c>
      <c r="DJ85" s="1" t="s">
        <v>0</v>
      </c>
      <c r="DK85" s="1" t="s">
        <v>0</v>
      </c>
      <c r="DL85" s="1" t="s">
        <v>0</v>
      </c>
      <c r="DM85" s="1" t="s">
        <v>0</v>
      </c>
      <c r="DN85" s="1" t="s">
        <v>0</v>
      </c>
      <c r="DO85" s="1" t="s">
        <v>0</v>
      </c>
      <c r="DP85" s="1" t="s">
        <v>0</v>
      </c>
      <c r="DQ85" s="1" t="s">
        <v>0</v>
      </c>
      <c r="DR85" s="1" t="s">
        <v>0</v>
      </c>
      <c r="DS85" s="1" t="s">
        <v>0</v>
      </c>
      <c r="DT85" s="1" t="s">
        <v>0</v>
      </c>
      <c r="DU85" s="1" t="s">
        <v>0</v>
      </c>
      <c r="DV85" s="1" t="s">
        <v>0</v>
      </c>
      <c r="DW85" s="1" t="s">
        <v>0</v>
      </c>
      <c r="DX85" s="1" t="s">
        <v>0</v>
      </c>
      <c r="DY85" s="1" t="s">
        <v>0</v>
      </c>
      <c r="DZ85" s="1" t="s">
        <v>0</v>
      </c>
      <c r="EA85" s="1" t="s">
        <v>0</v>
      </c>
      <c r="EB85" s="1" t="s">
        <v>0</v>
      </c>
      <c r="EC85" s="1" t="s">
        <v>0</v>
      </c>
      <c r="ED85" s="1" t="s">
        <v>0</v>
      </c>
      <c r="EE85" s="1" t="s">
        <v>0</v>
      </c>
      <c r="EF85" s="1" t="s">
        <v>0</v>
      </c>
      <c r="EG85" s="1" t="s">
        <v>0</v>
      </c>
      <c r="EH85" s="1" t="s">
        <v>0</v>
      </c>
      <c r="EI85" s="1" t="s">
        <v>0</v>
      </c>
      <c r="EJ85" s="1" t="s">
        <v>0</v>
      </c>
      <c r="EK85" s="1" t="s">
        <v>0</v>
      </c>
      <c r="EL85" s="1" t="s">
        <v>0</v>
      </c>
      <c r="EM85" s="1" t="s">
        <v>0</v>
      </c>
      <c r="EN85" s="1" t="s">
        <v>0</v>
      </c>
      <c r="EO85" s="1" t="s">
        <v>0</v>
      </c>
      <c r="EP85" s="1" t="s">
        <v>0</v>
      </c>
      <c r="EQ85" s="1" t="s">
        <v>0</v>
      </c>
      <c r="ER85" s="1" t="s">
        <v>0</v>
      </c>
      <c r="ES85" s="1" t="s">
        <v>0</v>
      </c>
      <c r="ET85" s="1" t="s">
        <v>0</v>
      </c>
      <c r="EU85" s="1" t="s">
        <v>0</v>
      </c>
      <c r="EV85" s="1" t="s">
        <v>0</v>
      </c>
      <c r="EW85" s="1" t="s">
        <v>0</v>
      </c>
      <c r="EX85" s="1" t="s">
        <v>0</v>
      </c>
      <c r="EY85" s="1" t="s">
        <v>0</v>
      </c>
      <c r="EZ85" s="1" t="s">
        <v>0</v>
      </c>
      <c r="FA85" s="1" t="s">
        <v>0</v>
      </c>
      <c r="FB85" s="1" t="s">
        <v>0</v>
      </c>
      <c r="FC85" s="1" t="s">
        <v>0</v>
      </c>
      <c r="FD85" s="1" t="s">
        <v>0</v>
      </c>
    </row>
    <row r="86" spans="1:160" x14ac:dyDescent="0.2">
      <c r="A86" s="1" t="s">
        <v>1712</v>
      </c>
      <c r="B86" s="4" t="s">
        <v>395</v>
      </c>
      <c r="C86" s="4" t="s">
        <v>396</v>
      </c>
      <c r="D86" s="35" t="s">
        <v>0</v>
      </c>
      <c r="E86" s="35" t="s">
        <v>0</v>
      </c>
      <c r="F86" s="35" t="s">
        <v>0</v>
      </c>
      <c r="G86" s="35" t="s">
        <v>0</v>
      </c>
      <c r="H86" s="35" t="s">
        <v>0</v>
      </c>
      <c r="I86" s="35" t="s">
        <v>0</v>
      </c>
      <c r="J86" s="35" t="s">
        <v>0</v>
      </c>
      <c r="K86" s="35" t="s">
        <v>0</v>
      </c>
      <c r="L86" s="35" t="s">
        <v>0</v>
      </c>
      <c r="M86" s="35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  <c r="CF86" s="1" t="s">
        <v>0</v>
      </c>
      <c r="CG86" s="1" t="s">
        <v>0</v>
      </c>
      <c r="CH86" s="1" t="s">
        <v>0</v>
      </c>
      <c r="CI86" s="1" t="s">
        <v>0</v>
      </c>
      <c r="CJ86" s="1" t="s">
        <v>0</v>
      </c>
      <c r="CK86" s="1" t="s">
        <v>0</v>
      </c>
      <c r="CL86" s="1" t="s">
        <v>0</v>
      </c>
      <c r="CM86" s="1" t="s">
        <v>0</v>
      </c>
      <c r="CN86" s="1" t="s">
        <v>0</v>
      </c>
      <c r="CO86" s="1" t="s">
        <v>0</v>
      </c>
      <c r="CP86" s="1" t="s">
        <v>0</v>
      </c>
      <c r="CQ86" s="1" t="s">
        <v>0</v>
      </c>
      <c r="CR86" s="1" t="s">
        <v>0</v>
      </c>
      <c r="CS86" s="1" t="s">
        <v>0</v>
      </c>
      <c r="CT86" s="1" t="s">
        <v>0</v>
      </c>
      <c r="CU86" s="1" t="s">
        <v>0</v>
      </c>
      <c r="CV86" s="1" t="s">
        <v>0</v>
      </c>
      <c r="CW86" s="1" t="s">
        <v>0</v>
      </c>
      <c r="CX86" s="1" t="s">
        <v>0</v>
      </c>
      <c r="CY86" s="1" t="s">
        <v>0</v>
      </c>
      <c r="CZ86" s="1" t="s">
        <v>0</v>
      </c>
      <c r="DA86" s="1" t="s">
        <v>0</v>
      </c>
      <c r="DB86" s="1" t="s">
        <v>0</v>
      </c>
      <c r="DC86" s="1" t="s">
        <v>0</v>
      </c>
      <c r="DD86" s="1" t="s">
        <v>0</v>
      </c>
      <c r="DE86" s="1" t="s">
        <v>0</v>
      </c>
      <c r="DF86" s="1" t="s">
        <v>0</v>
      </c>
      <c r="DG86" s="1" t="s">
        <v>0</v>
      </c>
      <c r="DH86" s="1" t="s">
        <v>0</v>
      </c>
      <c r="DI86" s="1" t="s">
        <v>0</v>
      </c>
      <c r="DJ86" s="1" t="s">
        <v>0</v>
      </c>
      <c r="DK86" s="1" t="s">
        <v>0</v>
      </c>
      <c r="DL86" s="1" t="s">
        <v>0</v>
      </c>
      <c r="DM86" s="1" t="s">
        <v>0</v>
      </c>
      <c r="DN86" s="1" t="s">
        <v>0</v>
      </c>
      <c r="DO86" s="1" t="s">
        <v>0</v>
      </c>
      <c r="DP86" s="1" t="s">
        <v>0</v>
      </c>
      <c r="DQ86" s="1" t="s">
        <v>0</v>
      </c>
      <c r="DR86" s="1" t="s">
        <v>0</v>
      </c>
      <c r="DS86" s="1" t="s">
        <v>0</v>
      </c>
      <c r="DT86" s="1" t="s">
        <v>0</v>
      </c>
      <c r="DU86" s="1" t="s">
        <v>0</v>
      </c>
      <c r="DV86" s="1" t="s">
        <v>0</v>
      </c>
      <c r="DW86" s="1" t="s">
        <v>0</v>
      </c>
      <c r="DX86" s="1" t="s">
        <v>0</v>
      </c>
      <c r="DY86" s="1" t="s">
        <v>0</v>
      </c>
      <c r="DZ86" s="1" t="s">
        <v>0</v>
      </c>
      <c r="EA86" s="1" t="s">
        <v>0</v>
      </c>
      <c r="EB86" s="1" t="s">
        <v>0</v>
      </c>
      <c r="EC86" s="1" t="s">
        <v>0</v>
      </c>
      <c r="ED86" s="1" t="s">
        <v>0</v>
      </c>
      <c r="EE86" s="1" t="s">
        <v>0</v>
      </c>
      <c r="EF86" s="1" t="s">
        <v>0</v>
      </c>
      <c r="EG86" s="1" t="s">
        <v>0</v>
      </c>
      <c r="EH86" s="1" t="s">
        <v>0</v>
      </c>
      <c r="EI86" s="1" t="s">
        <v>0</v>
      </c>
      <c r="EJ86" s="1" t="s">
        <v>0</v>
      </c>
      <c r="EK86" s="1" t="s">
        <v>0</v>
      </c>
      <c r="EL86" s="1" t="s">
        <v>0</v>
      </c>
      <c r="EM86" s="1" t="s">
        <v>0</v>
      </c>
      <c r="EN86" s="1" t="s">
        <v>0</v>
      </c>
      <c r="EO86" s="1" t="s">
        <v>0</v>
      </c>
      <c r="EP86" s="1" t="s">
        <v>0</v>
      </c>
      <c r="EQ86" s="1" t="s">
        <v>0</v>
      </c>
      <c r="ER86" s="1" t="s">
        <v>0</v>
      </c>
      <c r="ES86" s="1" t="s">
        <v>0</v>
      </c>
      <c r="ET86" s="1" t="s">
        <v>0</v>
      </c>
      <c r="EU86" s="1" t="s">
        <v>0</v>
      </c>
      <c r="EV86" s="1" t="s">
        <v>0</v>
      </c>
      <c r="EW86" s="1" t="s">
        <v>0</v>
      </c>
      <c r="EX86" s="1" t="s">
        <v>0</v>
      </c>
      <c r="EY86" s="1" t="s">
        <v>0</v>
      </c>
      <c r="EZ86" s="1" t="s">
        <v>0</v>
      </c>
      <c r="FA86" s="1" t="s">
        <v>0</v>
      </c>
      <c r="FB86" s="1" t="s">
        <v>0</v>
      </c>
      <c r="FC86" s="1" t="s">
        <v>0</v>
      </c>
      <c r="FD86" s="1" t="s">
        <v>0</v>
      </c>
    </row>
    <row r="87" spans="1:160" x14ac:dyDescent="0.2">
      <c r="A87" s="1" t="s">
        <v>1713</v>
      </c>
      <c r="B87" s="4" t="s">
        <v>400</v>
      </c>
      <c r="C87" s="4" t="s">
        <v>401</v>
      </c>
      <c r="D87" s="35" t="s">
        <v>0</v>
      </c>
      <c r="E87" s="35" t="s">
        <v>0</v>
      </c>
      <c r="F87" s="35" t="s">
        <v>0</v>
      </c>
      <c r="G87" s="35" t="s">
        <v>0</v>
      </c>
      <c r="H87" s="35" t="s">
        <v>0</v>
      </c>
      <c r="I87" s="35" t="s">
        <v>0</v>
      </c>
      <c r="J87" s="35" t="s">
        <v>0</v>
      </c>
      <c r="K87" s="35" t="s">
        <v>0</v>
      </c>
      <c r="L87" s="35" t="s">
        <v>0</v>
      </c>
      <c r="M87" s="35" t="s">
        <v>0</v>
      </c>
      <c r="N87" s="1" t="s">
        <v>0</v>
      </c>
      <c r="O87" s="1" t="s">
        <v>0</v>
      </c>
      <c r="P87" s="1" t="s">
        <v>0</v>
      </c>
      <c r="Q87" s="1" t="s">
        <v>0</v>
      </c>
      <c r="R87" s="1" t="s">
        <v>0</v>
      </c>
      <c r="S87" s="1" t="s">
        <v>0</v>
      </c>
      <c r="T87" s="1" t="s">
        <v>0</v>
      </c>
      <c r="U87" s="1" t="s">
        <v>0</v>
      </c>
      <c r="V87" s="1" t="s">
        <v>0</v>
      </c>
      <c r="W87" s="1" t="s">
        <v>0</v>
      </c>
      <c r="X87" s="1" t="s">
        <v>0</v>
      </c>
      <c r="Y87" s="1" t="s">
        <v>0</v>
      </c>
      <c r="Z87" s="1" t="s">
        <v>0</v>
      </c>
      <c r="AA87" s="1" t="s">
        <v>0</v>
      </c>
      <c r="AB87" s="1" t="s">
        <v>0</v>
      </c>
      <c r="AC87" s="1" t="s">
        <v>0</v>
      </c>
      <c r="AD87" s="1" t="s">
        <v>0</v>
      </c>
      <c r="AE87" s="1" t="s">
        <v>0</v>
      </c>
      <c r="AF87" s="1" t="s">
        <v>0</v>
      </c>
      <c r="AG87" s="1" t="s">
        <v>0</v>
      </c>
      <c r="AH87" s="1" t="s">
        <v>0</v>
      </c>
      <c r="AI87" s="1" t="s">
        <v>0</v>
      </c>
      <c r="AJ87" s="1" t="s">
        <v>0</v>
      </c>
      <c r="AK87" s="1" t="s">
        <v>0</v>
      </c>
      <c r="AL87" s="1" t="s">
        <v>0</v>
      </c>
      <c r="AM87" s="1" t="s">
        <v>0</v>
      </c>
      <c r="AN87" s="1" t="s">
        <v>0</v>
      </c>
      <c r="AO87" s="1" t="s">
        <v>0</v>
      </c>
      <c r="AP87" s="1" t="s">
        <v>0</v>
      </c>
      <c r="AQ87" s="1" t="s">
        <v>0</v>
      </c>
      <c r="AR87" s="1" t="s">
        <v>0</v>
      </c>
      <c r="AS87" s="1" t="s">
        <v>0</v>
      </c>
      <c r="AT87" s="1" t="s">
        <v>0</v>
      </c>
      <c r="AU87" s="1" t="s">
        <v>0</v>
      </c>
      <c r="AV87" s="1" t="s">
        <v>0</v>
      </c>
      <c r="AW87" s="1" t="s">
        <v>0</v>
      </c>
      <c r="AX87" s="1" t="s">
        <v>0</v>
      </c>
      <c r="AY87" s="1" t="s">
        <v>0</v>
      </c>
      <c r="AZ87" s="1" t="s">
        <v>0</v>
      </c>
      <c r="BA87" s="1" t="s">
        <v>0</v>
      </c>
      <c r="BB87" s="1" t="s">
        <v>0</v>
      </c>
      <c r="BC87" s="1" t="s">
        <v>0</v>
      </c>
      <c r="BD87" s="1" t="s">
        <v>0</v>
      </c>
      <c r="BE87" s="1" t="s">
        <v>0</v>
      </c>
      <c r="BF87" s="1" t="s">
        <v>0</v>
      </c>
      <c r="BG87" s="1" t="s">
        <v>0</v>
      </c>
      <c r="BH87" s="1" t="s">
        <v>0</v>
      </c>
      <c r="BI87" s="1" t="s">
        <v>0</v>
      </c>
      <c r="BJ87" s="1" t="s">
        <v>0</v>
      </c>
      <c r="BK87" s="1" t="s">
        <v>0</v>
      </c>
      <c r="BL87" s="1" t="s">
        <v>0</v>
      </c>
      <c r="BM87" s="1" t="s">
        <v>0</v>
      </c>
      <c r="BN87" s="1" t="s">
        <v>0</v>
      </c>
      <c r="BO87" s="1" t="s">
        <v>0</v>
      </c>
      <c r="BP87" s="1" t="s">
        <v>0</v>
      </c>
      <c r="BQ87" s="1" t="s">
        <v>0</v>
      </c>
      <c r="BR87" s="1" t="s">
        <v>0</v>
      </c>
      <c r="BS87" s="1" t="s">
        <v>0</v>
      </c>
      <c r="BT87" s="1" t="s">
        <v>0</v>
      </c>
      <c r="BU87" s="1" t="s">
        <v>0</v>
      </c>
      <c r="BV87" s="1" t="s">
        <v>0</v>
      </c>
      <c r="BW87" s="1" t="s">
        <v>0</v>
      </c>
      <c r="BX87" s="1" t="s">
        <v>0</v>
      </c>
      <c r="BY87" s="1" t="s">
        <v>0</v>
      </c>
      <c r="BZ87" s="1" t="s">
        <v>0</v>
      </c>
      <c r="CA87" s="1" t="s">
        <v>0</v>
      </c>
      <c r="CB87" s="1" t="s">
        <v>0</v>
      </c>
      <c r="CC87" s="1" t="s">
        <v>0</v>
      </c>
      <c r="CD87" s="1" t="s">
        <v>0</v>
      </c>
      <c r="CE87" s="1" t="s">
        <v>0</v>
      </c>
      <c r="CF87" s="1" t="s">
        <v>0</v>
      </c>
      <c r="CG87" s="1" t="s">
        <v>0</v>
      </c>
      <c r="CH87" s="1" t="s">
        <v>0</v>
      </c>
      <c r="CI87" s="1" t="s">
        <v>0</v>
      </c>
      <c r="CJ87" s="1" t="s">
        <v>0</v>
      </c>
      <c r="CK87" s="1" t="s">
        <v>0</v>
      </c>
      <c r="CL87" s="1" t="s">
        <v>0</v>
      </c>
      <c r="CM87" s="1" t="s">
        <v>0</v>
      </c>
      <c r="CN87" s="1" t="s">
        <v>0</v>
      </c>
      <c r="CO87" s="1" t="s">
        <v>0</v>
      </c>
      <c r="CP87" s="1" t="s">
        <v>0</v>
      </c>
      <c r="CQ87" s="1" t="s">
        <v>0</v>
      </c>
      <c r="CR87" s="1" t="s">
        <v>0</v>
      </c>
      <c r="CS87" s="1" t="s">
        <v>0</v>
      </c>
      <c r="CT87" s="1" t="s">
        <v>0</v>
      </c>
      <c r="CU87" s="1" t="s">
        <v>0</v>
      </c>
      <c r="CV87" s="1" t="s">
        <v>0</v>
      </c>
      <c r="CW87" s="1" t="s">
        <v>0</v>
      </c>
      <c r="CX87" s="1" t="s">
        <v>0</v>
      </c>
      <c r="CY87" s="1" t="s">
        <v>0</v>
      </c>
      <c r="CZ87" s="1" t="s">
        <v>0</v>
      </c>
      <c r="DA87" s="1" t="s">
        <v>0</v>
      </c>
      <c r="DB87" s="1" t="s">
        <v>0</v>
      </c>
      <c r="DC87" s="1" t="s">
        <v>0</v>
      </c>
      <c r="DD87" s="1" t="s">
        <v>0</v>
      </c>
      <c r="DE87" s="1" t="s">
        <v>0</v>
      </c>
      <c r="DF87" s="1" t="s">
        <v>0</v>
      </c>
      <c r="DG87" s="1" t="s">
        <v>0</v>
      </c>
      <c r="DH87" s="1" t="s">
        <v>0</v>
      </c>
      <c r="DI87" s="1" t="s">
        <v>0</v>
      </c>
      <c r="DJ87" s="1" t="s">
        <v>0</v>
      </c>
      <c r="DK87" s="1" t="s">
        <v>0</v>
      </c>
      <c r="DL87" s="1" t="s">
        <v>0</v>
      </c>
      <c r="DM87" s="1" t="s">
        <v>0</v>
      </c>
      <c r="DN87" s="1" t="s">
        <v>0</v>
      </c>
      <c r="DO87" s="1" t="s">
        <v>0</v>
      </c>
      <c r="DP87" s="1" t="s">
        <v>0</v>
      </c>
      <c r="DQ87" s="1" t="s">
        <v>0</v>
      </c>
      <c r="DR87" s="1" t="s">
        <v>0</v>
      </c>
      <c r="DS87" s="1" t="s">
        <v>0</v>
      </c>
      <c r="DT87" s="1" t="s">
        <v>0</v>
      </c>
      <c r="DU87" s="1" t="s">
        <v>0</v>
      </c>
      <c r="DV87" s="1" t="s">
        <v>0</v>
      </c>
      <c r="DW87" s="1" t="s">
        <v>0</v>
      </c>
      <c r="DX87" s="1" t="s">
        <v>0</v>
      </c>
      <c r="DY87" s="1" t="s">
        <v>0</v>
      </c>
      <c r="DZ87" s="1" t="s">
        <v>0</v>
      </c>
      <c r="EA87" s="1" t="s">
        <v>0</v>
      </c>
      <c r="EB87" s="1" t="s">
        <v>0</v>
      </c>
      <c r="EC87" s="1" t="s">
        <v>0</v>
      </c>
      <c r="ED87" s="1" t="s">
        <v>0</v>
      </c>
      <c r="EE87" s="1" t="s">
        <v>0</v>
      </c>
      <c r="EF87" s="1" t="s">
        <v>0</v>
      </c>
      <c r="EG87" s="1" t="s">
        <v>0</v>
      </c>
      <c r="EH87" s="1" t="s">
        <v>0</v>
      </c>
      <c r="EI87" s="1" t="s">
        <v>0</v>
      </c>
      <c r="EJ87" s="1" t="s">
        <v>0</v>
      </c>
      <c r="EK87" s="1" t="s">
        <v>0</v>
      </c>
      <c r="EL87" s="1" t="s">
        <v>0</v>
      </c>
      <c r="EM87" s="1" t="s">
        <v>0</v>
      </c>
      <c r="EN87" s="1" t="s">
        <v>0</v>
      </c>
      <c r="EO87" s="1" t="s">
        <v>0</v>
      </c>
      <c r="EP87" s="1" t="s">
        <v>0</v>
      </c>
      <c r="EQ87" s="1" t="s">
        <v>0</v>
      </c>
      <c r="ER87" s="1" t="s">
        <v>0</v>
      </c>
      <c r="ES87" s="1" t="s">
        <v>0</v>
      </c>
      <c r="ET87" s="1" t="s">
        <v>0</v>
      </c>
      <c r="EU87" s="1" t="s">
        <v>0</v>
      </c>
      <c r="EV87" s="1" t="s">
        <v>0</v>
      </c>
      <c r="EW87" s="1" t="s">
        <v>0</v>
      </c>
      <c r="EX87" s="1" t="s">
        <v>0</v>
      </c>
      <c r="EY87" s="1" t="s">
        <v>0</v>
      </c>
      <c r="EZ87" s="1" t="s">
        <v>0</v>
      </c>
      <c r="FA87" s="1" t="s">
        <v>0</v>
      </c>
      <c r="FB87" s="1" t="s">
        <v>0</v>
      </c>
      <c r="FC87" s="1" t="s">
        <v>0</v>
      </c>
      <c r="FD87" s="1" t="s">
        <v>0</v>
      </c>
    </row>
    <row r="88" spans="1:160" x14ac:dyDescent="0.2">
      <c r="A88" s="1" t="s">
        <v>1714</v>
      </c>
      <c r="B88" s="4" t="s">
        <v>404</v>
      </c>
      <c r="C88" s="4" t="s">
        <v>405</v>
      </c>
      <c r="D88" s="35">
        <v>1600987.6893972</v>
      </c>
      <c r="E88" s="35">
        <v>2260704.4606428398</v>
      </c>
      <c r="F88" s="35">
        <v>792133.40889952902</v>
      </c>
      <c r="G88" s="35">
        <v>1875753.69896739</v>
      </c>
      <c r="H88" s="35">
        <v>2060978.6490498499</v>
      </c>
      <c r="I88" s="35">
        <v>1428380.8064895601</v>
      </c>
      <c r="J88" s="35">
        <v>2327355.4858324998</v>
      </c>
      <c r="K88" s="35">
        <v>2108836.7085210802</v>
      </c>
      <c r="L88" s="35">
        <v>2011146.7466204399</v>
      </c>
      <c r="M88" s="35">
        <v>1551345.3132344401</v>
      </c>
      <c r="N88" s="1">
        <v>1616242.5873779799</v>
      </c>
      <c r="O88" s="1">
        <v>1885685.4894594001</v>
      </c>
      <c r="P88" s="1">
        <v>1860855.7864409499</v>
      </c>
      <c r="Q88" s="1">
        <v>2315725.7562829801</v>
      </c>
      <c r="R88" s="1">
        <v>1780001.80241616</v>
      </c>
      <c r="S88" s="1">
        <v>1401115.18863719</v>
      </c>
      <c r="T88" s="1">
        <v>1610490.1953397701</v>
      </c>
      <c r="U88" s="1">
        <v>2083333.4149326601</v>
      </c>
      <c r="V88" s="1">
        <v>1666618.0951871001</v>
      </c>
      <c r="W88" s="1">
        <v>2448486.0507990802</v>
      </c>
      <c r="X88" s="1">
        <v>2091827.5470024899</v>
      </c>
      <c r="Y88" s="1">
        <v>2197986.0545926699</v>
      </c>
      <c r="Z88" s="1">
        <v>1023300.85925111</v>
      </c>
      <c r="AA88" s="1">
        <v>1647284.3222831299</v>
      </c>
      <c r="AB88" s="1">
        <v>1632919.56439723</v>
      </c>
      <c r="AC88" s="1">
        <v>1557671.2365534599</v>
      </c>
      <c r="AD88" s="1">
        <v>1543237.02655251</v>
      </c>
      <c r="AE88" s="1">
        <v>1636490.5267249099</v>
      </c>
      <c r="AF88" s="1">
        <v>2134808.6380413398</v>
      </c>
      <c r="AG88" s="1">
        <v>2306648.1155747198</v>
      </c>
      <c r="AH88" s="1">
        <v>1624971.3982118201</v>
      </c>
      <c r="AI88" s="1">
        <v>1500150.1420321299</v>
      </c>
      <c r="AJ88" s="1">
        <v>1784481.4377796201</v>
      </c>
      <c r="AK88" s="1">
        <v>1928190.6738344601</v>
      </c>
      <c r="AL88" s="1">
        <v>1560930.0970425101</v>
      </c>
      <c r="AM88" s="1">
        <v>1326310.0291342</v>
      </c>
      <c r="AN88" s="1">
        <v>2325845.33760757</v>
      </c>
      <c r="AO88" s="1">
        <v>1525770.4090656301</v>
      </c>
      <c r="AP88" s="1">
        <v>1411739.0750837901</v>
      </c>
      <c r="AQ88" s="1">
        <v>2938936.8288509399</v>
      </c>
      <c r="AR88" s="1">
        <v>1999481.4470439099</v>
      </c>
      <c r="AS88" s="1">
        <v>1981279.9968047501</v>
      </c>
      <c r="AT88" s="1">
        <v>1863601.69293164</v>
      </c>
      <c r="AU88" s="1">
        <v>1707824.05951572</v>
      </c>
      <c r="AV88" s="1">
        <v>1474995.77579166</v>
      </c>
      <c r="AW88" s="1">
        <v>1862752.6543763301</v>
      </c>
      <c r="AX88" s="1">
        <v>2190411.4984080102</v>
      </c>
      <c r="AY88" s="1">
        <v>1654938.4952857101</v>
      </c>
      <c r="AZ88" s="1">
        <v>1866169.39958421</v>
      </c>
      <c r="BA88" s="1">
        <v>1763301.4117108299</v>
      </c>
      <c r="BB88" s="1">
        <v>1985543.72583009</v>
      </c>
      <c r="BC88" s="1">
        <v>1769784.6178548001</v>
      </c>
      <c r="BD88" s="1">
        <v>2396132.04148369</v>
      </c>
      <c r="BE88" s="1">
        <v>2157095.2460346399</v>
      </c>
      <c r="BF88" s="1">
        <v>1805301.19390255</v>
      </c>
      <c r="BG88" s="1">
        <v>1626386.6733313</v>
      </c>
      <c r="BH88" s="1">
        <v>1853245.7385781601</v>
      </c>
      <c r="BI88" s="1">
        <v>2739715.6221163902</v>
      </c>
      <c r="BJ88" s="1">
        <v>1769776.95234829</v>
      </c>
      <c r="BK88" s="1">
        <v>2079918.1711630099</v>
      </c>
      <c r="BL88" s="1">
        <v>1782420.4295631901</v>
      </c>
      <c r="BM88" s="1">
        <v>1449277.95524768</v>
      </c>
      <c r="BN88" s="1">
        <v>1766186.75148485</v>
      </c>
      <c r="BO88" s="1">
        <v>1177159.40414037</v>
      </c>
      <c r="BP88" s="1">
        <v>1600168.01897148</v>
      </c>
      <c r="BQ88" s="1">
        <v>1143997.7735186899</v>
      </c>
      <c r="BR88" s="1">
        <v>1679351.57979172</v>
      </c>
      <c r="BS88" s="1">
        <v>1503030.35220606</v>
      </c>
      <c r="BT88" s="1">
        <v>1666636.6232992499</v>
      </c>
      <c r="BU88" s="1">
        <v>1527543.7521370901</v>
      </c>
      <c r="BV88" s="1">
        <v>903900.91873011005</v>
      </c>
      <c r="BW88" s="1">
        <v>2289901.4605684099</v>
      </c>
      <c r="BX88" s="1">
        <v>1842346.44560521</v>
      </c>
      <c r="BY88" s="1">
        <v>1576084.53326663</v>
      </c>
      <c r="BZ88" s="1">
        <v>1753216.18969942</v>
      </c>
      <c r="CA88" s="1">
        <v>2352277.0369676799</v>
      </c>
      <c r="CB88" s="1">
        <v>1535538.0277924</v>
      </c>
      <c r="CC88" s="1">
        <v>880206.58430276799</v>
      </c>
      <c r="CD88" s="1">
        <v>1037192.13430077</v>
      </c>
      <c r="CE88" s="1">
        <v>1712825.1073576501</v>
      </c>
      <c r="CF88" s="1">
        <v>1939186.67323985</v>
      </c>
      <c r="CG88" s="1">
        <v>1558594.0758783999</v>
      </c>
      <c r="CH88" s="1">
        <v>1214042.8048689601</v>
      </c>
      <c r="CI88" s="1">
        <v>1154833.2913750999</v>
      </c>
      <c r="CJ88" s="1">
        <v>1785130.1363335201</v>
      </c>
      <c r="CK88" s="1">
        <v>1570845.8022430199</v>
      </c>
      <c r="CL88" s="1">
        <v>1559952.43240615</v>
      </c>
      <c r="CM88" s="1">
        <v>1073833.9079919499</v>
      </c>
      <c r="CN88" s="1">
        <v>1281650.4878766399</v>
      </c>
      <c r="CO88" s="1">
        <v>2090446.5264214801</v>
      </c>
      <c r="CP88" s="1">
        <v>1077610.08570106</v>
      </c>
      <c r="CQ88" s="1">
        <v>2022696.6002450599</v>
      </c>
      <c r="CR88" s="1">
        <v>2263568.6988847698</v>
      </c>
      <c r="CS88" s="1">
        <v>1670525.9472906699</v>
      </c>
      <c r="CT88" s="1">
        <v>1904693.1400770701</v>
      </c>
      <c r="CU88" s="1">
        <v>1627477.35253854</v>
      </c>
      <c r="CV88" s="1">
        <v>1980045.14989004</v>
      </c>
      <c r="CW88" s="1">
        <v>1843797.6785611699</v>
      </c>
      <c r="CX88" s="1">
        <v>1431994.8044934501</v>
      </c>
      <c r="CY88" s="1">
        <v>1634104.56231563</v>
      </c>
      <c r="CZ88" s="1">
        <v>1035236.93972421</v>
      </c>
      <c r="DA88" s="1">
        <v>2110084.47202458</v>
      </c>
      <c r="DB88" s="1">
        <v>1230177.3576481601</v>
      </c>
      <c r="DC88" s="1">
        <v>1635169.3638792799</v>
      </c>
      <c r="DD88" s="1">
        <v>1967658.6883517001</v>
      </c>
      <c r="DE88" s="1">
        <v>1658806.8903089999</v>
      </c>
      <c r="DF88" s="1">
        <v>2262449.4394199899</v>
      </c>
      <c r="DG88" s="1">
        <v>1713674.6539201499</v>
      </c>
      <c r="DH88" s="1">
        <v>1348243.65789661</v>
      </c>
      <c r="DI88" s="1">
        <v>1190894.5715404099</v>
      </c>
      <c r="DJ88" s="1">
        <v>1354447.4403764701</v>
      </c>
      <c r="DK88" s="1">
        <v>1624988.87080565</v>
      </c>
      <c r="DL88" s="1">
        <v>1029470.19253219</v>
      </c>
      <c r="DM88" s="1">
        <v>1950977.59402418</v>
      </c>
      <c r="DN88" s="1">
        <v>1268720.8108139001</v>
      </c>
      <c r="DO88" s="1">
        <v>1548090.1675291299</v>
      </c>
      <c r="DP88" s="1">
        <v>1871803.4689120899</v>
      </c>
      <c r="DQ88" s="1">
        <v>1545386.1725479299</v>
      </c>
      <c r="DR88" s="1">
        <v>1118482.00172989</v>
      </c>
      <c r="DS88" s="1">
        <v>1516555.50379435</v>
      </c>
      <c r="DT88" s="1">
        <v>1446892.4710888399</v>
      </c>
      <c r="DU88" s="1">
        <v>1257690.33893014</v>
      </c>
      <c r="DV88" s="1">
        <v>1991786.4154314301</v>
      </c>
      <c r="DW88" s="1">
        <v>1412650.4994987799</v>
      </c>
      <c r="DX88" s="1">
        <v>998881.71437230206</v>
      </c>
      <c r="DY88" s="1">
        <v>1783249.2912884599</v>
      </c>
      <c r="DZ88" s="1">
        <v>1571891.01239072</v>
      </c>
      <c r="EA88" s="1">
        <v>1627010.8172741199</v>
      </c>
      <c r="EB88" s="1">
        <v>1062267.6410914301</v>
      </c>
      <c r="EC88" s="1">
        <v>1593052.9448629599</v>
      </c>
      <c r="ED88" s="1">
        <v>1582984.0650903</v>
      </c>
      <c r="EE88" s="1">
        <v>1752658.8792793099</v>
      </c>
      <c r="EF88" s="1">
        <v>1471496.0655044999</v>
      </c>
      <c r="EG88" s="1">
        <v>1633664.90432719</v>
      </c>
      <c r="EH88" s="1">
        <v>1182603.0932370101</v>
      </c>
      <c r="EI88" s="1">
        <v>1747355.1087329299</v>
      </c>
      <c r="EJ88" s="1">
        <v>1279559.57180319</v>
      </c>
      <c r="EK88" s="1">
        <v>1753763.5485127701</v>
      </c>
      <c r="EL88" s="1">
        <v>1514507.05358092</v>
      </c>
      <c r="EM88" s="1">
        <v>1397469.8756586299</v>
      </c>
      <c r="EN88" s="1">
        <v>1839919.3693653201</v>
      </c>
      <c r="EO88" s="1">
        <v>1842399.95816759</v>
      </c>
      <c r="EP88" s="1">
        <v>1359699.9984448501</v>
      </c>
      <c r="EQ88" s="1">
        <v>1522324.5942472001</v>
      </c>
      <c r="ER88" s="1">
        <v>1116184.86648924</v>
      </c>
      <c r="ES88" s="1">
        <v>972411.08439913695</v>
      </c>
      <c r="ET88" s="1">
        <v>1763103.4228542501</v>
      </c>
      <c r="EU88" s="1">
        <v>1268652.6839975601</v>
      </c>
      <c r="EV88" s="1">
        <v>1302211.9657511001</v>
      </c>
      <c r="EW88" s="1">
        <v>1359560.19314385</v>
      </c>
      <c r="EX88" s="1">
        <v>2024018.74628155</v>
      </c>
      <c r="EY88" s="1">
        <v>1353983.3712204499</v>
      </c>
      <c r="EZ88" s="1">
        <v>1488443.5244628701</v>
      </c>
      <c r="FA88" s="1">
        <v>1353688.1059415599</v>
      </c>
      <c r="FB88" s="1">
        <v>1796889.73883777</v>
      </c>
      <c r="FC88" s="1">
        <v>1327830.0938254399</v>
      </c>
      <c r="FD88" s="1">
        <v>1332939.25773803</v>
      </c>
    </row>
    <row r="89" spans="1:160" x14ac:dyDescent="0.2">
      <c r="A89" s="1" t="s">
        <v>1715</v>
      </c>
      <c r="B89" s="4" t="s">
        <v>409</v>
      </c>
      <c r="C89" s="4" t="s">
        <v>410</v>
      </c>
      <c r="D89" s="35">
        <v>959144.47928248497</v>
      </c>
      <c r="E89" s="35">
        <v>936818.11613620096</v>
      </c>
      <c r="F89" s="35">
        <v>1053426.2164791101</v>
      </c>
      <c r="G89" s="35">
        <v>891479.03600888595</v>
      </c>
      <c r="H89" s="35">
        <v>945988.07554063201</v>
      </c>
      <c r="I89" s="35">
        <v>938986.41083599196</v>
      </c>
      <c r="J89" s="35">
        <v>981869.49979157199</v>
      </c>
      <c r="K89" s="35">
        <v>975535.75192140497</v>
      </c>
      <c r="L89" s="35">
        <v>853790.31306656403</v>
      </c>
      <c r="M89" s="35">
        <v>964003.84853428602</v>
      </c>
      <c r="N89" s="1">
        <v>1055870.2540875101</v>
      </c>
      <c r="O89" s="1">
        <v>586492.39581067197</v>
      </c>
      <c r="P89" s="1">
        <v>967951.78576626</v>
      </c>
      <c r="Q89" s="1">
        <v>865627.35464012495</v>
      </c>
      <c r="R89" s="1">
        <v>864326.22701658797</v>
      </c>
      <c r="S89" s="1">
        <v>911497.182108087</v>
      </c>
      <c r="T89" s="1">
        <v>879099.19368949602</v>
      </c>
      <c r="U89" s="1">
        <v>742437.37222469901</v>
      </c>
      <c r="V89" s="1">
        <v>899823.187014853</v>
      </c>
      <c r="W89" s="1">
        <v>864069.79703819298</v>
      </c>
      <c r="X89" s="1">
        <v>944580.098424564</v>
      </c>
      <c r="Y89" s="1">
        <v>952367.83180048701</v>
      </c>
      <c r="Z89" s="1">
        <v>994254.334722489</v>
      </c>
      <c r="AA89" s="1">
        <v>880960.58717847697</v>
      </c>
      <c r="AB89" s="1">
        <v>976473.60549845395</v>
      </c>
      <c r="AC89" s="1">
        <v>959150.70213432296</v>
      </c>
      <c r="AD89" s="1">
        <v>836638.32154222799</v>
      </c>
      <c r="AE89" s="1">
        <v>931234.85707785899</v>
      </c>
      <c r="AF89" s="1">
        <v>854174.70023512305</v>
      </c>
      <c r="AG89" s="1">
        <v>1015596.91842017</v>
      </c>
      <c r="AH89" s="1">
        <v>878515.77576337196</v>
      </c>
      <c r="AI89" s="1">
        <v>851603.68117206194</v>
      </c>
      <c r="AJ89" s="1">
        <v>860265.88041423704</v>
      </c>
      <c r="AK89" s="1">
        <v>825019.50437436695</v>
      </c>
      <c r="AL89" s="1">
        <v>827164.97285344696</v>
      </c>
      <c r="AM89" s="1">
        <v>817294.93441756698</v>
      </c>
      <c r="AN89" s="1">
        <v>667522.97209300299</v>
      </c>
      <c r="AO89" s="1">
        <v>767899.24534886505</v>
      </c>
      <c r="AP89" s="1">
        <v>868138.38361577399</v>
      </c>
      <c r="AQ89" s="1">
        <v>762333.25655847602</v>
      </c>
      <c r="AR89" s="1">
        <v>750454.41083198995</v>
      </c>
      <c r="AS89" s="1">
        <v>737233.54322060803</v>
      </c>
      <c r="AT89" s="1">
        <v>767431.52876855305</v>
      </c>
      <c r="AU89" s="1">
        <v>831623.458944735</v>
      </c>
      <c r="AV89" s="1">
        <v>806265.45356550603</v>
      </c>
      <c r="AW89" s="1">
        <v>722500.38089707098</v>
      </c>
      <c r="AX89" s="1">
        <v>740531.87444842595</v>
      </c>
      <c r="AY89" s="1">
        <v>660272.70044285699</v>
      </c>
      <c r="AZ89" s="1">
        <v>778302.183258823</v>
      </c>
      <c r="BA89" s="1">
        <v>834861.64566378901</v>
      </c>
      <c r="BB89" s="1">
        <v>825728.39051962201</v>
      </c>
      <c r="BC89" s="1">
        <v>726209.63172937103</v>
      </c>
      <c r="BD89" s="1">
        <v>751320.69139304396</v>
      </c>
      <c r="BE89" s="1">
        <v>719850.11377902003</v>
      </c>
      <c r="BF89" s="1">
        <v>762544.58900759101</v>
      </c>
      <c r="BG89" s="1">
        <v>622943.84871763794</v>
      </c>
      <c r="BH89" s="1">
        <v>856858.19113302405</v>
      </c>
      <c r="BI89" s="1">
        <v>634155.69890889002</v>
      </c>
      <c r="BJ89" s="1">
        <v>810423.21736953303</v>
      </c>
      <c r="BK89" s="1">
        <v>748391.39220974199</v>
      </c>
      <c r="BL89" s="1">
        <v>595949.66832894296</v>
      </c>
      <c r="BM89" s="1">
        <v>756256.23527278902</v>
      </c>
      <c r="BN89" s="1">
        <v>758525.35149640497</v>
      </c>
      <c r="BO89" s="1">
        <v>680782.22991221002</v>
      </c>
      <c r="BP89" s="1">
        <v>774029.96490388794</v>
      </c>
      <c r="BQ89" s="1">
        <v>783737.99110076204</v>
      </c>
      <c r="BR89" s="1">
        <v>637270.19079795503</v>
      </c>
      <c r="BS89" s="1">
        <v>683916.98880845401</v>
      </c>
      <c r="BT89" s="1">
        <v>680560.48095300701</v>
      </c>
      <c r="BU89" s="1">
        <v>680126.32041076</v>
      </c>
      <c r="BV89" s="1">
        <v>785210.99984774704</v>
      </c>
      <c r="BW89" s="1">
        <v>777153.90480613697</v>
      </c>
      <c r="BX89" s="1">
        <v>712275.81859644502</v>
      </c>
      <c r="BY89" s="1">
        <v>890550.16654768505</v>
      </c>
      <c r="BZ89" s="1">
        <v>747857.19087281299</v>
      </c>
      <c r="CA89" s="1">
        <v>654539.09643073205</v>
      </c>
      <c r="CB89" s="1">
        <v>730108.32687299</v>
      </c>
      <c r="CC89" s="1">
        <v>660440.67266627599</v>
      </c>
      <c r="CD89" s="1">
        <v>702582.62446549803</v>
      </c>
      <c r="CE89" s="1">
        <v>702419.43215474801</v>
      </c>
      <c r="CF89" s="1">
        <v>738985.86037327105</v>
      </c>
      <c r="CG89" s="1">
        <v>617105.90786905703</v>
      </c>
      <c r="CH89" s="1">
        <v>667398.20896187995</v>
      </c>
      <c r="CI89" s="1">
        <v>586254.80397469003</v>
      </c>
      <c r="CJ89" s="1">
        <v>622133.87745802104</v>
      </c>
      <c r="CK89" s="1">
        <v>647611.40272359899</v>
      </c>
      <c r="CL89" s="1">
        <v>543822.33023304201</v>
      </c>
      <c r="CM89" s="1">
        <v>653133.22929421102</v>
      </c>
      <c r="CN89" s="1">
        <v>616376.45065262204</v>
      </c>
      <c r="CO89" s="1">
        <v>632857.41991860105</v>
      </c>
      <c r="CP89" s="1">
        <v>603134.79225072998</v>
      </c>
      <c r="CQ89" s="1">
        <v>571914.64909554098</v>
      </c>
      <c r="CR89" s="1">
        <v>590435.114465822</v>
      </c>
      <c r="CS89" s="1">
        <v>581431.34789164702</v>
      </c>
      <c r="CT89" s="1">
        <v>650446.47220353596</v>
      </c>
      <c r="CU89" s="1">
        <v>642433.60466057598</v>
      </c>
      <c r="CV89" s="1">
        <v>625139.63865873404</v>
      </c>
      <c r="CW89" s="1">
        <v>612081.03821528202</v>
      </c>
      <c r="CX89" s="1">
        <v>668991.56644964905</v>
      </c>
      <c r="CY89" s="1">
        <v>635443.43433644495</v>
      </c>
      <c r="CZ89" s="1">
        <v>683952.48135307897</v>
      </c>
      <c r="DA89" s="1">
        <v>701802.28990842495</v>
      </c>
      <c r="DB89" s="1">
        <v>800185.21808507096</v>
      </c>
      <c r="DC89" s="1">
        <v>532209.196657717</v>
      </c>
      <c r="DD89" s="1">
        <v>542006.33717943297</v>
      </c>
      <c r="DE89" s="1">
        <v>597884.40327482601</v>
      </c>
      <c r="DF89" s="1">
        <v>619451.24536855996</v>
      </c>
      <c r="DG89" s="1">
        <v>572583.15809473896</v>
      </c>
      <c r="DH89" s="1">
        <v>591319.32422303304</v>
      </c>
      <c r="DI89" s="1">
        <v>559915.15681840305</v>
      </c>
      <c r="DJ89" s="1">
        <v>558303.52268326399</v>
      </c>
      <c r="DK89" s="1">
        <v>585615.84187687899</v>
      </c>
      <c r="DL89" s="1">
        <v>628445.92873911699</v>
      </c>
      <c r="DM89" s="1">
        <v>664904.21357140294</v>
      </c>
      <c r="DN89" s="1">
        <v>547177.44943320402</v>
      </c>
      <c r="DO89" s="1">
        <v>592558.54771069298</v>
      </c>
      <c r="DP89" s="1">
        <v>579640.40781791904</v>
      </c>
      <c r="DQ89" s="1">
        <v>558592.28517174697</v>
      </c>
      <c r="DR89" s="1">
        <v>653441.942656053</v>
      </c>
      <c r="DS89" s="1">
        <v>541931.77558577701</v>
      </c>
      <c r="DT89" s="1">
        <v>522255.026398391</v>
      </c>
      <c r="DU89" s="1">
        <v>512053.61762967898</v>
      </c>
      <c r="DV89" s="1">
        <v>622677.02131107601</v>
      </c>
      <c r="DW89" s="1">
        <v>571984.22777863103</v>
      </c>
      <c r="DX89" s="1">
        <v>580304.09152081504</v>
      </c>
      <c r="DY89" s="1">
        <v>656532.04883808596</v>
      </c>
      <c r="DZ89" s="1">
        <v>635516.92084556399</v>
      </c>
      <c r="EA89" s="1">
        <v>527399.775857409</v>
      </c>
      <c r="EB89" s="1">
        <v>639151.05941838003</v>
      </c>
      <c r="EC89" s="1">
        <v>529475.55437170202</v>
      </c>
      <c r="ED89" s="1">
        <v>513140.24790673499</v>
      </c>
      <c r="EE89" s="1">
        <v>618222.48076786601</v>
      </c>
      <c r="EF89" s="1">
        <v>539409.32756069896</v>
      </c>
      <c r="EG89" s="1">
        <v>547084.12048179202</v>
      </c>
      <c r="EH89" s="1">
        <v>671849.71471917105</v>
      </c>
      <c r="EI89" s="1">
        <v>578921.12523943803</v>
      </c>
      <c r="EJ89" s="1">
        <v>557119.66610059002</v>
      </c>
      <c r="EK89" s="1">
        <v>590406.82210688095</v>
      </c>
      <c r="EL89" s="1">
        <v>573810.10398325999</v>
      </c>
      <c r="EM89" s="1">
        <v>622869.33069585694</v>
      </c>
      <c r="EN89" s="1">
        <v>568565.624840162</v>
      </c>
      <c r="EO89" s="1">
        <v>681865.94745443598</v>
      </c>
      <c r="EP89" s="1">
        <v>724227.59608018701</v>
      </c>
      <c r="EQ89" s="1">
        <v>608799.06961367698</v>
      </c>
      <c r="ER89" s="1">
        <v>575363.36866658099</v>
      </c>
      <c r="ES89" s="1">
        <v>580663.57386690902</v>
      </c>
      <c r="ET89" s="1">
        <v>625616.65780175303</v>
      </c>
      <c r="EU89" s="1">
        <v>505549.13771077403</v>
      </c>
      <c r="EV89" s="1">
        <v>574989.89797326305</v>
      </c>
      <c r="EW89" s="1">
        <v>475676.92589581897</v>
      </c>
      <c r="EX89" s="1">
        <v>506654.463353534</v>
      </c>
      <c r="EY89" s="1">
        <v>619519.29966319702</v>
      </c>
      <c r="EZ89" s="1">
        <v>460510.50828616199</v>
      </c>
      <c r="FA89" s="1">
        <v>507369.88023955101</v>
      </c>
      <c r="FB89" s="1">
        <v>531944.05401008704</v>
      </c>
      <c r="FC89" s="1">
        <v>546804.67393409798</v>
      </c>
      <c r="FD89" s="1">
        <v>613930.22740255203</v>
      </c>
    </row>
    <row r="90" spans="1:160" x14ac:dyDescent="0.2">
      <c r="A90" s="1" t="s">
        <v>1716</v>
      </c>
      <c r="B90" s="4" t="s">
        <v>412</v>
      </c>
      <c r="C90" s="4" t="s">
        <v>413</v>
      </c>
      <c r="D90" s="35" t="s">
        <v>0</v>
      </c>
      <c r="E90" s="35" t="s">
        <v>0</v>
      </c>
      <c r="F90" s="35" t="s">
        <v>0</v>
      </c>
      <c r="G90" s="35" t="s">
        <v>0</v>
      </c>
      <c r="H90" s="35" t="s">
        <v>0</v>
      </c>
      <c r="I90" s="35" t="s">
        <v>0</v>
      </c>
      <c r="J90" s="35" t="s">
        <v>0</v>
      </c>
      <c r="K90" s="35" t="s">
        <v>0</v>
      </c>
      <c r="L90" s="35" t="s">
        <v>0</v>
      </c>
      <c r="M90" s="35" t="s">
        <v>0</v>
      </c>
      <c r="N90" s="1" t="s">
        <v>0</v>
      </c>
      <c r="O90" s="1" t="s">
        <v>0</v>
      </c>
      <c r="P90" s="1" t="s">
        <v>0</v>
      </c>
      <c r="Q90" s="1" t="s">
        <v>0</v>
      </c>
      <c r="R90" s="1" t="s">
        <v>0</v>
      </c>
      <c r="S90" s="1" t="s">
        <v>0</v>
      </c>
      <c r="T90" s="1" t="s">
        <v>0</v>
      </c>
      <c r="U90" s="1" t="s">
        <v>0</v>
      </c>
      <c r="V90" s="1" t="s">
        <v>0</v>
      </c>
      <c r="W90" s="1" t="s">
        <v>0</v>
      </c>
      <c r="X90" s="1" t="s">
        <v>0</v>
      </c>
      <c r="Y90" s="1" t="s">
        <v>0</v>
      </c>
      <c r="Z90" s="1" t="s">
        <v>0</v>
      </c>
      <c r="AA90" s="1" t="s">
        <v>0</v>
      </c>
      <c r="AB90" s="1" t="s">
        <v>0</v>
      </c>
      <c r="AC90" s="1" t="s">
        <v>0</v>
      </c>
      <c r="AD90" s="1" t="s">
        <v>0</v>
      </c>
      <c r="AE90" s="1" t="s">
        <v>0</v>
      </c>
      <c r="AF90" s="1" t="s">
        <v>0</v>
      </c>
      <c r="AG90" s="1" t="s">
        <v>0</v>
      </c>
      <c r="AH90" s="1" t="s">
        <v>0</v>
      </c>
      <c r="AI90" s="1" t="s">
        <v>0</v>
      </c>
      <c r="AJ90" s="1" t="s">
        <v>0</v>
      </c>
      <c r="AK90" s="1" t="s">
        <v>0</v>
      </c>
      <c r="AL90" s="1" t="s">
        <v>0</v>
      </c>
      <c r="AM90" s="1" t="s">
        <v>0</v>
      </c>
      <c r="AN90" s="1" t="s">
        <v>0</v>
      </c>
      <c r="AO90" s="1" t="s">
        <v>0</v>
      </c>
      <c r="AP90" s="1" t="s">
        <v>0</v>
      </c>
      <c r="AQ90" s="1" t="s">
        <v>0</v>
      </c>
      <c r="AR90" s="1" t="s">
        <v>0</v>
      </c>
      <c r="AS90" s="1" t="s">
        <v>0</v>
      </c>
      <c r="AT90" s="1" t="s">
        <v>0</v>
      </c>
      <c r="AU90" s="1" t="s">
        <v>0</v>
      </c>
      <c r="AV90" s="1" t="s">
        <v>0</v>
      </c>
      <c r="AW90" s="1" t="s">
        <v>0</v>
      </c>
      <c r="AX90" s="1" t="s">
        <v>0</v>
      </c>
      <c r="AY90" s="1" t="s">
        <v>0</v>
      </c>
      <c r="AZ90" s="1" t="s">
        <v>0</v>
      </c>
      <c r="BA90" s="1" t="s">
        <v>0</v>
      </c>
      <c r="BB90" s="1" t="s">
        <v>0</v>
      </c>
      <c r="BC90" s="1" t="s">
        <v>0</v>
      </c>
      <c r="BD90" s="1" t="s">
        <v>0</v>
      </c>
      <c r="BE90" s="1" t="s">
        <v>0</v>
      </c>
      <c r="BF90" s="1" t="s">
        <v>0</v>
      </c>
      <c r="BG90" s="1" t="s">
        <v>0</v>
      </c>
      <c r="BH90" s="1" t="s">
        <v>0</v>
      </c>
      <c r="BI90" s="1" t="s">
        <v>0</v>
      </c>
      <c r="BJ90" s="1" t="s">
        <v>0</v>
      </c>
      <c r="BK90" s="1" t="s">
        <v>0</v>
      </c>
      <c r="BL90" s="1" t="s">
        <v>0</v>
      </c>
      <c r="BM90" s="1" t="s">
        <v>0</v>
      </c>
      <c r="BN90" s="1" t="s">
        <v>0</v>
      </c>
      <c r="BO90" s="1" t="s">
        <v>0</v>
      </c>
      <c r="BP90" s="1" t="s">
        <v>0</v>
      </c>
      <c r="BQ90" s="1" t="s">
        <v>0</v>
      </c>
      <c r="BR90" s="1" t="s">
        <v>0</v>
      </c>
      <c r="BS90" s="1" t="s">
        <v>0</v>
      </c>
      <c r="BT90" s="1" t="s">
        <v>0</v>
      </c>
      <c r="BU90" s="1" t="s">
        <v>0</v>
      </c>
      <c r="BV90" s="1" t="s">
        <v>0</v>
      </c>
      <c r="BW90" s="1" t="s">
        <v>0</v>
      </c>
      <c r="BX90" s="1" t="s">
        <v>0</v>
      </c>
      <c r="BY90" s="1" t="s">
        <v>0</v>
      </c>
      <c r="BZ90" s="1" t="s">
        <v>0</v>
      </c>
      <c r="CA90" s="1" t="s">
        <v>0</v>
      </c>
      <c r="CB90" s="1" t="s">
        <v>0</v>
      </c>
      <c r="CC90" s="1" t="s">
        <v>0</v>
      </c>
      <c r="CD90" s="1" t="s">
        <v>0</v>
      </c>
      <c r="CE90" s="1" t="s">
        <v>0</v>
      </c>
      <c r="CF90" s="1" t="s">
        <v>0</v>
      </c>
      <c r="CG90" s="1" t="s">
        <v>0</v>
      </c>
      <c r="CH90" s="1" t="s">
        <v>0</v>
      </c>
      <c r="CI90" s="1" t="s">
        <v>0</v>
      </c>
      <c r="CJ90" s="1" t="s">
        <v>0</v>
      </c>
      <c r="CK90" s="1" t="s">
        <v>0</v>
      </c>
      <c r="CL90" s="1" t="s">
        <v>0</v>
      </c>
      <c r="CM90" s="1" t="s">
        <v>0</v>
      </c>
      <c r="CN90" s="1" t="s">
        <v>0</v>
      </c>
      <c r="CO90" s="1" t="s">
        <v>0</v>
      </c>
      <c r="CP90" s="1" t="s">
        <v>0</v>
      </c>
      <c r="CQ90" s="1" t="s">
        <v>0</v>
      </c>
      <c r="CR90" s="1" t="s">
        <v>0</v>
      </c>
      <c r="CS90" s="1" t="s">
        <v>0</v>
      </c>
      <c r="CT90" s="1" t="s">
        <v>0</v>
      </c>
      <c r="CU90" s="1" t="s">
        <v>0</v>
      </c>
      <c r="CV90" s="1" t="s">
        <v>0</v>
      </c>
      <c r="CW90" s="1" t="s">
        <v>0</v>
      </c>
      <c r="CX90" s="1" t="s">
        <v>0</v>
      </c>
      <c r="CY90" s="1" t="s">
        <v>0</v>
      </c>
      <c r="CZ90" s="1" t="s">
        <v>0</v>
      </c>
      <c r="DA90" s="1" t="s">
        <v>0</v>
      </c>
      <c r="DB90" s="1" t="s">
        <v>0</v>
      </c>
      <c r="DC90" s="1" t="s">
        <v>0</v>
      </c>
      <c r="DD90" s="1" t="s">
        <v>0</v>
      </c>
      <c r="DE90" s="1" t="s">
        <v>0</v>
      </c>
      <c r="DF90" s="1" t="s">
        <v>0</v>
      </c>
      <c r="DG90" s="1" t="s">
        <v>0</v>
      </c>
      <c r="DH90" s="1" t="s">
        <v>0</v>
      </c>
      <c r="DI90" s="1" t="s">
        <v>0</v>
      </c>
      <c r="DJ90" s="1" t="s">
        <v>0</v>
      </c>
      <c r="DK90" s="1" t="s">
        <v>0</v>
      </c>
      <c r="DL90" s="1" t="s">
        <v>0</v>
      </c>
      <c r="DM90" s="1" t="s">
        <v>0</v>
      </c>
      <c r="DN90" s="1" t="s">
        <v>0</v>
      </c>
      <c r="DO90" s="1" t="s">
        <v>0</v>
      </c>
      <c r="DP90" s="1" t="s">
        <v>0</v>
      </c>
      <c r="DQ90" s="1" t="s">
        <v>0</v>
      </c>
      <c r="DR90" s="1" t="s">
        <v>0</v>
      </c>
      <c r="DS90" s="1" t="s">
        <v>0</v>
      </c>
      <c r="DT90" s="1" t="s">
        <v>0</v>
      </c>
      <c r="DU90" s="1" t="s">
        <v>0</v>
      </c>
      <c r="DV90" s="1" t="s">
        <v>0</v>
      </c>
      <c r="DW90" s="1" t="s">
        <v>0</v>
      </c>
      <c r="DX90" s="1" t="s">
        <v>0</v>
      </c>
      <c r="DY90" s="1" t="s">
        <v>0</v>
      </c>
      <c r="DZ90" s="1" t="s">
        <v>0</v>
      </c>
      <c r="EA90" s="1" t="s">
        <v>0</v>
      </c>
      <c r="EB90" s="1" t="s">
        <v>0</v>
      </c>
      <c r="EC90" s="1" t="s">
        <v>0</v>
      </c>
      <c r="ED90" s="1" t="s">
        <v>0</v>
      </c>
      <c r="EE90" s="1" t="s">
        <v>0</v>
      </c>
      <c r="EF90" s="1" t="s">
        <v>0</v>
      </c>
      <c r="EG90" s="1" t="s">
        <v>0</v>
      </c>
      <c r="EH90" s="1" t="s">
        <v>0</v>
      </c>
      <c r="EI90" s="1" t="s">
        <v>0</v>
      </c>
      <c r="EJ90" s="1" t="s">
        <v>0</v>
      </c>
      <c r="EK90" s="1" t="s">
        <v>0</v>
      </c>
      <c r="EL90" s="1" t="s">
        <v>0</v>
      </c>
      <c r="EM90" s="1" t="s">
        <v>0</v>
      </c>
      <c r="EN90" s="1" t="s">
        <v>0</v>
      </c>
      <c r="EO90" s="1" t="s">
        <v>0</v>
      </c>
      <c r="EP90" s="1" t="s">
        <v>0</v>
      </c>
      <c r="EQ90" s="1" t="s">
        <v>0</v>
      </c>
      <c r="ER90" s="1" t="s">
        <v>0</v>
      </c>
      <c r="ES90" s="1" t="s">
        <v>0</v>
      </c>
      <c r="ET90" s="1" t="s">
        <v>0</v>
      </c>
      <c r="EU90" s="1" t="s">
        <v>0</v>
      </c>
      <c r="EV90" s="1" t="s">
        <v>0</v>
      </c>
      <c r="EW90" s="1" t="s">
        <v>0</v>
      </c>
      <c r="EX90" s="1" t="s">
        <v>0</v>
      </c>
      <c r="EY90" s="1" t="s">
        <v>0</v>
      </c>
      <c r="EZ90" s="1" t="s">
        <v>0</v>
      </c>
      <c r="FA90" s="1" t="s">
        <v>0</v>
      </c>
      <c r="FB90" s="1" t="s">
        <v>0</v>
      </c>
      <c r="FC90" s="1" t="s">
        <v>0</v>
      </c>
      <c r="FD90" s="1" t="s">
        <v>0</v>
      </c>
    </row>
    <row r="91" spans="1:160" x14ac:dyDescent="0.2">
      <c r="A91" s="1" t="s">
        <v>1718</v>
      </c>
      <c r="B91" s="4" t="s">
        <v>416</v>
      </c>
      <c r="C91" s="4" t="s">
        <v>417</v>
      </c>
      <c r="D91" s="35" t="s">
        <v>0</v>
      </c>
      <c r="E91" s="35" t="s">
        <v>0</v>
      </c>
      <c r="F91" s="35" t="s">
        <v>0</v>
      </c>
      <c r="G91" s="35" t="s">
        <v>0</v>
      </c>
      <c r="H91" s="35" t="s">
        <v>0</v>
      </c>
      <c r="I91" s="35" t="s">
        <v>0</v>
      </c>
      <c r="J91" s="35" t="s">
        <v>0</v>
      </c>
      <c r="K91" s="35" t="s">
        <v>0</v>
      </c>
      <c r="L91" s="35" t="s">
        <v>0</v>
      </c>
      <c r="M91" s="35" t="s">
        <v>0</v>
      </c>
      <c r="N91" s="1" t="s">
        <v>0</v>
      </c>
      <c r="O91" s="1" t="s">
        <v>0</v>
      </c>
      <c r="P91" s="1" t="s">
        <v>0</v>
      </c>
      <c r="Q91" s="1" t="s">
        <v>0</v>
      </c>
      <c r="R91" s="1" t="s">
        <v>0</v>
      </c>
      <c r="S91" s="1" t="s">
        <v>0</v>
      </c>
      <c r="T91" s="1" t="s">
        <v>0</v>
      </c>
      <c r="U91" s="1" t="s">
        <v>0</v>
      </c>
      <c r="V91" s="1" t="s">
        <v>0</v>
      </c>
      <c r="W91" s="1" t="s">
        <v>0</v>
      </c>
      <c r="X91" s="1" t="s">
        <v>0</v>
      </c>
      <c r="Y91" s="1" t="s">
        <v>0</v>
      </c>
      <c r="Z91" s="1" t="s">
        <v>0</v>
      </c>
      <c r="AA91" s="1" t="s">
        <v>0</v>
      </c>
      <c r="AB91" s="1" t="s">
        <v>0</v>
      </c>
      <c r="AC91" s="1" t="s">
        <v>0</v>
      </c>
      <c r="AD91" s="1" t="s">
        <v>0</v>
      </c>
      <c r="AE91" s="1" t="s">
        <v>0</v>
      </c>
      <c r="AF91" s="1" t="s">
        <v>0</v>
      </c>
      <c r="AG91" s="1" t="s">
        <v>0</v>
      </c>
      <c r="AH91" s="1" t="s">
        <v>0</v>
      </c>
      <c r="AI91" s="1" t="s">
        <v>0</v>
      </c>
      <c r="AJ91" s="1" t="s">
        <v>0</v>
      </c>
      <c r="AK91" s="1" t="s">
        <v>0</v>
      </c>
      <c r="AL91" s="1" t="s">
        <v>0</v>
      </c>
      <c r="AM91" s="1" t="s">
        <v>0</v>
      </c>
      <c r="AN91" s="1" t="s">
        <v>0</v>
      </c>
      <c r="AO91" s="1" t="s">
        <v>0</v>
      </c>
      <c r="AP91" s="1" t="s">
        <v>0</v>
      </c>
      <c r="AQ91" s="1" t="s">
        <v>0</v>
      </c>
      <c r="AR91" s="1" t="s">
        <v>0</v>
      </c>
      <c r="AS91" s="1" t="s">
        <v>0</v>
      </c>
      <c r="AT91" s="1" t="s">
        <v>0</v>
      </c>
      <c r="AU91" s="1" t="s">
        <v>0</v>
      </c>
      <c r="AV91" s="1" t="s">
        <v>0</v>
      </c>
      <c r="AW91" s="1" t="s">
        <v>0</v>
      </c>
      <c r="AX91" s="1" t="s">
        <v>0</v>
      </c>
      <c r="AY91" s="1" t="s">
        <v>0</v>
      </c>
      <c r="AZ91" s="1" t="s">
        <v>0</v>
      </c>
      <c r="BA91" s="1" t="s">
        <v>0</v>
      </c>
      <c r="BB91" s="1" t="s">
        <v>0</v>
      </c>
      <c r="BC91" s="1" t="s">
        <v>0</v>
      </c>
      <c r="BD91" s="1" t="s">
        <v>0</v>
      </c>
      <c r="BE91" s="1" t="s">
        <v>0</v>
      </c>
      <c r="BF91" s="1" t="s">
        <v>0</v>
      </c>
      <c r="BG91" s="1" t="s">
        <v>0</v>
      </c>
      <c r="BH91" s="1" t="s">
        <v>0</v>
      </c>
      <c r="BI91" s="1" t="s">
        <v>0</v>
      </c>
      <c r="BJ91" s="1" t="s">
        <v>0</v>
      </c>
      <c r="BK91" s="1" t="s">
        <v>0</v>
      </c>
      <c r="BL91" s="1" t="s">
        <v>0</v>
      </c>
      <c r="BM91" s="1" t="s">
        <v>0</v>
      </c>
      <c r="BN91" s="1" t="s">
        <v>0</v>
      </c>
      <c r="BO91" s="1" t="s">
        <v>0</v>
      </c>
      <c r="BP91" s="1" t="s">
        <v>0</v>
      </c>
      <c r="BQ91" s="1" t="s">
        <v>0</v>
      </c>
      <c r="BR91" s="1" t="s">
        <v>0</v>
      </c>
      <c r="BS91" s="1" t="s">
        <v>0</v>
      </c>
      <c r="BT91" s="1" t="s">
        <v>0</v>
      </c>
      <c r="BU91" s="1" t="s">
        <v>0</v>
      </c>
      <c r="BV91" s="1" t="s">
        <v>0</v>
      </c>
      <c r="BW91" s="1" t="s">
        <v>0</v>
      </c>
      <c r="BX91" s="1" t="s">
        <v>0</v>
      </c>
      <c r="BY91" s="1" t="s">
        <v>0</v>
      </c>
      <c r="BZ91" s="1" t="s">
        <v>0</v>
      </c>
      <c r="CA91" s="1" t="s">
        <v>0</v>
      </c>
      <c r="CB91" s="1" t="s">
        <v>0</v>
      </c>
      <c r="CC91" s="1" t="s">
        <v>0</v>
      </c>
      <c r="CD91" s="1" t="s">
        <v>0</v>
      </c>
      <c r="CE91" s="1" t="s">
        <v>0</v>
      </c>
      <c r="CF91" s="1" t="s">
        <v>0</v>
      </c>
      <c r="CG91" s="1" t="s">
        <v>0</v>
      </c>
      <c r="CH91" s="1" t="s">
        <v>0</v>
      </c>
      <c r="CI91" s="1" t="s">
        <v>0</v>
      </c>
      <c r="CJ91" s="1" t="s">
        <v>0</v>
      </c>
      <c r="CK91" s="1" t="s">
        <v>0</v>
      </c>
      <c r="CL91" s="1" t="s">
        <v>0</v>
      </c>
      <c r="CM91" s="1" t="s">
        <v>0</v>
      </c>
      <c r="CN91" s="1" t="s">
        <v>0</v>
      </c>
      <c r="CO91" s="1" t="s">
        <v>0</v>
      </c>
      <c r="CP91" s="1" t="s">
        <v>0</v>
      </c>
      <c r="CQ91" s="1" t="s">
        <v>0</v>
      </c>
      <c r="CR91" s="1" t="s">
        <v>0</v>
      </c>
      <c r="CS91" s="1" t="s">
        <v>0</v>
      </c>
      <c r="CT91" s="1" t="s">
        <v>0</v>
      </c>
      <c r="CU91" s="1" t="s">
        <v>0</v>
      </c>
      <c r="CV91" s="1" t="s">
        <v>0</v>
      </c>
      <c r="CW91" s="1" t="s">
        <v>0</v>
      </c>
      <c r="CX91" s="1" t="s">
        <v>0</v>
      </c>
      <c r="CY91" s="1" t="s">
        <v>0</v>
      </c>
      <c r="CZ91" s="1" t="s">
        <v>0</v>
      </c>
      <c r="DA91" s="1" t="s">
        <v>0</v>
      </c>
      <c r="DB91" s="1" t="s">
        <v>0</v>
      </c>
      <c r="DC91" s="1" t="s">
        <v>0</v>
      </c>
      <c r="DD91" s="1" t="s">
        <v>0</v>
      </c>
      <c r="DE91" s="1" t="s">
        <v>0</v>
      </c>
      <c r="DF91" s="1" t="s">
        <v>0</v>
      </c>
      <c r="DG91" s="1" t="s">
        <v>0</v>
      </c>
      <c r="DH91" s="1" t="s">
        <v>0</v>
      </c>
      <c r="DI91" s="1" t="s">
        <v>0</v>
      </c>
      <c r="DJ91" s="1" t="s">
        <v>0</v>
      </c>
      <c r="DK91" s="1" t="s">
        <v>0</v>
      </c>
      <c r="DL91" s="1" t="s">
        <v>0</v>
      </c>
      <c r="DM91" s="1" t="s">
        <v>0</v>
      </c>
      <c r="DN91" s="1" t="s">
        <v>0</v>
      </c>
      <c r="DO91" s="1" t="s">
        <v>0</v>
      </c>
      <c r="DP91" s="1" t="s">
        <v>0</v>
      </c>
      <c r="DQ91" s="1" t="s">
        <v>0</v>
      </c>
      <c r="DR91" s="1" t="s">
        <v>0</v>
      </c>
      <c r="DS91" s="1" t="s">
        <v>0</v>
      </c>
      <c r="DT91" s="1" t="s">
        <v>0</v>
      </c>
      <c r="DU91" s="1" t="s">
        <v>0</v>
      </c>
      <c r="DV91" s="1" t="s">
        <v>0</v>
      </c>
      <c r="DW91" s="1" t="s">
        <v>0</v>
      </c>
      <c r="DX91" s="1" t="s">
        <v>0</v>
      </c>
      <c r="DY91" s="1" t="s">
        <v>0</v>
      </c>
      <c r="DZ91" s="1" t="s">
        <v>0</v>
      </c>
      <c r="EA91" s="1" t="s">
        <v>0</v>
      </c>
      <c r="EB91" s="1" t="s">
        <v>0</v>
      </c>
      <c r="EC91" s="1" t="s">
        <v>0</v>
      </c>
      <c r="ED91" s="1" t="s">
        <v>0</v>
      </c>
      <c r="EE91" s="1" t="s">
        <v>0</v>
      </c>
      <c r="EF91" s="1" t="s">
        <v>0</v>
      </c>
      <c r="EG91" s="1" t="s">
        <v>0</v>
      </c>
      <c r="EH91" s="1" t="s">
        <v>0</v>
      </c>
      <c r="EI91" s="1" t="s">
        <v>0</v>
      </c>
      <c r="EJ91" s="1" t="s">
        <v>0</v>
      </c>
      <c r="EK91" s="1" t="s">
        <v>0</v>
      </c>
      <c r="EL91" s="1" t="s">
        <v>0</v>
      </c>
      <c r="EM91" s="1" t="s">
        <v>0</v>
      </c>
      <c r="EN91" s="1" t="s">
        <v>0</v>
      </c>
      <c r="EO91" s="1" t="s">
        <v>0</v>
      </c>
      <c r="EP91" s="1" t="s">
        <v>0</v>
      </c>
      <c r="EQ91" s="1" t="s">
        <v>0</v>
      </c>
      <c r="ER91" s="1" t="s">
        <v>0</v>
      </c>
      <c r="ES91" s="1" t="s">
        <v>0</v>
      </c>
      <c r="ET91" s="1" t="s">
        <v>0</v>
      </c>
      <c r="EU91" s="1" t="s">
        <v>0</v>
      </c>
      <c r="EV91" s="1" t="s">
        <v>0</v>
      </c>
      <c r="EW91" s="1" t="s">
        <v>0</v>
      </c>
      <c r="EX91" s="1" t="s">
        <v>0</v>
      </c>
      <c r="EY91" s="1" t="s">
        <v>0</v>
      </c>
      <c r="EZ91" s="1" t="s">
        <v>0</v>
      </c>
      <c r="FA91" s="1" t="s">
        <v>0</v>
      </c>
      <c r="FB91" s="1" t="s">
        <v>0</v>
      </c>
      <c r="FC91" s="1" t="s">
        <v>0</v>
      </c>
      <c r="FD91" s="1" t="s">
        <v>0</v>
      </c>
    </row>
    <row r="92" spans="1:160" x14ac:dyDescent="0.2">
      <c r="A92" s="1" t="s">
        <v>1720</v>
      </c>
      <c r="B92" s="4" t="s">
        <v>421</v>
      </c>
      <c r="C92" s="4" t="s">
        <v>422</v>
      </c>
      <c r="D92" s="35">
        <v>368568.61676544399</v>
      </c>
      <c r="E92" s="35">
        <v>628998.82749267702</v>
      </c>
      <c r="F92" s="35">
        <v>346660.23226531199</v>
      </c>
      <c r="G92" s="35">
        <v>1288426.60054896</v>
      </c>
      <c r="H92" s="35">
        <v>409982.87249877199</v>
      </c>
      <c r="I92" s="35">
        <v>342313.05834313203</v>
      </c>
      <c r="J92" s="35">
        <v>418629.17478975002</v>
      </c>
      <c r="K92" s="35">
        <v>363792.55725520698</v>
      </c>
      <c r="L92" s="35">
        <v>290429.345830078</v>
      </c>
      <c r="M92" s="35">
        <v>644848.04999294598</v>
      </c>
      <c r="N92" s="1">
        <v>406747.07161041599</v>
      </c>
      <c r="O92" s="1">
        <v>282458.02723410801</v>
      </c>
      <c r="P92" s="1">
        <v>483276.15462886298</v>
      </c>
      <c r="Q92" s="1">
        <v>288350.86017766898</v>
      </c>
      <c r="R92" s="1">
        <v>286120.867570901</v>
      </c>
      <c r="S92" s="1">
        <v>408782.59827962902</v>
      </c>
      <c r="T92" s="1">
        <v>298058.14026170498</v>
      </c>
      <c r="U92" s="1">
        <v>371046.50673385098</v>
      </c>
      <c r="V92" s="1">
        <v>262449.27600463602</v>
      </c>
      <c r="W92" s="1">
        <v>396827.47362160898</v>
      </c>
      <c r="X92" s="1">
        <v>227334.70021018299</v>
      </c>
      <c r="Y92" s="1">
        <v>336496.24726141401</v>
      </c>
      <c r="Z92" s="1">
        <v>252142.313382886</v>
      </c>
      <c r="AA92" s="1">
        <v>297590.25204916601</v>
      </c>
      <c r="AB92" s="1">
        <v>365005.80189318402</v>
      </c>
      <c r="AC92" s="1">
        <v>293512.33573177399</v>
      </c>
      <c r="AD92" s="1">
        <v>356384.99199819402</v>
      </c>
      <c r="AE92" s="1">
        <v>397894.87669825502</v>
      </c>
      <c r="AF92" s="1">
        <v>378112.88773821498</v>
      </c>
      <c r="AG92" s="1">
        <v>421801.52752668603</v>
      </c>
      <c r="AH92" s="1">
        <v>278216.646962856</v>
      </c>
      <c r="AI92" s="1">
        <v>387896.85051118297</v>
      </c>
      <c r="AJ92" s="1">
        <v>336843.41031199298</v>
      </c>
      <c r="AK92" s="1">
        <v>618121.66932730097</v>
      </c>
      <c r="AL92" s="1">
        <v>288892.05104532599</v>
      </c>
      <c r="AM92" s="1">
        <v>330390.97089894</v>
      </c>
      <c r="AN92" s="1">
        <v>329958.841329963</v>
      </c>
      <c r="AO92" s="1">
        <v>356098.00582687702</v>
      </c>
      <c r="AP92" s="1">
        <v>391102.63881554099</v>
      </c>
      <c r="AQ92" s="1">
        <v>400232.550296281</v>
      </c>
      <c r="AR92" s="1">
        <v>299638.43540163798</v>
      </c>
      <c r="AS92" s="1">
        <v>339632.16350246803</v>
      </c>
      <c r="AT92" s="1">
        <v>271372.36840921198</v>
      </c>
      <c r="AU92" s="1">
        <v>1142061.4883902699</v>
      </c>
      <c r="AV92" s="1">
        <v>255769.28567326299</v>
      </c>
      <c r="AW92" s="1">
        <v>374702.81455149199</v>
      </c>
      <c r="AX92" s="1">
        <v>264661.73868708598</v>
      </c>
      <c r="AY92" s="1">
        <v>253974.594287307</v>
      </c>
      <c r="AZ92" s="1">
        <v>278445.67090818501</v>
      </c>
      <c r="BA92" s="1">
        <v>239201.04907947901</v>
      </c>
      <c r="BB92" s="1">
        <v>466124.24132596003</v>
      </c>
      <c r="BC92" s="1">
        <v>367287.18970632099</v>
      </c>
      <c r="BD92" s="1">
        <v>386392.57662079699</v>
      </c>
      <c r="BE92" s="1">
        <v>260752.75333482199</v>
      </c>
      <c r="BF92" s="1">
        <v>272971.33106017101</v>
      </c>
      <c r="BG92" s="1">
        <v>205761.556266564</v>
      </c>
      <c r="BH92" s="1">
        <v>447775.42750970199</v>
      </c>
      <c r="BI92" s="1">
        <v>537612.29162281402</v>
      </c>
      <c r="BJ92" s="1">
        <v>395403.178687279</v>
      </c>
      <c r="BK92" s="1">
        <v>580221.79419898498</v>
      </c>
      <c r="BL92" s="1">
        <v>257274.48074837</v>
      </c>
      <c r="BM92" s="1">
        <v>365925.72402107302</v>
      </c>
      <c r="BN92" s="1">
        <v>685814.17113972502</v>
      </c>
      <c r="BO92" s="1">
        <v>350801.40807788703</v>
      </c>
      <c r="BP92" s="1">
        <v>471670.84217419499</v>
      </c>
      <c r="BQ92" s="1">
        <v>283200.80461606401</v>
      </c>
      <c r="BR92" s="1">
        <v>500755.18561572401</v>
      </c>
      <c r="BS92" s="1">
        <v>403328.71275998</v>
      </c>
      <c r="BT92" s="1">
        <v>404628.06426861999</v>
      </c>
      <c r="BU92" s="1">
        <v>350902.86134780402</v>
      </c>
      <c r="BV92" s="1">
        <v>201970.688318303</v>
      </c>
      <c r="BW92" s="1">
        <v>425750.94202092901</v>
      </c>
      <c r="BX92" s="1">
        <v>340811.29871316103</v>
      </c>
      <c r="BY92" s="1">
        <v>440494.42389208701</v>
      </c>
      <c r="BZ92" s="1">
        <v>291405.38672472502</v>
      </c>
      <c r="CA92" s="1">
        <v>304517.94006546302</v>
      </c>
      <c r="CB92" s="1">
        <v>600310.01111160696</v>
      </c>
      <c r="CC92" s="1">
        <v>226689.61579746701</v>
      </c>
      <c r="CD92" s="1">
        <v>159635.26106987</v>
      </c>
      <c r="CE92" s="1">
        <v>497258.43061805301</v>
      </c>
      <c r="CF92" s="1">
        <v>358668.29603073699</v>
      </c>
      <c r="CG92" s="1">
        <v>309682.15614587499</v>
      </c>
      <c r="CH92" s="1">
        <v>312783.30398161802</v>
      </c>
      <c r="CI92" s="1">
        <v>208380.05916945401</v>
      </c>
      <c r="CJ92" s="1">
        <v>237663.319455408</v>
      </c>
      <c r="CK92" s="1">
        <v>226173.23162177799</v>
      </c>
      <c r="CL92" s="1">
        <v>214995.19492741101</v>
      </c>
      <c r="CM92" s="1">
        <v>223452.308960019</v>
      </c>
      <c r="CN92" s="1">
        <v>241512.82490746499</v>
      </c>
      <c r="CO92" s="1">
        <v>502528.92375620297</v>
      </c>
      <c r="CP92" s="1">
        <v>292650.19346267299</v>
      </c>
      <c r="CQ92" s="1">
        <v>258308.755320597</v>
      </c>
      <c r="CR92" s="1">
        <v>456861.127796026</v>
      </c>
      <c r="CS92" s="1">
        <v>275360.58457162901</v>
      </c>
      <c r="CT92" s="1">
        <v>217884.49646588101</v>
      </c>
      <c r="CU92" s="1">
        <v>281133.99631735298</v>
      </c>
      <c r="CV92" s="1">
        <v>222260.351624717</v>
      </c>
      <c r="CW92" s="1">
        <v>886966.62228259502</v>
      </c>
      <c r="CX92" s="1">
        <v>229094.23391625201</v>
      </c>
      <c r="CY92" s="1">
        <v>209956.885920231</v>
      </c>
      <c r="CZ92" s="1">
        <v>219667.74891168799</v>
      </c>
      <c r="DA92" s="1">
        <v>210638.34871247801</v>
      </c>
      <c r="DB92" s="1">
        <v>199544.12203834299</v>
      </c>
      <c r="DC92" s="1">
        <v>258541.92380447901</v>
      </c>
      <c r="DD92" s="1">
        <v>342033.84940252401</v>
      </c>
      <c r="DE92" s="1">
        <v>199498.347925482</v>
      </c>
      <c r="DF92" s="1">
        <v>279872.004712558</v>
      </c>
      <c r="DG92" s="1">
        <v>258903.47552527499</v>
      </c>
      <c r="DH92" s="1">
        <v>273444.50708974001</v>
      </c>
      <c r="DI92" s="1">
        <v>198321.85780779601</v>
      </c>
      <c r="DJ92" s="1">
        <v>199146.096658897</v>
      </c>
      <c r="DK92" s="1">
        <v>181716.04374187699</v>
      </c>
      <c r="DL92" s="1">
        <v>644381.20825072902</v>
      </c>
      <c r="DM92" s="1">
        <v>466004.90285441198</v>
      </c>
      <c r="DN92" s="1">
        <v>235325.59819909799</v>
      </c>
      <c r="DO92" s="1">
        <v>152558.46244934201</v>
      </c>
      <c r="DP92" s="1">
        <v>593500.84113773704</v>
      </c>
      <c r="DQ92" s="1">
        <v>208775.69977530799</v>
      </c>
      <c r="DR92" s="1">
        <v>206617.66670273</v>
      </c>
      <c r="DS92" s="1">
        <v>194284.85283275699</v>
      </c>
      <c r="DT92" s="1">
        <v>283018.20212831697</v>
      </c>
      <c r="DU92" s="1">
        <v>241158.936663848</v>
      </c>
      <c r="DV92" s="1">
        <v>215074.22427569999</v>
      </c>
      <c r="DW92" s="1">
        <v>275173.15708309802</v>
      </c>
      <c r="DX92" s="1">
        <v>185487.22031228201</v>
      </c>
      <c r="DY92" s="1">
        <v>446364.04739665298</v>
      </c>
      <c r="DZ92" s="1">
        <v>235174.95659321299</v>
      </c>
      <c r="EA92" s="1">
        <v>250958.411191113</v>
      </c>
      <c r="EB92" s="1">
        <v>178703.92688654299</v>
      </c>
      <c r="EC92" s="1">
        <v>238398.29171815701</v>
      </c>
      <c r="ED92" s="1">
        <v>257512.53002392201</v>
      </c>
      <c r="EE92" s="1">
        <v>361219.75508764299</v>
      </c>
      <c r="EF92" s="1">
        <v>256833.63327713899</v>
      </c>
      <c r="EG92" s="1">
        <v>401363.81533540401</v>
      </c>
      <c r="EH92" s="1">
        <v>140126.51096889001</v>
      </c>
      <c r="EI92" s="1">
        <v>181964.39325274501</v>
      </c>
      <c r="EJ92" s="1">
        <v>640476.67893448495</v>
      </c>
      <c r="EK92" s="1">
        <v>281015.11630599201</v>
      </c>
      <c r="EL92" s="1">
        <v>232492.22565944801</v>
      </c>
      <c r="EM92" s="1">
        <v>178002.29684145999</v>
      </c>
      <c r="EN92" s="1">
        <v>272817.40887351998</v>
      </c>
      <c r="EO92" s="1">
        <v>291504.357114452</v>
      </c>
      <c r="EP92" s="1">
        <v>232446.497451957</v>
      </c>
      <c r="EQ92" s="1">
        <v>191750.46981476</v>
      </c>
      <c r="ER92" s="1">
        <v>379671.56301375898</v>
      </c>
      <c r="ES92" s="1">
        <v>208688.295137376</v>
      </c>
      <c r="ET92" s="1">
        <v>300246.36191189598</v>
      </c>
      <c r="EU92" s="1">
        <v>156232.163693368</v>
      </c>
      <c r="EV92" s="1">
        <v>182750.64720847999</v>
      </c>
      <c r="EW92" s="1">
        <v>174522.287966137</v>
      </c>
      <c r="EX92" s="1">
        <v>154629.542540806</v>
      </c>
      <c r="EY92" s="1">
        <v>227004.83130113699</v>
      </c>
      <c r="EZ92" s="1">
        <v>288833.156080065</v>
      </c>
      <c r="FA92" s="1">
        <v>203426.221205693</v>
      </c>
      <c r="FB92" s="1">
        <v>284658.01602688699</v>
      </c>
      <c r="FC92" s="1">
        <v>190346.65272179301</v>
      </c>
      <c r="FD92" s="1">
        <v>278086.52053626499</v>
      </c>
    </row>
    <row r="93" spans="1:160" x14ac:dyDescent="0.2">
      <c r="A93" s="1" t="s">
        <v>1721</v>
      </c>
      <c r="B93" s="4" t="s">
        <v>426</v>
      </c>
      <c r="C93" s="4" t="s">
        <v>427</v>
      </c>
      <c r="D93" s="35">
        <v>4690755.0238827802</v>
      </c>
      <c r="E93" s="35">
        <v>3812961.6301124902</v>
      </c>
      <c r="F93" s="35">
        <v>1535700.70716303</v>
      </c>
      <c r="G93" s="35">
        <v>2913170.4014494899</v>
      </c>
      <c r="H93" s="35">
        <v>3904650.6717280499</v>
      </c>
      <c r="I93" s="35">
        <v>5490213.6813992998</v>
      </c>
      <c r="J93" s="35">
        <v>1966555.1042258099</v>
      </c>
      <c r="K93" s="35">
        <v>25753412.847336199</v>
      </c>
      <c r="L93" s="35">
        <v>2869526.9233109499</v>
      </c>
      <c r="M93" s="35">
        <v>15297238.079455599</v>
      </c>
      <c r="N93" s="1">
        <v>5896050.5611257497</v>
      </c>
      <c r="O93" s="1">
        <v>2163689.77627212</v>
      </c>
      <c r="P93" s="1">
        <v>16522293.7238269</v>
      </c>
      <c r="Q93" s="1">
        <v>2168915.8857733901</v>
      </c>
      <c r="R93" s="1">
        <v>11074029.8646257</v>
      </c>
      <c r="S93" s="1">
        <v>10355401.1729264</v>
      </c>
      <c r="T93" s="1">
        <v>1867739.0150241</v>
      </c>
      <c r="U93" s="1">
        <v>3958837.06006828</v>
      </c>
      <c r="V93" s="1">
        <v>4257627.6231169999</v>
      </c>
      <c r="W93" s="1">
        <v>15929123.462219501</v>
      </c>
      <c r="X93" s="1">
        <v>2313288.11365597</v>
      </c>
      <c r="Y93" s="1">
        <v>4969664.2537404997</v>
      </c>
      <c r="Z93" s="1">
        <v>1760282.58635238</v>
      </c>
      <c r="AA93" s="1">
        <v>8222750.0667548701</v>
      </c>
      <c r="AB93" s="1">
        <v>3090795.6020411099</v>
      </c>
      <c r="AC93" s="1">
        <v>7063800.0083494596</v>
      </c>
      <c r="AD93" s="1">
        <v>2193522.2273367201</v>
      </c>
      <c r="AE93" s="1">
        <v>2419231.8368833601</v>
      </c>
      <c r="AF93" s="1">
        <v>21576355.699603401</v>
      </c>
      <c r="AG93" s="1">
        <v>3209385.7215096201</v>
      </c>
      <c r="AH93" s="1">
        <v>1525772.22347426</v>
      </c>
      <c r="AI93" s="1">
        <v>12620892.0535095</v>
      </c>
      <c r="AJ93" s="1">
        <v>1667891.7197545699</v>
      </c>
      <c r="AK93" s="1">
        <v>7705586.8533901796</v>
      </c>
      <c r="AL93" s="1">
        <v>15539772.420693399</v>
      </c>
      <c r="AM93" s="1">
        <v>8383057.9411862204</v>
      </c>
      <c r="AN93" s="1">
        <v>1961670.5797127299</v>
      </c>
      <c r="AO93" s="1">
        <v>16751819.3955533</v>
      </c>
      <c r="AP93" s="1">
        <v>2440806.79922362</v>
      </c>
      <c r="AQ93" s="1">
        <v>1869242.51861624</v>
      </c>
      <c r="AR93" s="1">
        <v>2122801.3828602298</v>
      </c>
      <c r="AS93" s="1">
        <v>6962832.6308228904</v>
      </c>
      <c r="AT93" s="1">
        <v>2262043.5591310901</v>
      </c>
      <c r="AU93" s="1">
        <v>1606433.87234275</v>
      </c>
      <c r="AV93" s="1">
        <v>2023171.1175822599</v>
      </c>
      <c r="AW93" s="1">
        <v>4277095.5123369396</v>
      </c>
      <c r="AX93" s="1">
        <v>1438653.6791580999</v>
      </c>
      <c r="AY93" s="1">
        <v>2302286.4488899498</v>
      </c>
      <c r="AZ93" s="1">
        <v>10104666.5373975</v>
      </c>
      <c r="BA93" s="1">
        <v>4017624.0718795499</v>
      </c>
      <c r="BB93" s="1">
        <v>4760189.31129508</v>
      </c>
      <c r="BC93" s="1">
        <v>2290358.1141325301</v>
      </c>
      <c r="BD93" s="1">
        <v>3794949.1166710202</v>
      </c>
      <c r="BE93" s="1">
        <v>1999557.6546564901</v>
      </c>
      <c r="BF93" s="1">
        <v>2632919.9627851499</v>
      </c>
      <c r="BG93" s="1">
        <v>13224637.766296299</v>
      </c>
      <c r="BH93" s="1">
        <v>2312928.66030308</v>
      </c>
      <c r="BI93" s="1">
        <v>1799510.1584552401</v>
      </c>
      <c r="BJ93" s="1">
        <v>1675304.79865771</v>
      </c>
      <c r="BK93" s="1">
        <v>1705331.71329191</v>
      </c>
      <c r="BL93" s="1">
        <v>1796049.11803974</v>
      </c>
      <c r="BM93" s="1">
        <v>1570700.3829002499</v>
      </c>
      <c r="BN93" s="1">
        <v>1952153.8500365999</v>
      </c>
      <c r="BO93" s="1">
        <v>5250797.97013094</v>
      </c>
      <c r="BP93" s="1">
        <v>7184137.54541218</v>
      </c>
      <c r="BQ93" s="1">
        <v>1110492.14509635</v>
      </c>
      <c r="BR93" s="1">
        <v>1413021.5570452299</v>
      </c>
      <c r="BS93" s="1">
        <v>2710570.3864337001</v>
      </c>
      <c r="BT93" s="1">
        <v>1563512.31892614</v>
      </c>
      <c r="BU93" s="1">
        <v>4907492.59562694</v>
      </c>
      <c r="BV93" s="1">
        <v>6098434.9264017204</v>
      </c>
      <c r="BW93" s="1">
        <v>1256478.18378216</v>
      </c>
      <c r="BX93" s="1">
        <v>1963886.39233761</v>
      </c>
      <c r="BY93" s="1">
        <v>1845563.4492100501</v>
      </c>
      <c r="BZ93" s="1">
        <v>3435177.68105136</v>
      </c>
      <c r="CA93" s="1">
        <v>1892761.2675961801</v>
      </c>
      <c r="CB93" s="1">
        <v>2253207.0139029799</v>
      </c>
      <c r="CC93" s="1">
        <v>1298607.36978408</v>
      </c>
      <c r="CD93" s="1">
        <v>4936553.1888175998</v>
      </c>
      <c r="CE93" s="1">
        <v>1949070.47899165</v>
      </c>
      <c r="CF93" s="1">
        <v>1209396.4006682599</v>
      </c>
      <c r="CG93" s="1">
        <v>1098918.3741616199</v>
      </c>
      <c r="CH93" s="1">
        <v>1808183.7559525699</v>
      </c>
      <c r="CI93" s="1">
        <v>3721703.9282635301</v>
      </c>
      <c r="CJ93" s="1">
        <v>1917514.0039778801</v>
      </c>
      <c r="CK93" s="1">
        <v>1572336.66584223</v>
      </c>
      <c r="CL93" s="1">
        <v>6463209.79248376</v>
      </c>
      <c r="CM93" s="1">
        <v>10954663.690360701</v>
      </c>
      <c r="CN93" s="1">
        <v>2380103.0742130899</v>
      </c>
      <c r="CO93" s="1">
        <v>1601071.1815680999</v>
      </c>
      <c r="CP93" s="1">
        <v>8014503.5410615103</v>
      </c>
      <c r="CQ93" s="1">
        <v>1822223.34416884</v>
      </c>
      <c r="CR93" s="1">
        <v>1027865.36556373</v>
      </c>
      <c r="CS93" s="1">
        <v>1522238.67672127</v>
      </c>
      <c r="CT93" s="1">
        <v>1868218.84476735</v>
      </c>
      <c r="CU93" s="1">
        <v>2883622.60369218</v>
      </c>
      <c r="CV93" s="1">
        <v>1809294.44774556</v>
      </c>
      <c r="CW93" s="1">
        <v>1235638.3409762201</v>
      </c>
      <c r="CX93" s="1">
        <v>2261730.3520645499</v>
      </c>
      <c r="CY93" s="1">
        <v>1199397.48041034</v>
      </c>
      <c r="CZ93" s="1">
        <v>1211165.7565563801</v>
      </c>
      <c r="DA93" s="1">
        <v>1576740.97982851</v>
      </c>
      <c r="DB93" s="1">
        <v>2129152.4040445401</v>
      </c>
      <c r="DC93" s="1">
        <v>1782725.5495241301</v>
      </c>
      <c r="DD93" s="1">
        <v>1947672.7437730299</v>
      </c>
      <c r="DE93" s="1">
        <v>2033959.99694674</v>
      </c>
      <c r="DF93" s="1">
        <v>1422207.2581732001</v>
      </c>
      <c r="DG93" s="1">
        <v>1201876.7644706201</v>
      </c>
      <c r="DH93" s="1">
        <v>2178413.2876521898</v>
      </c>
      <c r="DI93" s="1">
        <v>3834161.0348516102</v>
      </c>
      <c r="DJ93" s="1">
        <v>3188969.8703708402</v>
      </c>
      <c r="DK93" s="1">
        <v>2372931.9038371602</v>
      </c>
      <c r="DL93" s="1">
        <v>1446315.2587629501</v>
      </c>
      <c r="DM93" s="1">
        <v>2284386.1148288702</v>
      </c>
      <c r="DN93" s="1">
        <v>10090864.6118262</v>
      </c>
      <c r="DO93" s="1">
        <v>6358712.1283922996</v>
      </c>
      <c r="DP93" s="1">
        <v>2809071.8662582198</v>
      </c>
      <c r="DQ93" s="1">
        <v>1899717.11223926</v>
      </c>
      <c r="DR93" s="1">
        <v>2388565.1357991099</v>
      </c>
      <c r="DS93" s="1">
        <v>739973.071823081</v>
      </c>
      <c r="DT93" s="1">
        <v>3793423.4938534698</v>
      </c>
      <c r="DU93" s="1">
        <v>1359857.4415981099</v>
      </c>
      <c r="DV93" s="1">
        <v>1647566.75305523</v>
      </c>
      <c r="DW93" s="1">
        <v>1099495.43268133</v>
      </c>
      <c r="DX93" s="1">
        <v>1222841.45960623</v>
      </c>
      <c r="DY93" s="1">
        <v>2541031.1814876399</v>
      </c>
      <c r="DZ93" s="1">
        <v>1367858.6414256101</v>
      </c>
      <c r="EA93" s="1">
        <v>1702624.5875059001</v>
      </c>
      <c r="EB93" s="1">
        <v>1077603.40056461</v>
      </c>
      <c r="EC93" s="1">
        <v>6346395.7223087903</v>
      </c>
      <c r="ED93" s="1">
        <v>1446698.15975051</v>
      </c>
      <c r="EE93" s="1">
        <v>901427.98357535596</v>
      </c>
      <c r="EF93" s="1">
        <v>1798436.8772152499</v>
      </c>
      <c r="EG93" s="1">
        <v>1694602.4279412101</v>
      </c>
      <c r="EH93" s="1">
        <v>4257964.3336968301</v>
      </c>
      <c r="EI93" s="1">
        <v>3280472.2401812701</v>
      </c>
      <c r="EJ93" s="1">
        <v>6116530.9511460802</v>
      </c>
      <c r="EK93" s="1">
        <v>1120758.5538819199</v>
      </c>
      <c r="EL93" s="1">
        <v>1799896.08250849</v>
      </c>
      <c r="EM93" s="1">
        <v>3476900.3574910201</v>
      </c>
      <c r="EN93" s="1">
        <v>1646203.18930978</v>
      </c>
      <c r="EO93" s="1">
        <v>2086809.76517256</v>
      </c>
      <c r="EP93" s="1">
        <v>1304537.1239489999</v>
      </c>
      <c r="EQ93" s="1">
        <v>732147.27743072796</v>
      </c>
      <c r="ER93" s="1">
        <v>3287936.9041428301</v>
      </c>
      <c r="ES93" s="1">
        <v>3600719.8655340001</v>
      </c>
      <c r="ET93" s="1">
        <v>2383064.2291585198</v>
      </c>
      <c r="EU93" s="1">
        <v>1369477.00972122</v>
      </c>
      <c r="EV93" s="1">
        <v>1778712.9030721199</v>
      </c>
      <c r="EW93" s="1">
        <v>10448877.3055772</v>
      </c>
      <c r="EX93" s="1">
        <v>3328652.5496426299</v>
      </c>
      <c r="EY93" s="1">
        <v>2605884.9797974601</v>
      </c>
      <c r="EZ93" s="1">
        <v>10890368.9210648</v>
      </c>
      <c r="FA93" s="1">
        <v>1719769.0852113999</v>
      </c>
      <c r="FB93" s="1">
        <v>1524259.08032838</v>
      </c>
      <c r="FC93" s="1">
        <v>6568212.6505460599</v>
      </c>
      <c r="FD93" s="1">
        <v>4657727.71949152</v>
      </c>
    </row>
    <row r="94" spans="1:160" x14ac:dyDescent="0.2">
      <c r="A94" s="1" t="s">
        <v>1722</v>
      </c>
      <c r="B94" s="4" t="s">
        <v>430</v>
      </c>
      <c r="C94" s="4" t="s">
        <v>431</v>
      </c>
      <c r="D94" s="35">
        <v>15341569.937007301</v>
      </c>
      <c r="E94" s="35">
        <v>20699491.368509401</v>
      </c>
      <c r="F94" s="35">
        <v>15986760.5079598</v>
      </c>
      <c r="G94" s="35">
        <v>25778024.9930517</v>
      </c>
      <c r="H94" s="35">
        <v>18027363.0151104</v>
      </c>
      <c r="I94" s="35">
        <v>16251393.5553477</v>
      </c>
      <c r="J94" s="35">
        <v>21414864.584147401</v>
      </c>
      <c r="K94" s="35">
        <v>40364136.175728403</v>
      </c>
      <c r="L94" s="35">
        <v>18245728.836534999</v>
      </c>
      <c r="M94" s="35">
        <v>24505865.315360799</v>
      </c>
      <c r="N94" s="1">
        <v>27591038.152143501</v>
      </c>
      <c r="O94" s="1">
        <v>13416325.9988572</v>
      </c>
      <c r="P94" s="1">
        <v>30804093.7867181</v>
      </c>
      <c r="Q94" s="1">
        <v>14675410.9363384</v>
      </c>
      <c r="R94" s="1">
        <v>25294829.094769299</v>
      </c>
      <c r="S94" s="1">
        <v>19574846.132403601</v>
      </c>
      <c r="T94" s="1">
        <v>20534470.451202098</v>
      </c>
      <c r="U94" s="1">
        <v>21459925.469590999</v>
      </c>
      <c r="V94" s="1">
        <v>15711363.310195001</v>
      </c>
      <c r="W94" s="1">
        <v>30559458.0449607</v>
      </c>
      <c r="X94" s="1">
        <v>17865664.851695798</v>
      </c>
      <c r="Y94" s="1">
        <v>18006012.8667619</v>
      </c>
      <c r="Z94" s="1">
        <v>14025626.9130667</v>
      </c>
      <c r="AA94" s="1">
        <v>19406508.138788301</v>
      </c>
      <c r="AB94" s="1">
        <v>12643262.136553699</v>
      </c>
      <c r="AC94" s="1">
        <v>20102415.358980801</v>
      </c>
      <c r="AD94" s="1">
        <v>17260885.946006101</v>
      </c>
      <c r="AE94" s="1">
        <v>16744017.5093331</v>
      </c>
      <c r="AF94" s="1">
        <v>35023558.359624498</v>
      </c>
      <c r="AG94" s="1">
        <v>11485267.398443099</v>
      </c>
      <c r="AH94" s="1">
        <v>14525593.8620886</v>
      </c>
      <c r="AI94" s="1">
        <v>25946261.018798701</v>
      </c>
      <c r="AJ94" s="1">
        <v>11888507.804088101</v>
      </c>
      <c r="AK94" s="1">
        <v>22397774.144102599</v>
      </c>
      <c r="AL94" s="1">
        <v>26997860.831012301</v>
      </c>
      <c r="AM94" s="1">
        <v>22484061.710705601</v>
      </c>
      <c r="AN94" s="1">
        <v>19007847.694614299</v>
      </c>
      <c r="AO94" s="1">
        <v>28427294.565892</v>
      </c>
      <c r="AP94" s="1">
        <v>18108174.610197399</v>
      </c>
      <c r="AQ94" s="1">
        <v>14774356.3608252</v>
      </c>
      <c r="AR94" s="1">
        <v>15258432.95394</v>
      </c>
      <c r="AS94" s="1">
        <v>19103422.814307999</v>
      </c>
      <c r="AT94" s="1">
        <v>24830825.958019901</v>
      </c>
      <c r="AU94" s="1">
        <v>18378639.300288498</v>
      </c>
      <c r="AV94" s="1">
        <v>14868356.2158559</v>
      </c>
      <c r="AW94" s="1">
        <v>31480154.3793572</v>
      </c>
      <c r="AX94" s="1">
        <v>14544454.972354</v>
      </c>
      <c r="AY94" s="1">
        <v>14469723.3944411</v>
      </c>
      <c r="AZ94" s="1">
        <v>23921508.706156299</v>
      </c>
      <c r="BA94" s="1">
        <v>14083603.180308901</v>
      </c>
      <c r="BB94" s="1">
        <v>15453178.274618801</v>
      </c>
      <c r="BC94" s="1">
        <v>15843771.603934299</v>
      </c>
      <c r="BD94" s="1">
        <v>69456944.983157799</v>
      </c>
      <c r="BE94" s="1">
        <v>15522154.124955</v>
      </c>
      <c r="BF94" s="1">
        <v>14015805.588819699</v>
      </c>
      <c r="BG94" s="1">
        <v>33593735.919641703</v>
      </c>
      <c r="BH94" s="1">
        <v>15928426.289761201</v>
      </c>
      <c r="BI94" s="1">
        <v>23348704.448049001</v>
      </c>
      <c r="BJ94" s="1">
        <v>15347537.727249</v>
      </c>
      <c r="BK94" s="1">
        <v>15720217.7654224</v>
      </c>
      <c r="BL94" s="1">
        <v>25525772.752290402</v>
      </c>
      <c r="BM94" s="1">
        <v>12155650.779147699</v>
      </c>
      <c r="BN94" s="1">
        <v>13477644.137876101</v>
      </c>
      <c r="BO94" s="1">
        <v>20933134.436503399</v>
      </c>
      <c r="BP94" s="1">
        <v>30981236.4673298</v>
      </c>
      <c r="BQ94" s="1">
        <v>16791560.535592999</v>
      </c>
      <c r="BR94" s="1">
        <v>13228361.879122499</v>
      </c>
      <c r="BS94" s="1">
        <v>13650654.6151301</v>
      </c>
      <c r="BT94" s="1">
        <v>11195952.4717796</v>
      </c>
      <c r="BU94" s="1">
        <v>14394324.327277699</v>
      </c>
      <c r="BV94" s="1">
        <v>16465697.456433199</v>
      </c>
      <c r="BW94" s="1">
        <v>13499974.0363856</v>
      </c>
      <c r="BX94" s="1">
        <v>11768508.7412218</v>
      </c>
      <c r="BY94" s="1">
        <v>18759708.661341202</v>
      </c>
      <c r="BZ94" s="1">
        <v>15072337.5445839</v>
      </c>
      <c r="CA94" s="1">
        <v>23110787.859857999</v>
      </c>
      <c r="CB94" s="1">
        <v>25078522.841233101</v>
      </c>
      <c r="CC94" s="1">
        <v>9466157.0032075401</v>
      </c>
      <c r="CD94" s="1">
        <v>17128217.1355891</v>
      </c>
      <c r="CE94" s="1">
        <v>13229461.2111883</v>
      </c>
      <c r="CF94" s="1">
        <v>19336244.4606818</v>
      </c>
      <c r="CG94" s="1">
        <v>11597964.9209038</v>
      </c>
      <c r="CH94" s="1">
        <v>11261417.9839119</v>
      </c>
      <c r="CI94" s="1">
        <v>18511102.677023999</v>
      </c>
      <c r="CJ94" s="1">
        <v>11504229.686072201</v>
      </c>
      <c r="CK94" s="1">
        <v>12124895.329077899</v>
      </c>
      <c r="CL94" s="1">
        <v>21887158.799208399</v>
      </c>
      <c r="CM94" s="1">
        <v>22248475.282566998</v>
      </c>
      <c r="CN94" s="1">
        <v>14066421.753210999</v>
      </c>
      <c r="CO94" s="1">
        <v>13129416.698659601</v>
      </c>
      <c r="CP94" s="1">
        <v>21338371.455587499</v>
      </c>
      <c r="CQ94" s="1">
        <v>12187232.4040145</v>
      </c>
      <c r="CR94" s="1">
        <v>12984672.507726399</v>
      </c>
      <c r="CS94" s="1">
        <v>12138161.416973799</v>
      </c>
      <c r="CT94" s="1">
        <v>11319574.1499114</v>
      </c>
      <c r="CU94" s="1">
        <v>17123755.7007684</v>
      </c>
      <c r="CV94" s="1">
        <v>10632516.6192727</v>
      </c>
      <c r="CW94" s="1">
        <v>12314656.863425801</v>
      </c>
      <c r="CX94" s="1">
        <v>13630271.7326717</v>
      </c>
      <c r="CY94" s="1">
        <v>12018457.241702201</v>
      </c>
      <c r="CZ94" s="1">
        <v>12740685.689026101</v>
      </c>
      <c r="DA94" s="1">
        <v>17934923.508070301</v>
      </c>
      <c r="DB94" s="1">
        <v>15741908.474597801</v>
      </c>
      <c r="DC94" s="1">
        <v>11869805.269055501</v>
      </c>
      <c r="DD94" s="1">
        <v>9859267.9935978409</v>
      </c>
      <c r="DE94" s="1">
        <v>11546673.9815429</v>
      </c>
      <c r="DF94" s="1">
        <v>10944319.965972001</v>
      </c>
      <c r="DG94" s="1">
        <v>11170364.572218901</v>
      </c>
      <c r="DH94" s="1">
        <v>12875643.6498347</v>
      </c>
      <c r="DI94" s="1">
        <v>11688742.163494401</v>
      </c>
      <c r="DJ94" s="1">
        <v>11681932.090208201</v>
      </c>
      <c r="DK94" s="1">
        <v>13603805.2253424</v>
      </c>
      <c r="DL94" s="1">
        <v>15397926.3695354</v>
      </c>
      <c r="DM94" s="1">
        <v>32934242.883286402</v>
      </c>
      <c r="DN94" s="1">
        <v>19599396.851467799</v>
      </c>
      <c r="DO94" s="1">
        <v>14119535.4084085</v>
      </c>
      <c r="DP94" s="1">
        <v>26042392.102924298</v>
      </c>
      <c r="DQ94" s="1">
        <v>14574425.7533076</v>
      </c>
      <c r="DR94" s="1">
        <v>20471445.770341199</v>
      </c>
      <c r="DS94" s="1">
        <v>6250117.5702267103</v>
      </c>
      <c r="DT94" s="1">
        <v>12351734.5135665</v>
      </c>
      <c r="DU94" s="1">
        <v>12087542.4300179</v>
      </c>
      <c r="DV94" s="1">
        <v>9943335.2827219609</v>
      </c>
      <c r="DW94" s="1">
        <v>9031022.7987811491</v>
      </c>
      <c r="DX94" s="1">
        <v>8622504.6131010391</v>
      </c>
      <c r="DY94" s="1">
        <v>19005020.485537201</v>
      </c>
      <c r="DZ94" s="1">
        <v>10154291.2923204</v>
      </c>
      <c r="EA94" s="1">
        <v>11277676.163078099</v>
      </c>
      <c r="EB94" s="1">
        <v>10087343.3467995</v>
      </c>
      <c r="EC94" s="1">
        <v>16655205.295697199</v>
      </c>
      <c r="ED94" s="1">
        <v>12667498.1849757</v>
      </c>
      <c r="EE94" s="1">
        <v>11894347.4777363</v>
      </c>
      <c r="EF94" s="1">
        <v>12169219.1274822</v>
      </c>
      <c r="EG94" s="1">
        <v>9845164.9217979498</v>
      </c>
      <c r="EH94" s="1">
        <v>16052971.7235764</v>
      </c>
      <c r="EI94" s="1">
        <v>18349521.866847102</v>
      </c>
      <c r="EJ94" s="1">
        <v>21649020.371467698</v>
      </c>
      <c r="EK94" s="1">
        <v>12369596.687426399</v>
      </c>
      <c r="EL94" s="1">
        <v>10126905.568003099</v>
      </c>
      <c r="EM94" s="1">
        <v>10408561.7702478</v>
      </c>
      <c r="EN94" s="1">
        <v>10084290.252899701</v>
      </c>
      <c r="EO94" s="1">
        <v>13386739.9943112</v>
      </c>
      <c r="EP94" s="1">
        <v>12124573.014733501</v>
      </c>
      <c r="EQ94" s="1">
        <v>9086048.2175588608</v>
      </c>
      <c r="ER94" s="1">
        <v>12796933.0669946</v>
      </c>
      <c r="ES94" s="1">
        <v>11838766.3621547</v>
      </c>
      <c r="ET94" s="1">
        <v>10959138.4055034</v>
      </c>
      <c r="EU94" s="1">
        <v>11865686.050583201</v>
      </c>
      <c r="EV94" s="1">
        <v>13630383.2544757</v>
      </c>
      <c r="EW94" s="1">
        <v>16298124.754816599</v>
      </c>
      <c r="EX94" s="1">
        <v>10163061.382190499</v>
      </c>
      <c r="EY94" s="1">
        <v>10427248.337549301</v>
      </c>
      <c r="EZ94" s="1">
        <v>20073997.677287102</v>
      </c>
      <c r="FA94" s="1">
        <v>10523335.9574668</v>
      </c>
      <c r="FB94" s="1">
        <v>12574302.0762814</v>
      </c>
      <c r="FC94" s="1">
        <v>14705054.825975399</v>
      </c>
      <c r="FD94" s="1">
        <v>14413454.947620001</v>
      </c>
    </row>
    <row r="95" spans="1:160" x14ac:dyDescent="0.2">
      <c r="A95" s="1" t="s">
        <v>1723</v>
      </c>
      <c r="B95" s="4" t="s">
        <v>434</v>
      </c>
      <c r="C95" s="4" t="s">
        <v>435</v>
      </c>
      <c r="D95" s="35">
        <v>2011381.4049134301</v>
      </c>
      <c r="E95" s="35">
        <v>2103818.2323120302</v>
      </c>
      <c r="F95" s="35">
        <v>1803099.5761730201</v>
      </c>
      <c r="G95" s="35">
        <v>4587752.4710500799</v>
      </c>
      <c r="H95" s="35">
        <v>3568712.0105154398</v>
      </c>
      <c r="I95" s="35">
        <v>845957.190534933</v>
      </c>
      <c r="J95" s="35">
        <v>2385885.3185207299</v>
      </c>
      <c r="K95" s="35">
        <v>1471432.35445223</v>
      </c>
      <c r="L95" s="35">
        <v>1231261.56924208</v>
      </c>
      <c r="M95" s="35">
        <v>8038255.0308654401</v>
      </c>
      <c r="N95" s="1">
        <v>2904301.6615103101</v>
      </c>
      <c r="O95" s="1">
        <v>1170428.6683515499</v>
      </c>
      <c r="P95" s="1">
        <v>5719962.8603589498</v>
      </c>
      <c r="Q95" s="1">
        <v>1111055.5287440999</v>
      </c>
      <c r="R95" s="1">
        <v>1091363.4175732499</v>
      </c>
      <c r="S95" s="1">
        <v>4045071.3697583098</v>
      </c>
      <c r="T95" s="1">
        <v>2191539.2523868401</v>
      </c>
      <c r="U95" s="1">
        <v>1374245.5242151199</v>
      </c>
      <c r="V95" s="1">
        <v>748304.36539787601</v>
      </c>
      <c r="W95" s="1">
        <v>1273376.04441592</v>
      </c>
      <c r="X95" s="1">
        <v>850522.91787614999</v>
      </c>
      <c r="Y95" s="1">
        <v>1002506.36749396</v>
      </c>
      <c r="Z95" s="1">
        <v>904577.83433522203</v>
      </c>
      <c r="AA95" s="1">
        <v>1453991.3214992599</v>
      </c>
      <c r="AB95" s="1">
        <v>2380034.60078398</v>
      </c>
      <c r="AC95" s="1">
        <v>883479.22036053496</v>
      </c>
      <c r="AD95" s="1">
        <v>762080.63978436205</v>
      </c>
      <c r="AE95" s="1">
        <v>6365218.5242163204</v>
      </c>
      <c r="AF95" s="1">
        <v>1213512.9957965701</v>
      </c>
      <c r="AG95" s="1">
        <v>1251910.59713943</v>
      </c>
      <c r="AH95" s="1">
        <v>3002175.58822833</v>
      </c>
      <c r="AI95" s="1">
        <v>3044056.2414983101</v>
      </c>
      <c r="AJ95" s="1">
        <v>997102.66549660405</v>
      </c>
      <c r="AK95" s="1">
        <v>6053183.0124647096</v>
      </c>
      <c r="AL95" s="1">
        <v>1159887.2330760099</v>
      </c>
      <c r="AM95" s="1">
        <v>1763287.90357053</v>
      </c>
      <c r="AN95" s="1">
        <v>3102842.5146825602</v>
      </c>
      <c r="AO95" s="1">
        <v>2299975.2017509998</v>
      </c>
      <c r="AP95" s="1">
        <v>1027509.4675007</v>
      </c>
      <c r="AQ95" s="1">
        <v>1349458.24183776</v>
      </c>
      <c r="AR95" s="1">
        <v>1335359.7373027001</v>
      </c>
      <c r="AS95" s="1">
        <v>883750.24538918701</v>
      </c>
      <c r="AT95" s="1">
        <v>792099.47905328695</v>
      </c>
      <c r="AU95" s="1">
        <v>3154373.2435521102</v>
      </c>
      <c r="AV95" s="1">
        <v>3392786.81775962</v>
      </c>
      <c r="AW95" s="1">
        <v>2312845.6145369499</v>
      </c>
      <c r="AX95" s="1">
        <v>2070910.0390355301</v>
      </c>
      <c r="AY95" s="1">
        <v>975325.23007694201</v>
      </c>
      <c r="AZ95" s="1">
        <v>3265314.85212183</v>
      </c>
      <c r="BA95" s="1">
        <v>1408319.33734824</v>
      </c>
      <c r="BB95" s="1">
        <v>985727.95234267099</v>
      </c>
      <c r="BC95" s="1">
        <v>1067537.3281865199</v>
      </c>
      <c r="BD95" s="1">
        <v>2476539.0705818199</v>
      </c>
      <c r="BE95" s="1">
        <v>382487.72651273099</v>
      </c>
      <c r="BF95" s="1">
        <v>1213756.2749862601</v>
      </c>
      <c r="BG95" s="1">
        <v>1528811.6038645001</v>
      </c>
      <c r="BH95" s="1">
        <v>1218257.94167909</v>
      </c>
      <c r="BI95" s="1">
        <v>1950110.7601169599</v>
      </c>
      <c r="BJ95" s="1">
        <v>1691996.1660861899</v>
      </c>
      <c r="BK95" s="1">
        <v>2381015.7417770401</v>
      </c>
      <c r="BL95" s="1">
        <v>1883189.28363536</v>
      </c>
      <c r="BM95" s="1">
        <v>1610034.3307093401</v>
      </c>
      <c r="BN95" s="1">
        <v>2432926.1295029498</v>
      </c>
      <c r="BO95" s="1">
        <v>4108635.4088061899</v>
      </c>
      <c r="BP95" s="1">
        <v>1361204.1889973399</v>
      </c>
      <c r="BQ95" s="1">
        <v>1614784.0927553701</v>
      </c>
      <c r="BR95" s="1">
        <v>2951728.8301154999</v>
      </c>
      <c r="BS95" s="1">
        <v>1150744.9578001699</v>
      </c>
      <c r="BT95" s="1">
        <v>2407872.68614185</v>
      </c>
      <c r="BU95" s="1">
        <v>574248.482967066</v>
      </c>
      <c r="BV95" s="1">
        <v>1984504.87106218</v>
      </c>
      <c r="BW95" s="1">
        <v>3330841.9694016501</v>
      </c>
      <c r="BX95" s="1">
        <v>3016356.4633631702</v>
      </c>
      <c r="BY95" s="1">
        <v>2823992.0484223501</v>
      </c>
      <c r="BZ95" s="1">
        <v>2122203.0098991399</v>
      </c>
      <c r="CA95" s="1">
        <v>1333801.3415539199</v>
      </c>
      <c r="CB95" s="1">
        <v>10079192.6544296</v>
      </c>
      <c r="CC95" s="1">
        <v>1890734.0046649701</v>
      </c>
      <c r="CD95" s="1">
        <v>427978.60876254801</v>
      </c>
      <c r="CE95" s="1">
        <v>2773082.4169386998</v>
      </c>
      <c r="CF95" s="1">
        <v>1696935.5155096201</v>
      </c>
      <c r="CG95" s="1">
        <v>1654197.89124135</v>
      </c>
      <c r="CH95" s="1">
        <v>2847239.2690305901</v>
      </c>
      <c r="CI95" s="1">
        <v>820317.45345793699</v>
      </c>
      <c r="CJ95" s="1">
        <v>683204.15043637797</v>
      </c>
      <c r="CK95" s="1">
        <v>1153369.9099766801</v>
      </c>
      <c r="CL95" s="1">
        <v>584603.00667295896</v>
      </c>
      <c r="CM95" s="1">
        <v>437287.95751299401</v>
      </c>
      <c r="CN95" s="1">
        <v>1071492.6861111</v>
      </c>
      <c r="CO95" s="1">
        <v>4257810.4262070004</v>
      </c>
      <c r="CP95" s="1">
        <v>1759140.1047600801</v>
      </c>
      <c r="CQ95" s="1">
        <v>327335.68975435698</v>
      </c>
      <c r="CR95" s="1">
        <v>958553.51789869403</v>
      </c>
      <c r="CS95" s="1">
        <v>3671822.2639856101</v>
      </c>
      <c r="CT95" s="1">
        <v>3719836.2482549599</v>
      </c>
      <c r="CU95" s="1">
        <v>644244.05292382895</v>
      </c>
      <c r="CV95" s="1">
        <v>1713825.8356782601</v>
      </c>
      <c r="CW95" s="1">
        <v>1485166.62458176</v>
      </c>
      <c r="CX95" s="1">
        <v>1326552.3777338001</v>
      </c>
      <c r="CY95" s="1">
        <v>803159.88951875002</v>
      </c>
      <c r="CZ95" s="1">
        <v>575931.81871501799</v>
      </c>
      <c r="DA95" s="1">
        <v>903255.23043509095</v>
      </c>
      <c r="DB95" s="1">
        <v>367882.883012873</v>
      </c>
      <c r="DC95" s="1">
        <v>485326.83257612499</v>
      </c>
      <c r="DD95" s="1">
        <v>1782008.5000575201</v>
      </c>
      <c r="DE95" s="1">
        <v>1724179.1109754201</v>
      </c>
      <c r="DF95" s="1">
        <v>1044996.94453212</v>
      </c>
      <c r="DG95" s="1">
        <v>1821090.3822174501</v>
      </c>
      <c r="DH95" s="1">
        <v>1422591.46530196</v>
      </c>
      <c r="DI95" s="1">
        <v>3642402.5282108099</v>
      </c>
      <c r="DJ95" s="1">
        <v>1823960.90071166</v>
      </c>
      <c r="DK95" s="1">
        <v>1158807.3580914801</v>
      </c>
      <c r="DL95" s="1">
        <v>2144057.5984251699</v>
      </c>
      <c r="DM95" s="1">
        <v>601593.68361853797</v>
      </c>
      <c r="DN95" s="1">
        <v>2641543.6444590301</v>
      </c>
      <c r="DO95" s="1">
        <v>1088652.44380816</v>
      </c>
      <c r="DP95" s="1">
        <v>2725624.4054601798</v>
      </c>
      <c r="DQ95" s="1">
        <v>487216.03801318799</v>
      </c>
      <c r="DR95" s="1">
        <v>845224.02542872098</v>
      </c>
      <c r="DS95" s="1">
        <v>1034417.85129215</v>
      </c>
      <c r="DT95" s="1">
        <v>942203.24018837896</v>
      </c>
      <c r="DU95" s="1">
        <v>613851.82965223503</v>
      </c>
      <c r="DV95" s="1">
        <v>1222770.5838335201</v>
      </c>
      <c r="DW95" s="1">
        <v>3887519.2020501299</v>
      </c>
      <c r="DX95" s="1">
        <v>1618089.316451</v>
      </c>
      <c r="DY95" s="1">
        <v>3932601.7261988502</v>
      </c>
      <c r="DZ95" s="1">
        <v>1444321.7506734401</v>
      </c>
      <c r="EA95" s="1">
        <v>705907.883681559</v>
      </c>
      <c r="EB95" s="1">
        <v>712752.36855664197</v>
      </c>
      <c r="EC95" s="1">
        <v>1799296.90057037</v>
      </c>
      <c r="ED95" s="1">
        <v>1041590.91315857</v>
      </c>
      <c r="EE95" s="1">
        <v>6254530.9719923697</v>
      </c>
      <c r="EF95" s="1">
        <v>631357.01625677303</v>
      </c>
      <c r="EG95" s="1">
        <v>7616552.9405586896</v>
      </c>
      <c r="EH95" s="1">
        <v>707375.59002903802</v>
      </c>
      <c r="EI95" s="1">
        <v>457988.42330544197</v>
      </c>
      <c r="EJ95" s="1">
        <v>1492424.6607007501</v>
      </c>
      <c r="EK95" s="1">
        <v>906912.33346017799</v>
      </c>
      <c r="EL95" s="1">
        <v>1021421.03789516</v>
      </c>
      <c r="EM95" s="1">
        <v>801254.76779348799</v>
      </c>
      <c r="EN95" s="1">
        <v>1791300.57161476</v>
      </c>
      <c r="EO95" s="1">
        <v>3740264.4591546101</v>
      </c>
      <c r="EP95" s="1">
        <v>283178.443608762</v>
      </c>
      <c r="EQ95" s="1">
        <v>2120028.6237475001</v>
      </c>
      <c r="ER95" s="1">
        <v>854098.08051835198</v>
      </c>
      <c r="ES95" s="1">
        <v>1724786.8523861701</v>
      </c>
      <c r="ET95" s="1">
        <v>1330009.07891762</v>
      </c>
      <c r="EU95" s="1">
        <v>188751.95405926101</v>
      </c>
      <c r="EV95" s="1">
        <v>460427.57613356702</v>
      </c>
      <c r="EW95" s="1">
        <v>607107.23869423405</v>
      </c>
      <c r="EX95" s="1">
        <v>480425.03343652602</v>
      </c>
      <c r="EY95" s="1">
        <v>1894928.70968586</v>
      </c>
      <c r="EZ95" s="1">
        <v>3620349.5664602499</v>
      </c>
      <c r="FA95" s="1">
        <v>1146475.9109712499</v>
      </c>
      <c r="FB95" s="1">
        <v>1172471.1219842599</v>
      </c>
      <c r="FC95" s="1">
        <v>430657.43778187601</v>
      </c>
      <c r="FD95" s="1">
        <v>1240400.31505865</v>
      </c>
    </row>
    <row r="96" spans="1:160" x14ac:dyDescent="0.2">
      <c r="A96" s="1" t="s">
        <v>1725</v>
      </c>
      <c r="B96" s="4" t="s">
        <v>438</v>
      </c>
      <c r="C96" s="4" t="s">
        <v>439</v>
      </c>
      <c r="D96" s="35" t="s">
        <v>0</v>
      </c>
      <c r="E96" s="35" t="s">
        <v>0</v>
      </c>
      <c r="F96" s="35" t="s">
        <v>0</v>
      </c>
      <c r="G96" s="35" t="s">
        <v>0</v>
      </c>
      <c r="H96" s="35" t="s">
        <v>0</v>
      </c>
      <c r="I96" s="35" t="s">
        <v>0</v>
      </c>
      <c r="J96" s="35" t="s">
        <v>0</v>
      </c>
      <c r="K96" s="35" t="s">
        <v>0</v>
      </c>
      <c r="L96" s="35" t="s">
        <v>0</v>
      </c>
      <c r="M96" s="35" t="s">
        <v>0</v>
      </c>
      <c r="N96" s="1" t="s">
        <v>0</v>
      </c>
      <c r="O96" s="1" t="s">
        <v>0</v>
      </c>
      <c r="P96" s="1" t="s">
        <v>0</v>
      </c>
      <c r="Q96" s="1" t="s">
        <v>0</v>
      </c>
      <c r="R96" s="1" t="s">
        <v>0</v>
      </c>
      <c r="S96" s="1" t="s">
        <v>0</v>
      </c>
      <c r="T96" s="1" t="s">
        <v>0</v>
      </c>
      <c r="U96" s="1" t="s">
        <v>0</v>
      </c>
      <c r="V96" s="1" t="s">
        <v>0</v>
      </c>
      <c r="W96" s="1" t="s">
        <v>0</v>
      </c>
      <c r="X96" s="1" t="s">
        <v>0</v>
      </c>
      <c r="Y96" s="1" t="s">
        <v>0</v>
      </c>
      <c r="Z96" s="1" t="s">
        <v>0</v>
      </c>
      <c r="AA96" s="1" t="s">
        <v>0</v>
      </c>
      <c r="AB96" s="1" t="s">
        <v>0</v>
      </c>
      <c r="AC96" s="1" t="s">
        <v>0</v>
      </c>
      <c r="AD96" s="1" t="s">
        <v>0</v>
      </c>
      <c r="AE96" s="1" t="s">
        <v>0</v>
      </c>
      <c r="AF96" s="1" t="s">
        <v>0</v>
      </c>
      <c r="AG96" s="1" t="s">
        <v>0</v>
      </c>
      <c r="AH96" s="1" t="s">
        <v>0</v>
      </c>
      <c r="AI96" s="1" t="s">
        <v>0</v>
      </c>
      <c r="AJ96" s="1" t="s">
        <v>0</v>
      </c>
      <c r="AK96" s="1" t="s">
        <v>0</v>
      </c>
      <c r="AL96" s="1" t="s">
        <v>0</v>
      </c>
      <c r="AM96" s="1" t="s">
        <v>0</v>
      </c>
      <c r="AN96" s="1" t="s">
        <v>0</v>
      </c>
      <c r="AO96" s="1" t="s">
        <v>0</v>
      </c>
      <c r="AP96" s="1" t="s">
        <v>0</v>
      </c>
      <c r="AQ96" s="1" t="s">
        <v>0</v>
      </c>
      <c r="AR96" s="1" t="s">
        <v>0</v>
      </c>
      <c r="AS96" s="1" t="s">
        <v>0</v>
      </c>
      <c r="AT96" s="1" t="s">
        <v>0</v>
      </c>
      <c r="AU96" s="1" t="s">
        <v>0</v>
      </c>
      <c r="AV96" s="1" t="s">
        <v>0</v>
      </c>
      <c r="AW96" s="1" t="s">
        <v>0</v>
      </c>
      <c r="AX96" s="1" t="s">
        <v>0</v>
      </c>
      <c r="AY96" s="1" t="s">
        <v>0</v>
      </c>
      <c r="AZ96" s="1" t="s">
        <v>0</v>
      </c>
      <c r="BA96" s="1" t="s">
        <v>0</v>
      </c>
      <c r="BB96" s="1" t="s">
        <v>0</v>
      </c>
      <c r="BC96" s="1" t="s">
        <v>0</v>
      </c>
      <c r="BD96" s="1" t="s">
        <v>0</v>
      </c>
      <c r="BE96" s="1" t="s">
        <v>0</v>
      </c>
      <c r="BF96" s="1" t="s">
        <v>0</v>
      </c>
      <c r="BG96" s="1" t="s">
        <v>0</v>
      </c>
      <c r="BH96" s="1" t="s">
        <v>0</v>
      </c>
      <c r="BI96" s="1" t="s">
        <v>0</v>
      </c>
      <c r="BJ96" s="1">
        <v>1851479.04929619</v>
      </c>
      <c r="BK96" s="1" t="s">
        <v>0</v>
      </c>
      <c r="BL96" s="1" t="s">
        <v>0</v>
      </c>
      <c r="BM96" s="1" t="s">
        <v>0</v>
      </c>
      <c r="BN96" s="1" t="s">
        <v>0</v>
      </c>
      <c r="BO96" s="1" t="s">
        <v>0</v>
      </c>
      <c r="BP96" s="1" t="s">
        <v>0</v>
      </c>
      <c r="BQ96" s="1" t="s">
        <v>0</v>
      </c>
      <c r="BR96" s="1" t="s">
        <v>0</v>
      </c>
      <c r="BS96" s="1" t="s">
        <v>0</v>
      </c>
      <c r="BT96" s="1" t="s">
        <v>0</v>
      </c>
      <c r="BU96" s="1" t="s">
        <v>0</v>
      </c>
      <c r="BV96" s="1" t="s">
        <v>0</v>
      </c>
      <c r="BW96" s="1" t="s">
        <v>0</v>
      </c>
      <c r="BX96" s="1" t="s">
        <v>0</v>
      </c>
      <c r="BY96" s="1" t="s">
        <v>0</v>
      </c>
      <c r="BZ96" s="1" t="s">
        <v>0</v>
      </c>
      <c r="CA96" s="1" t="s">
        <v>0</v>
      </c>
      <c r="CB96" s="1" t="s">
        <v>0</v>
      </c>
      <c r="CC96" s="1" t="s">
        <v>0</v>
      </c>
      <c r="CD96" s="1" t="s">
        <v>0</v>
      </c>
      <c r="CE96" s="1" t="s">
        <v>0</v>
      </c>
      <c r="CF96" s="1" t="s">
        <v>0</v>
      </c>
      <c r="CG96" s="1" t="s">
        <v>0</v>
      </c>
      <c r="CH96" s="1" t="s">
        <v>0</v>
      </c>
      <c r="CI96" s="1" t="s">
        <v>0</v>
      </c>
      <c r="CJ96" s="1" t="s">
        <v>0</v>
      </c>
      <c r="CK96" s="1" t="s">
        <v>0</v>
      </c>
      <c r="CL96" s="1" t="s">
        <v>0</v>
      </c>
      <c r="CM96" s="1" t="s">
        <v>0</v>
      </c>
      <c r="CN96" s="1" t="s">
        <v>0</v>
      </c>
      <c r="CO96" s="1" t="s">
        <v>0</v>
      </c>
      <c r="CP96" s="1" t="s">
        <v>0</v>
      </c>
      <c r="CQ96" s="1" t="s">
        <v>0</v>
      </c>
      <c r="CR96" s="1" t="s">
        <v>0</v>
      </c>
      <c r="CS96" s="1" t="s">
        <v>0</v>
      </c>
      <c r="CT96" s="1" t="s">
        <v>0</v>
      </c>
      <c r="CU96" s="1" t="s">
        <v>0</v>
      </c>
      <c r="CV96" s="1" t="s">
        <v>0</v>
      </c>
      <c r="CW96" s="1" t="s">
        <v>0</v>
      </c>
      <c r="CX96" s="1" t="s">
        <v>0</v>
      </c>
      <c r="CY96" s="1" t="s">
        <v>0</v>
      </c>
      <c r="CZ96" s="1" t="s">
        <v>0</v>
      </c>
      <c r="DA96" s="1" t="s">
        <v>0</v>
      </c>
      <c r="DB96" s="1" t="s">
        <v>0</v>
      </c>
      <c r="DC96" s="1" t="s">
        <v>0</v>
      </c>
      <c r="DD96" s="1" t="s">
        <v>0</v>
      </c>
      <c r="DE96" s="1" t="s">
        <v>0</v>
      </c>
      <c r="DF96" s="1" t="s">
        <v>0</v>
      </c>
      <c r="DG96" s="1" t="s">
        <v>0</v>
      </c>
      <c r="DH96" s="1" t="s">
        <v>0</v>
      </c>
      <c r="DI96" s="1" t="s">
        <v>0</v>
      </c>
      <c r="DJ96" s="1" t="s">
        <v>0</v>
      </c>
      <c r="DK96" s="1" t="s">
        <v>0</v>
      </c>
      <c r="DL96" s="1" t="s">
        <v>0</v>
      </c>
      <c r="DM96" s="1" t="s">
        <v>0</v>
      </c>
      <c r="DN96" s="1" t="s">
        <v>0</v>
      </c>
      <c r="DO96" s="1" t="s">
        <v>0</v>
      </c>
      <c r="DP96" s="1" t="s">
        <v>0</v>
      </c>
      <c r="DQ96" s="1" t="s">
        <v>0</v>
      </c>
      <c r="DR96" s="1" t="s">
        <v>0</v>
      </c>
      <c r="DS96" s="1" t="s">
        <v>0</v>
      </c>
      <c r="DT96" s="1" t="s">
        <v>0</v>
      </c>
      <c r="DU96" s="1" t="s">
        <v>0</v>
      </c>
      <c r="DV96" s="1" t="s">
        <v>0</v>
      </c>
      <c r="DW96" s="1" t="s">
        <v>0</v>
      </c>
      <c r="DX96" s="1" t="s">
        <v>0</v>
      </c>
      <c r="DY96" s="1" t="s">
        <v>0</v>
      </c>
      <c r="DZ96" s="1" t="s">
        <v>0</v>
      </c>
      <c r="EA96" s="1" t="s">
        <v>0</v>
      </c>
      <c r="EB96" s="1" t="s">
        <v>0</v>
      </c>
      <c r="EC96" s="1" t="s">
        <v>0</v>
      </c>
      <c r="ED96" s="1" t="s">
        <v>0</v>
      </c>
      <c r="EE96" s="1" t="s">
        <v>0</v>
      </c>
      <c r="EF96" s="1" t="s">
        <v>0</v>
      </c>
      <c r="EG96" s="1" t="s">
        <v>0</v>
      </c>
      <c r="EH96" s="1" t="s">
        <v>0</v>
      </c>
      <c r="EI96" s="1" t="s">
        <v>0</v>
      </c>
      <c r="EJ96" s="1" t="s">
        <v>0</v>
      </c>
      <c r="EK96" s="1" t="s">
        <v>0</v>
      </c>
      <c r="EL96" s="1" t="s">
        <v>0</v>
      </c>
      <c r="EM96" s="1" t="s">
        <v>0</v>
      </c>
      <c r="EN96" s="1" t="s">
        <v>0</v>
      </c>
      <c r="EO96" s="1" t="s">
        <v>0</v>
      </c>
      <c r="EP96" s="1" t="s">
        <v>0</v>
      </c>
      <c r="EQ96" s="1" t="s">
        <v>0</v>
      </c>
      <c r="ER96" s="1" t="s">
        <v>0</v>
      </c>
      <c r="ES96" s="1" t="s">
        <v>0</v>
      </c>
      <c r="ET96" s="1" t="s">
        <v>0</v>
      </c>
      <c r="EU96" s="1" t="s">
        <v>0</v>
      </c>
      <c r="EV96" s="1" t="s">
        <v>0</v>
      </c>
      <c r="EW96" s="1" t="s">
        <v>0</v>
      </c>
      <c r="EX96" s="1" t="s">
        <v>0</v>
      </c>
      <c r="EY96" s="1" t="s">
        <v>0</v>
      </c>
      <c r="EZ96" s="1" t="s">
        <v>0</v>
      </c>
      <c r="FA96" s="1" t="s">
        <v>0</v>
      </c>
      <c r="FB96" s="1" t="s">
        <v>0</v>
      </c>
      <c r="FC96" s="1" t="s">
        <v>0</v>
      </c>
      <c r="FD96" s="1" t="s">
        <v>0</v>
      </c>
    </row>
    <row r="97" spans="1:160" x14ac:dyDescent="0.2">
      <c r="A97" s="1" t="s">
        <v>1726</v>
      </c>
      <c r="B97" s="4" t="s">
        <v>442</v>
      </c>
      <c r="C97" s="4" t="s">
        <v>443</v>
      </c>
      <c r="D97" s="35" t="s">
        <v>0</v>
      </c>
      <c r="E97" s="35" t="s">
        <v>0</v>
      </c>
      <c r="F97" s="35" t="s">
        <v>0</v>
      </c>
      <c r="G97" s="35" t="s">
        <v>0</v>
      </c>
      <c r="H97" s="35" t="s">
        <v>0</v>
      </c>
      <c r="I97" s="35" t="s">
        <v>0</v>
      </c>
      <c r="J97" s="35" t="s">
        <v>0</v>
      </c>
      <c r="K97" s="35" t="s">
        <v>0</v>
      </c>
      <c r="L97" s="35" t="s">
        <v>0</v>
      </c>
      <c r="M97" s="35" t="s">
        <v>0</v>
      </c>
      <c r="N97" s="1" t="s">
        <v>0</v>
      </c>
      <c r="O97" s="1" t="s">
        <v>0</v>
      </c>
      <c r="P97" s="1" t="s">
        <v>0</v>
      </c>
      <c r="Q97" s="1" t="s">
        <v>0</v>
      </c>
      <c r="R97" s="1" t="s">
        <v>0</v>
      </c>
      <c r="S97" s="1" t="s">
        <v>0</v>
      </c>
      <c r="T97" s="1" t="s">
        <v>0</v>
      </c>
      <c r="U97" s="1" t="s">
        <v>0</v>
      </c>
      <c r="V97" s="1" t="s">
        <v>0</v>
      </c>
      <c r="W97" s="1" t="s">
        <v>0</v>
      </c>
      <c r="X97" s="1" t="s">
        <v>0</v>
      </c>
      <c r="Y97" s="1" t="s">
        <v>0</v>
      </c>
      <c r="Z97" s="1" t="s">
        <v>0</v>
      </c>
      <c r="AA97" s="1" t="s">
        <v>0</v>
      </c>
      <c r="AB97" s="1" t="s">
        <v>0</v>
      </c>
      <c r="AC97" s="1" t="s">
        <v>0</v>
      </c>
      <c r="AD97" s="1" t="s">
        <v>0</v>
      </c>
      <c r="AE97" s="1" t="s">
        <v>0</v>
      </c>
      <c r="AF97" s="1" t="s">
        <v>0</v>
      </c>
      <c r="AG97" s="1" t="s">
        <v>0</v>
      </c>
      <c r="AH97" s="1" t="s">
        <v>0</v>
      </c>
      <c r="AI97" s="1" t="s">
        <v>0</v>
      </c>
      <c r="AJ97" s="1" t="s">
        <v>0</v>
      </c>
      <c r="AK97" s="1" t="s">
        <v>0</v>
      </c>
      <c r="AL97" s="1" t="s">
        <v>0</v>
      </c>
      <c r="AM97" s="1" t="s">
        <v>0</v>
      </c>
      <c r="AN97" s="1" t="s">
        <v>0</v>
      </c>
      <c r="AO97" s="1" t="s">
        <v>0</v>
      </c>
      <c r="AP97" s="1" t="s">
        <v>0</v>
      </c>
      <c r="AQ97" s="1" t="s">
        <v>0</v>
      </c>
      <c r="AR97" s="1" t="s">
        <v>0</v>
      </c>
      <c r="AS97" s="1" t="s">
        <v>0</v>
      </c>
      <c r="AT97" s="1" t="s">
        <v>0</v>
      </c>
      <c r="AU97" s="1" t="s">
        <v>0</v>
      </c>
      <c r="AV97" s="1" t="s">
        <v>0</v>
      </c>
      <c r="AW97" s="1" t="s">
        <v>0</v>
      </c>
      <c r="AX97" s="1" t="s">
        <v>0</v>
      </c>
      <c r="AY97" s="1" t="s">
        <v>0</v>
      </c>
      <c r="AZ97" s="1" t="s">
        <v>0</v>
      </c>
      <c r="BA97" s="1" t="s">
        <v>0</v>
      </c>
      <c r="BB97" s="1" t="s">
        <v>0</v>
      </c>
      <c r="BC97" s="1" t="s">
        <v>0</v>
      </c>
      <c r="BD97" s="1" t="s">
        <v>0</v>
      </c>
      <c r="BE97" s="1" t="s">
        <v>0</v>
      </c>
      <c r="BF97" s="1" t="s">
        <v>0</v>
      </c>
      <c r="BG97" s="1" t="s">
        <v>0</v>
      </c>
      <c r="BH97" s="1" t="s">
        <v>0</v>
      </c>
      <c r="BI97" s="1" t="s">
        <v>0</v>
      </c>
      <c r="BJ97" s="1" t="s">
        <v>0</v>
      </c>
      <c r="BK97" s="1" t="s">
        <v>0</v>
      </c>
      <c r="BL97" s="1" t="s">
        <v>0</v>
      </c>
      <c r="BM97" s="1" t="s">
        <v>0</v>
      </c>
      <c r="BN97" s="1" t="s">
        <v>0</v>
      </c>
      <c r="BO97" s="1" t="s">
        <v>0</v>
      </c>
      <c r="BP97" s="1" t="s">
        <v>0</v>
      </c>
      <c r="BQ97" s="1" t="s">
        <v>0</v>
      </c>
      <c r="BR97" s="1" t="s">
        <v>0</v>
      </c>
      <c r="BS97" s="1" t="s">
        <v>0</v>
      </c>
      <c r="BT97" s="1" t="s">
        <v>0</v>
      </c>
      <c r="BU97" s="1" t="s">
        <v>0</v>
      </c>
      <c r="BV97" s="1" t="s">
        <v>0</v>
      </c>
      <c r="BW97" s="1" t="s">
        <v>0</v>
      </c>
      <c r="BX97" s="1" t="s">
        <v>0</v>
      </c>
      <c r="BY97" s="1" t="s">
        <v>0</v>
      </c>
      <c r="BZ97" s="1" t="s">
        <v>0</v>
      </c>
      <c r="CA97" s="1" t="s">
        <v>0</v>
      </c>
      <c r="CB97" s="1" t="s">
        <v>0</v>
      </c>
      <c r="CC97" s="1" t="s">
        <v>0</v>
      </c>
      <c r="CD97" s="1" t="s">
        <v>0</v>
      </c>
      <c r="CE97" s="1" t="s">
        <v>0</v>
      </c>
      <c r="CF97" s="1" t="s">
        <v>0</v>
      </c>
      <c r="CG97" s="1" t="s">
        <v>0</v>
      </c>
      <c r="CH97" s="1" t="s">
        <v>0</v>
      </c>
      <c r="CI97" s="1" t="s">
        <v>0</v>
      </c>
      <c r="CJ97" s="1" t="s">
        <v>0</v>
      </c>
      <c r="CK97" s="1" t="s">
        <v>0</v>
      </c>
      <c r="CL97" s="1" t="s">
        <v>0</v>
      </c>
      <c r="CM97" s="1" t="s">
        <v>0</v>
      </c>
      <c r="CN97" s="1" t="s">
        <v>0</v>
      </c>
      <c r="CO97" s="1" t="s">
        <v>0</v>
      </c>
      <c r="CP97" s="1" t="s">
        <v>0</v>
      </c>
      <c r="CQ97" s="1" t="s">
        <v>0</v>
      </c>
      <c r="CR97" s="1" t="s">
        <v>0</v>
      </c>
      <c r="CS97" s="1" t="s">
        <v>0</v>
      </c>
      <c r="CT97" s="1" t="s">
        <v>0</v>
      </c>
      <c r="CU97" s="1" t="s">
        <v>0</v>
      </c>
      <c r="CV97" s="1" t="s">
        <v>0</v>
      </c>
      <c r="CW97" s="1" t="s">
        <v>0</v>
      </c>
      <c r="CX97" s="1" t="s">
        <v>0</v>
      </c>
      <c r="CY97" s="1" t="s">
        <v>0</v>
      </c>
      <c r="CZ97" s="1" t="s">
        <v>0</v>
      </c>
      <c r="DA97" s="1" t="s">
        <v>0</v>
      </c>
      <c r="DB97" s="1" t="s">
        <v>0</v>
      </c>
      <c r="DC97" s="1" t="s">
        <v>0</v>
      </c>
      <c r="DD97" s="1" t="s">
        <v>0</v>
      </c>
      <c r="DE97" s="1" t="s">
        <v>0</v>
      </c>
      <c r="DF97" s="1" t="s">
        <v>0</v>
      </c>
      <c r="DG97" s="1" t="s">
        <v>0</v>
      </c>
      <c r="DH97" s="1" t="s">
        <v>0</v>
      </c>
      <c r="DI97" s="1" t="s">
        <v>0</v>
      </c>
      <c r="DJ97" s="1" t="s">
        <v>0</v>
      </c>
      <c r="DK97" s="1" t="s">
        <v>0</v>
      </c>
      <c r="DL97" s="1" t="s">
        <v>0</v>
      </c>
      <c r="DM97" s="1" t="s">
        <v>0</v>
      </c>
      <c r="DN97" s="1" t="s">
        <v>0</v>
      </c>
      <c r="DO97" s="1" t="s">
        <v>0</v>
      </c>
      <c r="DP97" s="1" t="s">
        <v>0</v>
      </c>
      <c r="DQ97" s="1" t="s">
        <v>0</v>
      </c>
      <c r="DR97" s="1" t="s">
        <v>0</v>
      </c>
      <c r="DS97" s="1" t="s">
        <v>0</v>
      </c>
      <c r="DT97" s="1" t="s">
        <v>0</v>
      </c>
      <c r="DU97" s="1" t="s">
        <v>0</v>
      </c>
      <c r="DV97" s="1" t="s">
        <v>0</v>
      </c>
      <c r="DW97" s="1" t="s">
        <v>0</v>
      </c>
      <c r="DX97" s="1" t="s">
        <v>0</v>
      </c>
      <c r="DY97" s="1" t="s">
        <v>0</v>
      </c>
      <c r="DZ97" s="1" t="s">
        <v>0</v>
      </c>
      <c r="EA97" s="1" t="s">
        <v>0</v>
      </c>
      <c r="EB97" s="1" t="s">
        <v>0</v>
      </c>
      <c r="EC97" s="1" t="s">
        <v>0</v>
      </c>
      <c r="ED97" s="1" t="s">
        <v>0</v>
      </c>
      <c r="EE97" s="1" t="s">
        <v>0</v>
      </c>
      <c r="EF97" s="1" t="s">
        <v>0</v>
      </c>
      <c r="EG97" s="1" t="s">
        <v>0</v>
      </c>
      <c r="EH97" s="1" t="s">
        <v>0</v>
      </c>
      <c r="EI97" s="1" t="s">
        <v>0</v>
      </c>
      <c r="EJ97" s="1" t="s">
        <v>0</v>
      </c>
      <c r="EK97" s="1" t="s">
        <v>0</v>
      </c>
      <c r="EL97" s="1" t="s">
        <v>0</v>
      </c>
      <c r="EM97" s="1" t="s">
        <v>0</v>
      </c>
      <c r="EN97" s="1" t="s">
        <v>0</v>
      </c>
      <c r="EO97" s="1" t="s">
        <v>0</v>
      </c>
      <c r="EP97" s="1" t="s">
        <v>0</v>
      </c>
      <c r="EQ97" s="1" t="s">
        <v>0</v>
      </c>
      <c r="ER97" s="1" t="s">
        <v>0</v>
      </c>
      <c r="ES97" s="1" t="s">
        <v>0</v>
      </c>
      <c r="ET97" s="1" t="s">
        <v>0</v>
      </c>
      <c r="EU97" s="1" t="s">
        <v>0</v>
      </c>
      <c r="EV97" s="1" t="s">
        <v>0</v>
      </c>
      <c r="EW97" s="1" t="s">
        <v>0</v>
      </c>
      <c r="EX97" s="1" t="s">
        <v>0</v>
      </c>
      <c r="EY97" s="1" t="s">
        <v>0</v>
      </c>
      <c r="EZ97" s="1" t="s">
        <v>0</v>
      </c>
      <c r="FA97" s="1" t="s">
        <v>0</v>
      </c>
      <c r="FB97" s="1" t="s">
        <v>0</v>
      </c>
      <c r="FC97" s="1" t="s">
        <v>0</v>
      </c>
      <c r="FD97" s="1" t="s">
        <v>0</v>
      </c>
    </row>
    <row r="98" spans="1:160" x14ac:dyDescent="0.2">
      <c r="A98" s="1" t="s">
        <v>1727</v>
      </c>
      <c r="B98" s="4" t="s">
        <v>447</v>
      </c>
      <c r="C98" s="4" t="s">
        <v>448</v>
      </c>
      <c r="D98" s="35">
        <v>224690.82579876701</v>
      </c>
      <c r="E98" s="35">
        <v>249741.215426771</v>
      </c>
      <c r="F98" s="35">
        <v>198397.076876234</v>
      </c>
      <c r="G98" s="35">
        <v>260094.34626641899</v>
      </c>
      <c r="H98" s="35">
        <v>482541.96276146901</v>
      </c>
      <c r="I98" s="35">
        <v>135014.78174985899</v>
      </c>
      <c r="J98" s="35">
        <v>233749.890494288</v>
      </c>
      <c r="K98" s="35">
        <v>943160.58171713399</v>
      </c>
      <c r="L98" s="35">
        <v>104968.94406062301</v>
      </c>
      <c r="M98" s="35">
        <v>494220.31527294399</v>
      </c>
      <c r="N98" s="1">
        <v>281227.57646517298</v>
      </c>
      <c r="O98" s="1">
        <v>91197.019720057404</v>
      </c>
      <c r="P98" s="1">
        <v>385577.03648900101</v>
      </c>
      <c r="Q98" s="1">
        <v>362762.89348910103</v>
      </c>
      <c r="R98" s="1">
        <v>343926.504352652</v>
      </c>
      <c r="S98" s="1">
        <v>240767.911065019</v>
      </c>
      <c r="T98" s="1">
        <v>62488.899369414103</v>
      </c>
      <c r="U98" s="1">
        <v>175019.40237618299</v>
      </c>
      <c r="V98" s="1">
        <v>96705.661423632497</v>
      </c>
      <c r="W98" s="1">
        <v>357412.62536254601</v>
      </c>
      <c r="X98" s="1">
        <v>77221.153748895798</v>
      </c>
      <c r="Y98" s="1">
        <v>207125.09289575799</v>
      </c>
      <c r="Z98" s="1">
        <v>71729.983690205394</v>
      </c>
      <c r="AA98" s="1">
        <v>178189.81583131</v>
      </c>
      <c r="AB98" s="1">
        <v>228465.27749698199</v>
      </c>
      <c r="AC98" s="1">
        <v>212126.956924303</v>
      </c>
      <c r="AD98" s="1">
        <v>142353.81493224701</v>
      </c>
      <c r="AE98" s="1">
        <v>112261.38954171199</v>
      </c>
      <c r="AF98" s="1">
        <v>127497.90993952499</v>
      </c>
      <c r="AG98" s="1">
        <v>140438.494971234</v>
      </c>
      <c r="AH98" s="1">
        <v>158089.008683027</v>
      </c>
      <c r="AI98" s="1">
        <v>125887.4975659</v>
      </c>
      <c r="AJ98" s="1">
        <v>152631.01900145999</v>
      </c>
      <c r="AK98" s="1">
        <v>383021.10249057901</v>
      </c>
      <c r="AL98" s="1">
        <v>125366.078047053</v>
      </c>
      <c r="AM98" s="1">
        <v>227810.708870715</v>
      </c>
      <c r="AN98" s="1">
        <v>145995.23772740501</v>
      </c>
      <c r="AO98" s="1">
        <v>277627.89506492898</v>
      </c>
      <c r="AP98" s="1">
        <v>156303.42897777201</v>
      </c>
      <c r="AQ98" s="1">
        <v>306559.35082975402</v>
      </c>
      <c r="AR98" s="1">
        <v>169702.71064841101</v>
      </c>
      <c r="AS98" s="1">
        <v>130851.57431952099</v>
      </c>
      <c r="AT98" s="1">
        <v>60079.686438830897</v>
      </c>
      <c r="AU98" s="1">
        <v>208877.99140679301</v>
      </c>
      <c r="AV98" s="1">
        <v>148335.106683224</v>
      </c>
      <c r="AW98" s="1">
        <v>166459.27195267999</v>
      </c>
      <c r="AX98" s="1">
        <v>128933.426085103</v>
      </c>
      <c r="AY98" s="1">
        <v>139613.137495779</v>
      </c>
      <c r="AZ98" s="1">
        <v>107528.13974733801</v>
      </c>
      <c r="BA98" s="1">
        <v>159222.07952709499</v>
      </c>
      <c r="BB98" s="1">
        <v>337819.49908930401</v>
      </c>
      <c r="BC98" s="1">
        <v>173017.670554921</v>
      </c>
      <c r="BD98" s="1">
        <v>368164.73729360598</v>
      </c>
      <c r="BE98" s="1">
        <v>246688.033487415</v>
      </c>
      <c r="BF98" s="1">
        <v>207452.76536733899</v>
      </c>
      <c r="BG98" s="1">
        <v>291986.51677967602</v>
      </c>
      <c r="BH98" s="1">
        <v>315244.92880904803</v>
      </c>
      <c r="BI98" s="1">
        <v>189955.67852669599</v>
      </c>
      <c r="BJ98" s="1">
        <v>233659.236772976</v>
      </c>
      <c r="BK98" s="1">
        <v>193914.540095334</v>
      </c>
      <c r="BL98" s="1">
        <v>125569.738154886</v>
      </c>
      <c r="BM98" s="1">
        <v>194923.305312657</v>
      </c>
      <c r="BN98" s="1">
        <v>169569.873891077</v>
      </c>
      <c r="BO98" s="1">
        <v>202694.92674903499</v>
      </c>
      <c r="BP98" s="1">
        <v>361972.45178339299</v>
      </c>
      <c r="BQ98" s="1">
        <v>186154.92602968201</v>
      </c>
      <c r="BR98" s="1">
        <v>348633.12421004602</v>
      </c>
      <c r="BS98" s="1">
        <v>319930.35451534198</v>
      </c>
      <c r="BT98" s="1">
        <v>509537.143221726</v>
      </c>
      <c r="BU98" s="1">
        <v>187781.65960719599</v>
      </c>
      <c r="BV98" s="1">
        <v>182069.60919029501</v>
      </c>
      <c r="BW98" s="1">
        <v>224248.319716628</v>
      </c>
      <c r="BX98" s="1">
        <v>171580.44988666699</v>
      </c>
      <c r="BY98" s="1">
        <v>254162.311356597</v>
      </c>
      <c r="BZ98" s="1">
        <v>98512.186768241096</v>
      </c>
      <c r="CA98" s="1">
        <v>204070.39644384099</v>
      </c>
      <c r="CB98" s="1">
        <v>397670.16298018501</v>
      </c>
      <c r="CC98" s="1">
        <v>105597.538143199</v>
      </c>
      <c r="CD98" s="1">
        <v>58253.124341738803</v>
      </c>
      <c r="CE98" s="1">
        <v>376271.15462511301</v>
      </c>
      <c r="CF98" s="1">
        <v>167179.03163690199</v>
      </c>
      <c r="CG98" s="1">
        <v>130568.134470041</v>
      </c>
      <c r="CH98" s="1">
        <v>280210.53580114199</v>
      </c>
      <c r="CI98" s="1">
        <v>123683.94961401699</v>
      </c>
      <c r="CJ98" s="1">
        <v>152296.477867971</v>
      </c>
      <c r="CK98" s="1">
        <v>84969.969705520503</v>
      </c>
      <c r="CL98" s="1">
        <v>49037.2464872774</v>
      </c>
      <c r="CM98" s="1">
        <v>158290.33778209501</v>
      </c>
      <c r="CN98" s="1">
        <v>208491.41653972701</v>
      </c>
      <c r="CO98" s="1">
        <v>211271.993466085</v>
      </c>
      <c r="CP98" s="1">
        <v>217781.96500448001</v>
      </c>
      <c r="CQ98" s="1">
        <v>50264.859427310803</v>
      </c>
      <c r="CR98" s="1">
        <v>273702.425814335</v>
      </c>
      <c r="CS98" s="1">
        <v>349680.89204415999</v>
      </c>
      <c r="CT98" s="1">
        <v>126425.60715803099</v>
      </c>
      <c r="CU98" s="1">
        <v>111786.612664524</v>
      </c>
      <c r="CV98" s="1">
        <v>136926.53798909299</v>
      </c>
      <c r="CW98" s="1">
        <v>117545.200333673</v>
      </c>
      <c r="CX98" s="1">
        <v>284538.93478734099</v>
      </c>
      <c r="CY98" s="1">
        <v>204251.98843189099</v>
      </c>
      <c r="CZ98" s="1">
        <v>83132.507697169407</v>
      </c>
      <c r="DA98" s="1">
        <v>121742.58192075499</v>
      </c>
      <c r="DB98" s="1">
        <v>102811.64122453801</v>
      </c>
      <c r="DC98" s="1">
        <v>78015.464466478297</v>
      </c>
      <c r="DD98" s="1">
        <v>208585.25672462399</v>
      </c>
      <c r="DE98" s="1">
        <v>104391.392207111</v>
      </c>
      <c r="DF98" s="1">
        <v>120773.195262373</v>
      </c>
      <c r="DG98" s="1">
        <v>213868.958073154</v>
      </c>
      <c r="DH98" s="1">
        <v>167748.02326259</v>
      </c>
      <c r="DI98" s="1">
        <v>174124.38658927701</v>
      </c>
      <c r="DJ98" s="1">
        <v>125479.29897074901</v>
      </c>
      <c r="DK98" s="1">
        <v>105119.699587632</v>
      </c>
      <c r="DL98" s="1">
        <v>145131.68598576699</v>
      </c>
      <c r="DM98" s="1">
        <v>110829.453390515</v>
      </c>
      <c r="DN98" s="1">
        <v>180363.89008335501</v>
      </c>
      <c r="DO98" s="1">
        <v>192610.704081573</v>
      </c>
      <c r="DP98" s="1">
        <v>599800.18980541197</v>
      </c>
      <c r="DQ98" s="1">
        <v>67082.258782955498</v>
      </c>
      <c r="DR98" s="1">
        <v>131718.055149288</v>
      </c>
      <c r="DS98" s="1">
        <v>116075.136075641</v>
      </c>
      <c r="DT98" s="1">
        <v>138389.67215247601</v>
      </c>
      <c r="DU98" s="1">
        <v>91104.931144804505</v>
      </c>
      <c r="DV98" s="1">
        <v>107216.74833286399</v>
      </c>
      <c r="DW98" s="1">
        <v>142313.23006521401</v>
      </c>
      <c r="DX98" s="1">
        <v>88028.397259703095</v>
      </c>
      <c r="DY98" s="1">
        <v>381909.30825339799</v>
      </c>
      <c r="DZ98" s="1">
        <v>180637.942470396</v>
      </c>
      <c r="EA98" s="1">
        <v>122878.13982404199</v>
      </c>
      <c r="EB98" s="1">
        <v>101277.908333207</v>
      </c>
      <c r="EC98" s="1">
        <v>194874.696759743</v>
      </c>
      <c r="ED98" s="1">
        <v>92867.741020996997</v>
      </c>
      <c r="EE98" s="1">
        <v>264772.05333282001</v>
      </c>
      <c r="EF98" s="1">
        <v>94010.999600772397</v>
      </c>
      <c r="EG98" s="1">
        <v>307847.572346289</v>
      </c>
      <c r="EH98" s="1">
        <v>265810.022955772</v>
      </c>
      <c r="EI98" s="1">
        <v>65024.340757206897</v>
      </c>
      <c r="EJ98" s="1">
        <v>146956.397362986</v>
      </c>
      <c r="EK98" s="1">
        <v>113962.17398253</v>
      </c>
      <c r="EL98" s="1">
        <v>82358.232275986797</v>
      </c>
      <c r="EM98" s="1">
        <v>108919.519868954</v>
      </c>
      <c r="EN98" s="1">
        <v>91603.541708866294</v>
      </c>
      <c r="EO98" s="1">
        <v>160649.39391980899</v>
      </c>
      <c r="EP98" s="1">
        <v>60907.115601423196</v>
      </c>
      <c r="EQ98" s="1">
        <v>133093.921100679</v>
      </c>
      <c r="ER98" s="1">
        <v>172949.66286187401</v>
      </c>
      <c r="ES98" s="1">
        <v>84953.2573531706</v>
      </c>
      <c r="ET98" s="1">
        <v>204576.87576534401</v>
      </c>
      <c r="EU98" s="1">
        <v>54265.882337987001</v>
      </c>
      <c r="EV98" s="1">
        <v>132722.82381516899</v>
      </c>
      <c r="EW98" s="1">
        <v>257040.44047318099</v>
      </c>
      <c r="EX98" s="1">
        <v>124584.691962707</v>
      </c>
      <c r="EY98" s="1">
        <v>88206.145979047797</v>
      </c>
      <c r="EZ98" s="1">
        <v>105083.24133911901</v>
      </c>
      <c r="FA98" s="1">
        <v>70856.629357299695</v>
      </c>
      <c r="FB98" s="1">
        <v>153516.20706306101</v>
      </c>
      <c r="FC98" s="1">
        <v>90351.135209100394</v>
      </c>
      <c r="FD98" s="1">
        <v>86548.775255393601</v>
      </c>
    </row>
    <row r="99" spans="1:160" x14ac:dyDescent="0.2">
      <c r="A99" s="1" t="s">
        <v>1728</v>
      </c>
      <c r="B99" s="4" t="s">
        <v>452</v>
      </c>
      <c r="C99" s="4" t="s">
        <v>453</v>
      </c>
      <c r="D99" s="35" t="s">
        <v>0</v>
      </c>
      <c r="E99" s="35" t="s">
        <v>0</v>
      </c>
      <c r="F99" s="35" t="s">
        <v>0</v>
      </c>
      <c r="G99" s="35" t="s">
        <v>0</v>
      </c>
      <c r="H99" s="35" t="s">
        <v>0</v>
      </c>
      <c r="I99" s="35" t="s">
        <v>0</v>
      </c>
      <c r="J99" s="35" t="s">
        <v>0</v>
      </c>
      <c r="K99" s="35" t="s">
        <v>0</v>
      </c>
      <c r="L99" s="35" t="s">
        <v>0</v>
      </c>
      <c r="M99" s="35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 t="s">
        <v>0</v>
      </c>
      <c r="S99" s="1" t="s">
        <v>0</v>
      </c>
      <c r="T99" s="1" t="s">
        <v>0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 t="s">
        <v>0</v>
      </c>
      <c r="AI99" s="1" t="s">
        <v>0</v>
      </c>
      <c r="AJ99" s="1" t="s">
        <v>0</v>
      </c>
      <c r="AK99" s="1" t="s">
        <v>0</v>
      </c>
      <c r="AL99" s="1" t="s">
        <v>0</v>
      </c>
      <c r="AM99" s="1" t="s">
        <v>0</v>
      </c>
      <c r="AN99" s="1" t="s">
        <v>0</v>
      </c>
      <c r="AO99" s="1" t="s">
        <v>0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 t="s">
        <v>0</v>
      </c>
      <c r="BC99" s="1" t="s">
        <v>0</v>
      </c>
      <c r="BD99" s="1" t="s">
        <v>0</v>
      </c>
      <c r="BE99" s="1" t="s">
        <v>0</v>
      </c>
      <c r="BF99" s="1" t="s">
        <v>0</v>
      </c>
      <c r="BG99" s="1" t="s">
        <v>0</v>
      </c>
      <c r="BH99" s="1" t="s">
        <v>0</v>
      </c>
      <c r="BI99" s="1" t="s">
        <v>0</v>
      </c>
      <c r="BJ99" s="1" t="s">
        <v>0</v>
      </c>
      <c r="BK99" s="1" t="s">
        <v>0</v>
      </c>
      <c r="BL99" s="1" t="s">
        <v>0</v>
      </c>
      <c r="BM99" s="1" t="s">
        <v>0</v>
      </c>
      <c r="BN99" s="1" t="s">
        <v>0</v>
      </c>
      <c r="BO99" s="1" t="s">
        <v>0</v>
      </c>
      <c r="BP99" s="1" t="s">
        <v>0</v>
      </c>
      <c r="BQ99" s="1" t="s">
        <v>0</v>
      </c>
      <c r="BR99" s="1" t="s">
        <v>0</v>
      </c>
      <c r="BS99" s="1" t="s">
        <v>0</v>
      </c>
      <c r="BT99" s="1" t="s">
        <v>0</v>
      </c>
      <c r="BU99" s="1" t="s">
        <v>0</v>
      </c>
      <c r="BV99" s="1" t="s">
        <v>0</v>
      </c>
      <c r="BW99" s="1" t="s">
        <v>0</v>
      </c>
      <c r="BX99" s="1" t="s">
        <v>0</v>
      </c>
      <c r="BY99" s="1" t="s">
        <v>0</v>
      </c>
      <c r="BZ99" s="1" t="s">
        <v>0</v>
      </c>
      <c r="CA99" s="1" t="s">
        <v>0</v>
      </c>
      <c r="CB99" s="1" t="s">
        <v>0</v>
      </c>
      <c r="CC99" s="1" t="s">
        <v>0</v>
      </c>
      <c r="CD99" s="1" t="s">
        <v>0</v>
      </c>
      <c r="CE99" s="1" t="s">
        <v>0</v>
      </c>
      <c r="CF99" s="1" t="s">
        <v>0</v>
      </c>
      <c r="CG99" s="1" t="s">
        <v>0</v>
      </c>
      <c r="CH99" s="1" t="s">
        <v>0</v>
      </c>
      <c r="CI99" s="1" t="s">
        <v>0</v>
      </c>
      <c r="CJ99" s="1" t="s">
        <v>0</v>
      </c>
      <c r="CK99" s="1" t="s">
        <v>0</v>
      </c>
      <c r="CL99" s="1" t="s">
        <v>0</v>
      </c>
      <c r="CM99" s="1" t="s">
        <v>0</v>
      </c>
      <c r="CN99" s="1" t="s">
        <v>0</v>
      </c>
      <c r="CO99" s="1" t="s">
        <v>0</v>
      </c>
      <c r="CP99" s="1" t="s">
        <v>0</v>
      </c>
      <c r="CQ99" s="1" t="s">
        <v>0</v>
      </c>
      <c r="CR99" s="1" t="s">
        <v>0</v>
      </c>
      <c r="CS99" s="1" t="s">
        <v>0</v>
      </c>
      <c r="CT99" s="1" t="s">
        <v>0</v>
      </c>
      <c r="CU99" s="1" t="s">
        <v>0</v>
      </c>
      <c r="CV99" s="1" t="s">
        <v>0</v>
      </c>
      <c r="CW99" s="1" t="s">
        <v>0</v>
      </c>
      <c r="CX99" s="1" t="s">
        <v>0</v>
      </c>
      <c r="CY99" s="1" t="s">
        <v>0</v>
      </c>
      <c r="CZ99" s="1" t="s">
        <v>0</v>
      </c>
      <c r="DA99" s="1" t="s">
        <v>0</v>
      </c>
      <c r="DB99" s="1" t="s">
        <v>0</v>
      </c>
      <c r="DC99" s="1" t="s">
        <v>0</v>
      </c>
      <c r="DD99" s="1" t="s">
        <v>0</v>
      </c>
      <c r="DE99" s="1" t="s">
        <v>0</v>
      </c>
      <c r="DF99" s="1" t="s">
        <v>0</v>
      </c>
      <c r="DG99" s="1" t="s">
        <v>0</v>
      </c>
      <c r="DH99" s="1" t="s">
        <v>0</v>
      </c>
      <c r="DI99" s="1" t="s">
        <v>0</v>
      </c>
      <c r="DJ99" s="1" t="s">
        <v>0</v>
      </c>
      <c r="DK99" s="1" t="s">
        <v>0</v>
      </c>
      <c r="DL99" s="1" t="s">
        <v>0</v>
      </c>
      <c r="DM99" s="1" t="s">
        <v>0</v>
      </c>
      <c r="DN99" s="1" t="s">
        <v>0</v>
      </c>
      <c r="DO99" s="1" t="s">
        <v>0</v>
      </c>
      <c r="DP99" s="1" t="s">
        <v>0</v>
      </c>
      <c r="DQ99" s="1" t="s">
        <v>0</v>
      </c>
      <c r="DR99" s="1" t="s">
        <v>0</v>
      </c>
      <c r="DS99" s="1" t="s">
        <v>0</v>
      </c>
      <c r="DT99" s="1" t="s">
        <v>0</v>
      </c>
      <c r="DU99" s="1" t="s">
        <v>0</v>
      </c>
      <c r="DV99" s="1" t="s">
        <v>0</v>
      </c>
      <c r="DW99" s="1" t="s">
        <v>0</v>
      </c>
      <c r="DX99" s="1" t="s">
        <v>0</v>
      </c>
      <c r="DY99" s="1" t="s">
        <v>0</v>
      </c>
      <c r="DZ99" s="1" t="s">
        <v>0</v>
      </c>
      <c r="EA99" s="1" t="s">
        <v>0</v>
      </c>
      <c r="EB99" s="1" t="s">
        <v>0</v>
      </c>
      <c r="EC99" s="1" t="s">
        <v>0</v>
      </c>
      <c r="ED99" s="1" t="s">
        <v>0</v>
      </c>
      <c r="EE99" s="1" t="s">
        <v>0</v>
      </c>
      <c r="EF99" s="1" t="s">
        <v>0</v>
      </c>
      <c r="EG99" s="1" t="s">
        <v>0</v>
      </c>
      <c r="EH99" s="1" t="s">
        <v>0</v>
      </c>
      <c r="EI99" s="1" t="s">
        <v>0</v>
      </c>
      <c r="EJ99" s="1" t="s">
        <v>0</v>
      </c>
      <c r="EK99" s="1" t="s">
        <v>0</v>
      </c>
      <c r="EL99" s="1" t="s">
        <v>0</v>
      </c>
      <c r="EM99" s="1" t="s">
        <v>0</v>
      </c>
      <c r="EN99" s="1" t="s">
        <v>0</v>
      </c>
      <c r="EO99" s="1" t="s">
        <v>0</v>
      </c>
      <c r="EP99" s="1" t="s">
        <v>0</v>
      </c>
      <c r="EQ99" s="1" t="s">
        <v>0</v>
      </c>
      <c r="ER99" s="1" t="s">
        <v>0</v>
      </c>
      <c r="ES99" s="1" t="s">
        <v>0</v>
      </c>
      <c r="ET99" s="1" t="s">
        <v>0</v>
      </c>
      <c r="EU99" s="1" t="s">
        <v>0</v>
      </c>
      <c r="EV99" s="1" t="s">
        <v>0</v>
      </c>
      <c r="EW99" s="1" t="s">
        <v>0</v>
      </c>
      <c r="EX99" s="1" t="s">
        <v>0</v>
      </c>
      <c r="EY99" s="1" t="s">
        <v>0</v>
      </c>
      <c r="EZ99" s="1" t="s">
        <v>0</v>
      </c>
      <c r="FA99" s="1" t="s">
        <v>0</v>
      </c>
      <c r="FB99" s="1" t="s">
        <v>0</v>
      </c>
      <c r="FC99" s="1" t="s">
        <v>0</v>
      </c>
      <c r="FD99" s="1" t="s">
        <v>0</v>
      </c>
    </row>
    <row r="100" spans="1:160" x14ac:dyDescent="0.2">
      <c r="A100" s="1" t="s">
        <v>1729</v>
      </c>
      <c r="B100" s="4" t="s">
        <v>456</v>
      </c>
      <c r="C100" s="4" t="s">
        <v>457</v>
      </c>
      <c r="D100" s="35">
        <v>14100052.6703192</v>
      </c>
      <c r="E100" s="35">
        <v>17221664.4717285</v>
      </c>
      <c r="F100" s="35">
        <v>15344112.002578899</v>
      </c>
      <c r="G100" s="35">
        <v>18715146.071081199</v>
      </c>
      <c r="H100" s="35">
        <v>22096702.3077849</v>
      </c>
      <c r="I100" s="35">
        <v>18319734.823116101</v>
      </c>
      <c r="J100" s="35">
        <v>14056206.553942399</v>
      </c>
      <c r="K100" s="35">
        <v>14614212.477479801</v>
      </c>
      <c r="L100" s="35">
        <v>18529730.755968601</v>
      </c>
      <c r="M100" s="35">
        <v>12240982.049246499</v>
      </c>
      <c r="N100" s="1">
        <v>15764886.877118099</v>
      </c>
      <c r="O100" s="1">
        <v>9968512.4683490209</v>
      </c>
      <c r="P100" s="1">
        <v>18914637.3133743</v>
      </c>
      <c r="Q100" s="1">
        <v>16230845.520883201</v>
      </c>
      <c r="R100" s="1">
        <v>13970345.291301999</v>
      </c>
      <c r="S100" s="1">
        <v>13613730.144895</v>
      </c>
      <c r="T100" s="1">
        <v>19415349.1005494</v>
      </c>
      <c r="U100" s="1">
        <v>28229645.354593001</v>
      </c>
      <c r="V100" s="1">
        <v>15845061.018068001</v>
      </c>
      <c r="W100" s="1">
        <v>21288133.001602899</v>
      </c>
      <c r="X100" s="1">
        <v>19314183.695947699</v>
      </c>
      <c r="Y100" s="1">
        <v>15723266.6329352</v>
      </c>
      <c r="Z100" s="1">
        <v>15442195.6362042</v>
      </c>
      <c r="AA100" s="1">
        <v>19333083.315818299</v>
      </c>
      <c r="AB100" s="1">
        <v>15785522.9145825</v>
      </c>
      <c r="AC100" s="1">
        <v>19432286.351152901</v>
      </c>
      <c r="AD100" s="1">
        <v>15824269.018120499</v>
      </c>
      <c r="AE100" s="1">
        <v>17513025.465564001</v>
      </c>
      <c r="AF100" s="1">
        <v>19433644.3445618</v>
      </c>
      <c r="AG100" s="1">
        <v>13331399.212475199</v>
      </c>
      <c r="AH100" s="1">
        <v>13544962.1835887</v>
      </c>
      <c r="AI100" s="1">
        <v>15811747.2061655</v>
      </c>
      <c r="AJ100" s="1">
        <v>12900031.461982399</v>
      </c>
      <c r="AK100" s="1">
        <v>14082784.0354617</v>
      </c>
      <c r="AL100" s="1">
        <v>17817186.8804687</v>
      </c>
      <c r="AM100" s="1">
        <v>17588977.373218901</v>
      </c>
      <c r="AN100" s="1">
        <v>14563084.837042199</v>
      </c>
      <c r="AO100" s="1">
        <v>17702532.997201301</v>
      </c>
      <c r="AP100" s="1">
        <v>14674050.4051723</v>
      </c>
      <c r="AQ100" s="1">
        <v>12971075.5901249</v>
      </c>
      <c r="AR100" s="1">
        <v>19993785.596187498</v>
      </c>
      <c r="AS100" s="1">
        <v>19048512.1139527</v>
      </c>
      <c r="AT100" s="1">
        <v>18893908.073974401</v>
      </c>
      <c r="AU100" s="1">
        <v>10734536.307668401</v>
      </c>
      <c r="AV100" s="1">
        <v>15992496.574894</v>
      </c>
      <c r="AW100" s="1">
        <v>16793165.875481401</v>
      </c>
      <c r="AX100" s="1">
        <v>13278549.549675601</v>
      </c>
      <c r="AY100" s="1">
        <v>18440249.992201399</v>
      </c>
      <c r="AZ100" s="1">
        <v>21621799.648636501</v>
      </c>
      <c r="BA100" s="1">
        <v>15119192.603647901</v>
      </c>
      <c r="BB100" s="1">
        <v>13180860.754846601</v>
      </c>
      <c r="BC100" s="1">
        <v>11821495.173733201</v>
      </c>
      <c r="BD100" s="1">
        <v>15634394.8603923</v>
      </c>
      <c r="BE100" s="1">
        <v>13245529.247585399</v>
      </c>
      <c r="BF100" s="1">
        <v>14789848.562255099</v>
      </c>
      <c r="BG100" s="1">
        <v>14877618.1075936</v>
      </c>
      <c r="BH100" s="1">
        <v>11885637.1792938</v>
      </c>
      <c r="BI100" s="1">
        <v>15250444.717598701</v>
      </c>
      <c r="BJ100" s="1">
        <v>14690454.5369622</v>
      </c>
      <c r="BK100" s="1">
        <v>13771140.2836319</v>
      </c>
      <c r="BL100" s="1">
        <v>15035167.380335299</v>
      </c>
      <c r="BM100" s="1">
        <v>12937200.056889299</v>
      </c>
      <c r="BN100" s="1">
        <v>14171591.5478788</v>
      </c>
      <c r="BO100" s="1">
        <v>21440215.719535001</v>
      </c>
      <c r="BP100" s="1">
        <v>10812008.8729803</v>
      </c>
      <c r="BQ100" s="1">
        <v>13602601.039015301</v>
      </c>
      <c r="BR100" s="1">
        <v>10137902.999651499</v>
      </c>
      <c r="BS100" s="1">
        <v>16936614.5837612</v>
      </c>
      <c r="BT100" s="1">
        <v>12203442.3714376</v>
      </c>
      <c r="BU100" s="1">
        <v>12312922.600229001</v>
      </c>
      <c r="BV100" s="1">
        <v>14957007.926294001</v>
      </c>
      <c r="BW100" s="1">
        <v>13121840.1238456</v>
      </c>
      <c r="BX100" s="1">
        <v>13471200.6824282</v>
      </c>
      <c r="BY100" s="1">
        <v>15104103.101582199</v>
      </c>
      <c r="BZ100" s="1">
        <v>14227354.158500301</v>
      </c>
      <c r="CA100" s="1">
        <v>12830361.9654985</v>
      </c>
      <c r="CB100" s="1">
        <v>23911899.6328298</v>
      </c>
      <c r="CC100" s="1">
        <v>12313614.2420695</v>
      </c>
      <c r="CD100" s="1">
        <v>15704088.2129783</v>
      </c>
      <c r="CE100" s="1">
        <v>11453480.450214799</v>
      </c>
      <c r="CF100" s="1">
        <v>10657769.345864899</v>
      </c>
      <c r="CG100" s="1">
        <v>12115481.5971082</v>
      </c>
      <c r="CH100" s="1">
        <v>11337848.2881408</v>
      </c>
      <c r="CI100" s="1">
        <v>14053528.6039862</v>
      </c>
      <c r="CJ100" s="1">
        <v>13332614.440767299</v>
      </c>
      <c r="CK100" s="1">
        <v>13069456.580177801</v>
      </c>
      <c r="CL100" s="1">
        <v>16254843.851572201</v>
      </c>
      <c r="CM100" s="1">
        <v>11907372.728935599</v>
      </c>
      <c r="CN100" s="1">
        <v>11285001.6021097</v>
      </c>
      <c r="CO100" s="1">
        <v>11370045.4466327</v>
      </c>
      <c r="CP100" s="1">
        <v>11430648.736416601</v>
      </c>
      <c r="CQ100" s="1">
        <v>10589653.396396801</v>
      </c>
      <c r="CR100" s="1">
        <v>11388740.7997733</v>
      </c>
      <c r="CS100" s="1">
        <v>14360307.9435267</v>
      </c>
      <c r="CT100" s="1">
        <v>11291497.965911601</v>
      </c>
      <c r="CU100" s="1">
        <v>9255154.5223334096</v>
      </c>
      <c r="CV100" s="1">
        <v>8851915.7245446704</v>
      </c>
      <c r="CW100" s="1">
        <v>11746848.5133112</v>
      </c>
      <c r="CX100" s="1">
        <v>15151990.3059323</v>
      </c>
      <c r="CY100" s="1">
        <v>11193545.0594621</v>
      </c>
      <c r="CZ100" s="1">
        <v>10740411.5112461</v>
      </c>
      <c r="DA100" s="1">
        <v>12522515.3159486</v>
      </c>
      <c r="DB100" s="1">
        <v>13505302.8790104</v>
      </c>
      <c r="DC100" s="1">
        <v>8508205.5079735294</v>
      </c>
      <c r="DD100" s="1">
        <v>14926837.2835177</v>
      </c>
      <c r="DE100" s="1">
        <v>13134054.9741353</v>
      </c>
      <c r="DF100" s="1">
        <v>9957445.5626154691</v>
      </c>
      <c r="DG100" s="1">
        <v>12315168.199614201</v>
      </c>
      <c r="DH100" s="1">
        <v>15702687.1299897</v>
      </c>
      <c r="DI100" s="1">
        <v>13632889.945923099</v>
      </c>
      <c r="DJ100" s="1">
        <v>10839794.159320001</v>
      </c>
      <c r="DK100" s="1">
        <v>15875228.492850799</v>
      </c>
      <c r="DL100" s="1">
        <v>8859890.7906028107</v>
      </c>
      <c r="DM100" s="1">
        <v>11108366.9832705</v>
      </c>
      <c r="DN100" s="1">
        <v>9567593.0324498508</v>
      </c>
      <c r="DO100" s="1">
        <v>11088252.385613101</v>
      </c>
      <c r="DP100" s="1">
        <v>10301805.762120999</v>
      </c>
      <c r="DQ100" s="1">
        <v>10439120.426459899</v>
      </c>
      <c r="DR100" s="1">
        <v>10684962.881038001</v>
      </c>
      <c r="DS100" s="1">
        <v>9519181.1535608508</v>
      </c>
      <c r="DT100" s="1">
        <v>14140717.127022199</v>
      </c>
      <c r="DU100" s="1">
        <v>11147461.6025397</v>
      </c>
      <c r="DV100" s="1">
        <v>10804769.9248168</v>
      </c>
      <c r="DW100" s="1">
        <v>6321208.1187833697</v>
      </c>
      <c r="DX100" s="1">
        <v>7603885.86943385</v>
      </c>
      <c r="DY100" s="1">
        <v>11641804.762646601</v>
      </c>
      <c r="DZ100" s="1">
        <v>8306286.5954254</v>
      </c>
      <c r="EA100" s="1">
        <v>12403296.5344053</v>
      </c>
      <c r="EB100" s="1">
        <v>8588624.3729283102</v>
      </c>
      <c r="EC100" s="1">
        <v>12369887.078362901</v>
      </c>
      <c r="ED100" s="1">
        <v>12274328.6696951</v>
      </c>
      <c r="EE100" s="1">
        <v>8620109.5571870003</v>
      </c>
      <c r="EF100" s="1">
        <v>7952548.0501803001</v>
      </c>
      <c r="EG100" s="1">
        <v>10249122.1979718</v>
      </c>
      <c r="EH100" s="1">
        <v>9110859.0968486499</v>
      </c>
      <c r="EI100" s="1">
        <v>13082346.821445899</v>
      </c>
      <c r="EJ100" s="1">
        <v>12671226.670815101</v>
      </c>
      <c r="EK100" s="1">
        <v>9008368.0957636796</v>
      </c>
      <c r="EL100" s="1">
        <v>8309570.0368077504</v>
      </c>
      <c r="EM100" s="1">
        <v>8997336.1807125602</v>
      </c>
      <c r="EN100" s="1">
        <v>12553332.2756366</v>
      </c>
      <c r="EO100" s="1">
        <v>13190276.453040199</v>
      </c>
      <c r="EP100" s="1">
        <v>7106740.4300462902</v>
      </c>
      <c r="EQ100" s="1">
        <v>8473068.4135051202</v>
      </c>
      <c r="ER100" s="1">
        <v>7504561.2638996895</v>
      </c>
      <c r="ES100" s="1">
        <v>8271102.1276116399</v>
      </c>
      <c r="ET100" s="1">
        <v>7683532.66310973</v>
      </c>
      <c r="EU100" s="1">
        <v>5892657.2997040097</v>
      </c>
      <c r="EV100" s="1">
        <v>7033827.60054472</v>
      </c>
      <c r="EW100" s="1">
        <v>9754581.4993073791</v>
      </c>
      <c r="EX100" s="1">
        <v>7735551.4033417003</v>
      </c>
      <c r="EY100" s="1">
        <v>9440837.5425527506</v>
      </c>
      <c r="EZ100" s="1">
        <v>11501402.155117</v>
      </c>
      <c r="FA100" s="1">
        <v>10175549.908448</v>
      </c>
      <c r="FB100" s="1">
        <v>17025013.321078699</v>
      </c>
      <c r="FC100" s="1">
        <v>8881099.0837493893</v>
      </c>
      <c r="FD100" s="1">
        <v>8678526.6046472602</v>
      </c>
    </row>
    <row r="101" spans="1:160" x14ac:dyDescent="0.2">
      <c r="A101" s="1" t="s">
        <v>1730</v>
      </c>
      <c r="B101" s="4" t="s">
        <v>460</v>
      </c>
      <c r="C101" s="4" t="s">
        <v>461</v>
      </c>
      <c r="D101" s="35" t="s">
        <v>0</v>
      </c>
      <c r="E101" s="35" t="s">
        <v>0</v>
      </c>
      <c r="F101" s="35" t="s">
        <v>0</v>
      </c>
      <c r="G101" s="35" t="s">
        <v>0</v>
      </c>
      <c r="H101" s="35" t="s">
        <v>0</v>
      </c>
      <c r="I101" s="35" t="s">
        <v>0</v>
      </c>
      <c r="J101" s="35" t="s">
        <v>0</v>
      </c>
      <c r="K101" s="35" t="s">
        <v>0</v>
      </c>
      <c r="L101" s="35" t="s">
        <v>0</v>
      </c>
      <c r="M101" s="35" t="s">
        <v>0</v>
      </c>
      <c r="N101" s="1" t="s">
        <v>0</v>
      </c>
      <c r="O101" s="1" t="s">
        <v>0</v>
      </c>
      <c r="P101" s="1" t="s">
        <v>0</v>
      </c>
      <c r="Q101" s="1" t="s">
        <v>0</v>
      </c>
      <c r="R101" s="1" t="s">
        <v>0</v>
      </c>
      <c r="S101" s="1" t="s">
        <v>0</v>
      </c>
      <c r="T101" s="1" t="s">
        <v>0</v>
      </c>
      <c r="U101" s="1" t="s">
        <v>0</v>
      </c>
      <c r="V101" s="1" t="s">
        <v>0</v>
      </c>
      <c r="W101" s="1" t="s">
        <v>0</v>
      </c>
      <c r="X101" s="1" t="s">
        <v>0</v>
      </c>
      <c r="Y101" s="1" t="s">
        <v>0</v>
      </c>
      <c r="Z101" s="1" t="s">
        <v>0</v>
      </c>
      <c r="AA101" s="1" t="s">
        <v>0</v>
      </c>
      <c r="AB101" s="1" t="s">
        <v>0</v>
      </c>
      <c r="AC101" s="1" t="s">
        <v>0</v>
      </c>
      <c r="AD101" s="1" t="s">
        <v>0</v>
      </c>
      <c r="AE101" s="1" t="s">
        <v>0</v>
      </c>
      <c r="AF101" s="1" t="s">
        <v>0</v>
      </c>
      <c r="AG101" s="1" t="s">
        <v>0</v>
      </c>
      <c r="AH101" s="1" t="s">
        <v>0</v>
      </c>
      <c r="AI101" s="1" t="s">
        <v>0</v>
      </c>
      <c r="AJ101" s="1" t="s">
        <v>0</v>
      </c>
      <c r="AK101" s="1" t="s">
        <v>0</v>
      </c>
      <c r="AL101" s="1" t="s">
        <v>0</v>
      </c>
      <c r="AM101" s="1" t="s">
        <v>0</v>
      </c>
      <c r="AN101" s="1" t="s">
        <v>0</v>
      </c>
      <c r="AO101" s="1" t="s">
        <v>0</v>
      </c>
      <c r="AP101" s="1" t="s">
        <v>0</v>
      </c>
      <c r="AQ101" s="1" t="s">
        <v>0</v>
      </c>
      <c r="AR101" s="1" t="s">
        <v>0</v>
      </c>
      <c r="AS101" s="1" t="s">
        <v>0</v>
      </c>
      <c r="AT101" s="1" t="s">
        <v>0</v>
      </c>
      <c r="AU101" s="1" t="s">
        <v>0</v>
      </c>
      <c r="AV101" s="1" t="s">
        <v>0</v>
      </c>
      <c r="AW101" s="1" t="s">
        <v>0</v>
      </c>
      <c r="AX101" s="1" t="s">
        <v>0</v>
      </c>
      <c r="AY101" s="1" t="s">
        <v>0</v>
      </c>
      <c r="AZ101" s="1" t="s">
        <v>0</v>
      </c>
      <c r="BA101" s="1" t="s">
        <v>0</v>
      </c>
      <c r="BB101" s="1" t="s">
        <v>0</v>
      </c>
      <c r="BC101" s="1" t="s">
        <v>0</v>
      </c>
      <c r="BD101" s="1" t="s">
        <v>0</v>
      </c>
      <c r="BE101" s="1" t="s">
        <v>0</v>
      </c>
      <c r="BF101" s="1" t="s">
        <v>0</v>
      </c>
      <c r="BG101" s="1" t="s">
        <v>0</v>
      </c>
      <c r="BH101" s="1" t="s">
        <v>0</v>
      </c>
      <c r="BI101" s="1" t="s">
        <v>0</v>
      </c>
      <c r="BJ101" s="1" t="s">
        <v>0</v>
      </c>
      <c r="BK101" s="1" t="s">
        <v>0</v>
      </c>
      <c r="BL101" s="1" t="s">
        <v>0</v>
      </c>
      <c r="BM101" s="1" t="s">
        <v>0</v>
      </c>
      <c r="BN101" s="1" t="s">
        <v>0</v>
      </c>
      <c r="BO101" s="1" t="s">
        <v>0</v>
      </c>
      <c r="BP101" s="1" t="s">
        <v>0</v>
      </c>
      <c r="BQ101" s="1" t="s">
        <v>0</v>
      </c>
      <c r="BR101" s="1" t="s">
        <v>0</v>
      </c>
      <c r="BS101" s="1" t="s">
        <v>0</v>
      </c>
      <c r="BT101" s="1" t="s">
        <v>0</v>
      </c>
      <c r="BU101" s="1" t="s">
        <v>0</v>
      </c>
      <c r="BV101" s="1" t="s">
        <v>0</v>
      </c>
      <c r="BW101" s="1" t="s">
        <v>0</v>
      </c>
      <c r="BX101" s="1" t="s">
        <v>0</v>
      </c>
      <c r="BY101" s="1" t="s">
        <v>0</v>
      </c>
      <c r="BZ101" s="1" t="s">
        <v>0</v>
      </c>
      <c r="CA101" s="1" t="s">
        <v>0</v>
      </c>
      <c r="CB101" s="1" t="s">
        <v>0</v>
      </c>
      <c r="CC101" s="1" t="s">
        <v>0</v>
      </c>
      <c r="CD101" s="1" t="s">
        <v>0</v>
      </c>
      <c r="CE101" s="1" t="s">
        <v>0</v>
      </c>
      <c r="CF101" s="1" t="s">
        <v>0</v>
      </c>
      <c r="CG101" s="1" t="s">
        <v>0</v>
      </c>
      <c r="CH101" s="1" t="s">
        <v>0</v>
      </c>
      <c r="CI101" s="1" t="s">
        <v>0</v>
      </c>
      <c r="CJ101" s="1" t="s">
        <v>0</v>
      </c>
      <c r="CK101" s="1" t="s">
        <v>0</v>
      </c>
      <c r="CL101" s="1" t="s">
        <v>0</v>
      </c>
      <c r="CM101" s="1" t="s">
        <v>0</v>
      </c>
      <c r="CN101" s="1" t="s">
        <v>0</v>
      </c>
      <c r="CO101" s="1" t="s">
        <v>0</v>
      </c>
      <c r="CP101" s="1" t="s">
        <v>0</v>
      </c>
      <c r="CQ101" s="1" t="s">
        <v>0</v>
      </c>
      <c r="CR101" s="1" t="s">
        <v>0</v>
      </c>
      <c r="CS101" s="1" t="s">
        <v>0</v>
      </c>
      <c r="CT101" s="1" t="s">
        <v>0</v>
      </c>
      <c r="CU101" s="1" t="s">
        <v>0</v>
      </c>
      <c r="CV101" s="1" t="s">
        <v>0</v>
      </c>
      <c r="CW101" s="1" t="s">
        <v>0</v>
      </c>
      <c r="CX101" s="1" t="s">
        <v>0</v>
      </c>
      <c r="CY101" s="1" t="s">
        <v>0</v>
      </c>
      <c r="CZ101" s="1" t="s">
        <v>0</v>
      </c>
      <c r="DA101" s="1" t="s">
        <v>0</v>
      </c>
      <c r="DB101" s="1" t="s">
        <v>0</v>
      </c>
      <c r="DC101" s="1" t="s">
        <v>0</v>
      </c>
      <c r="DD101" s="1" t="s">
        <v>0</v>
      </c>
      <c r="DE101" s="1" t="s">
        <v>0</v>
      </c>
      <c r="DF101" s="1" t="s">
        <v>0</v>
      </c>
      <c r="DG101" s="1" t="s">
        <v>0</v>
      </c>
      <c r="DH101" s="1" t="s">
        <v>0</v>
      </c>
      <c r="DI101" s="1" t="s">
        <v>0</v>
      </c>
      <c r="DJ101" s="1" t="s">
        <v>0</v>
      </c>
      <c r="DK101" s="1" t="s">
        <v>0</v>
      </c>
      <c r="DL101" s="1" t="s">
        <v>0</v>
      </c>
      <c r="DM101" s="1" t="s">
        <v>0</v>
      </c>
      <c r="DN101" s="1" t="s">
        <v>0</v>
      </c>
      <c r="DO101" s="1" t="s">
        <v>0</v>
      </c>
      <c r="DP101" s="1" t="s">
        <v>0</v>
      </c>
      <c r="DQ101" s="1" t="s">
        <v>0</v>
      </c>
      <c r="DR101" s="1" t="s">
        <v>0</v>
      </c>
      <c r="DS101" s="1" t="s">
        <v>0</v>
      </c>
      <c r="DT101" s="1" t="s">
        <v>0</v>
      </c>
      <c r="DU101" s="1" t="s">
        <v>0</v>
      </c>
      <c r="DV101" s="1" t="s">
        <v>0</v>
      </c>
      <c r="DW101" s="1" t="s">
        <v>0</v>
      </c>
      <c r="DX101" s="1" t="s">
        <v>0</v>
      </c>
      <c r="DY101" s="1" t="s">
        <v>0</v>
      </c>
      <c r="DZ101" s="1" t="s">
        <v>0</v>
      </c>
      <c r="EA101" s="1" t="s">
        <v>0</v>
      </c>
      <c r="EB101" s="1" t="s">
        <v>0</v>
      </c>
      <c r="EC101" s="1" t="s">
        <v>0</v>
      </c>
      <c r="ED101" s="1" t="s">
        <v>0</v>
      </c>
      <c r="EE101" s="1" t="s">
        <v>0</v>
      </c>
      <c r="EF101" s="1" t="s">
        <v>0</v>
      </c>
      <c r="EG101" s="1" t="s">
        <v>0</v>
      </c>
      <c r="EH101" s="1" t="s">
        <v>0</v>
      </c>
      <c r="EI101" s="1" t="s">
        <v>0</v>
      </c>
      <c r="EJ101" s="1" t="s">
        <v>0</v>
      </c>
      <c r="EK101" s="1" t="s">
        <v>0</v>
      </c>
      <c r="EL101" s="1" t="s">
        <v>0</v>
      </c>
      <c r="EM101" s="1" t="s">
        <v>0</v>
      </c>
      <c r="EN101" s="1" t="s">
        <v>0</v>
      </c>
      <c r="EO101" s="1" t="s">
        <v>0</v>
      </c>
      <c r="EP101" s="1" t="s">
        <v>0</v>
      </c>
      <c r="EQ101" s="1" t="s">
        <v>0</v>
      </c>
      <c r="ER101" s="1" t="s">
        <v>0</v>
      </c>
      <c r="ES101" s="1" t="s">
        <v>0</v>
      </c>
      <c r="ET101" s="1" t="s">
        <v>0</v>
      </c>
      <c r="EU101" s="1" t="s">
        <v>0</v>
      </c>
      <c r="EV101" s="1" t="s">
        <v>0</v>
      </c>
      <c r="EW101" s="1" t="s">
        <v>0</v>
      </c>
      <c r="EX101" s="1" t="s">
        <v>0</v>
      </c>
      <c r="EY101" s="1" t="s">
        <v>0</v>
      </c>
      <c r="EZ101" s="1" t="s">
        <v>0</v>
      </c>
      <c r="FA101" s="1" t="s">
        <v>0</v>
      </c>
      <c r="FB101" s="1" t="s">
        <v>0</v>
      </c>
      <c r="FC101" s="1" t="s">
        <v>0</v>
      </c>
      <c r="FD101" s="1" t="s">
        <v>0</v>
      </c>
    </row>
    <row r="102" spans="1:160" x14ac:dyDescent="0.2">
      <c r="A102" s="1" t="s">
        <v>1731</v>
      </c>
      <c r="B102" s="4" t="s">
        <v>465</v>
      </c>
      <c r="C102" s="4" t="s">
        <v>466</v>
      </c>
      <c r="D102" s="35" t="s">
        <v>0</v>
      </c>
      <c r="E102" s="35" t="s">
        <v>0</v>
      </c>
      <c r="F102" s="35" t="s">
        <v>0</v>
      </c>
      <c r="G102" s="35" t="s">
        <v>0</v>
      </c>
      <c r="H102" s="35" t="s">
        <v>0</v>
      </c>
      <c r="I102" s="35" t="s">
        <v>0</v>
      </c>
      <c r="J102" s="35" t="s">
        <v>0</v>
      </c>
      <c r="K102" s="35" t="s">
        <v>0</v>
      </c>
      <c r="L102" s="35" t="s">
        <v>0</v>
      </c>
      <c r="M102" s="35" t="s">
        <v>0</v>
      </c>
      <c r="N102" s="1" t="s">
        <v>0</v>
      </c>
      <c r="O102" s="1" t="s">
        <v>0</v>
      </c>
      <c r="P102" s="1" t="s">
        <v>0</v>
      </c>
      <c r="Q102" s="1" t="s">
        <v>0</v>
      </c>
      <c r="R102" s="1" t="s">
        <v>0</v>
      </c>
      <c r="S102" s="1" t="s">
        <v>0</v>
      </c>
      <c r="T102" s="1" t="s">
        <v>0</v>
      </c>
      <c r="U102" s="1" t="s">
        <v>0</v>
      </c>
      <c r="V102" s="1" t="s">
        <v>0</v>
      </c>
      <c r="W102" s="1" t="s">
        <v>0</v>
      </c>
      <c r="X102" s="1" t="s">
        <v>0</v>
      </c>
      <c r="Y102" s="1" t="s">
        <v>0</v>
      </c>
      <c r="Z102" s="1" t="s">
        <v>0</v>
      </c>
      <c r="AA102" s="1" t="s">
        <v>0</v>
      </c>
      <c r="AB102" s="1" t="s">
        <v>0</v>
      </c>
      <c r="AC102" s="1" t="s">
        <v>0</v>
      </c>
      <c r="AD102" s="1" t="s">
        <v>0</v>
      </c>
      <c r="AE102" s="1" t="s">
        <v>0</v>
      </c>
      <c r="AF102" s="1" t="s">
        <v>0</v>
      </c>
      <c r="AG102" s="1" t="s">
        <v>0</v>
      </c>
      <c r="AH102" s="1" t="s">
        <v>0</v>
      </c>
      <c r="AI102" s="1" t="s">
        <v>0</v>
      </c>
      <c r="AJ102" s="1" t="s">
        <v>0</v>
      </c>
      <c r="AK102" s="1" t="s">
        <v>0</v>
      </c>
      <c r="AL102" s="1" t="s">
        <v>0</v>
      </c>
      <c r="AM102" s="1" t="s">
        <v>0</v>
      </c>
      <c r="AN102" s="1" t="s">
        <v>0</v>
      </c>
      <c r="AO102" s="1" t="s">
        <v>0</v>
      </c>
      <c r="AP102" s="1" t="s">
        <v>0</v>
      </c>
      <c r="AQ102" s="1" t="s">
        <v>0</v>
      </c>
      <c r="AR102" s="1" t="s">
        <v>0</v>
      </c>
      <c r="AS102" s="1" t="s">
        <v>0</v>
      </c>
      <c r="AT102" s="1" t="s">
        <v>0</v>
      </c>
      <c r="AU102" s="1" t="s">
        <v>0</v>
      </c>
      <c r="AV102" s="1" t="s">
        <v>0</v>
      </c>
      <c r="AW102" s="1" t="s">
        <v>0</v>
      </c>
      <c r="AX102" s="1" t="s">
        <v>0</v>
      </c>
      <c r="AY102" s="1" t="s">
        <v>0</v>
      </c>
      <c r="AZ102" s="1" t="s">
        <v>0</v>
      </c>
      <c r="BA102" s="1" t="s">
        <v>0</v>
      </c>
      <c r="BB102" s="1" t="s">
        <v>0</v>
      </c>
      <c r="BC102" s="1" t="s">
        <v>0</v>
      </c>
      <c r="BD102" s="1" t="s">
        <v>0</v>
      </c>
      <c r="BE102" s="1" t="s">
        <v>0</v>
      </c>
      <c r="BF102" s="1" t="s">
        <v>0</v>
      </c>
      <c r="BG102" s="1" t="s">
        <v>0</v>
      </c>
      <c r="BH102" s="1" t="s">
        <v>0</v>
      </c>
      <c r="BI102" s="1" t="s">
        <v>0</v>
      </c>
      <c r="BJ102" s="1" t="s">
        <v>0</v>
      </c>
      <c r="BK102" s="1" t="s">
        <v>0</v>
      </c>
      <c r="BL102" s="1" t="s">
        <v>0</v>
      </c>
      <c r="BM102" s="1" t="s">
        <v>0</v>
      </c>
      <c r="BN102" s="1" t="s">
        <v>0</v>
      </c>
      <c r="BO102" s="1" t="s">
        <v>0</v>
      </c>
      <c r="BP102" s="1" t="s">
        <v>0</v>
      </c>
      <c r="BQ102" s="1" t="s">
        <v>0</v>
      </c>
      <c r="BR102" s="1" t="s">
        <v>0</v>
      </c>
      <c r="BS102" s="1" t="s">
        <v>0</v>
      </c>
      <c r="BT102" s="1" t="s">
        <v>0</v>
      </c>
      <c r="BU102" s="1" t="s">
        <v>0</v>
      </c>
      <c r="BV102" s="1" t="s">
        <v>0</v>
      </c>
      <c r="BW102" s="1" t="s">
        <v>0</v>
      </c>
      <c r="BX102" s="1" t="s">
        <v>0</v>
      </c>
      <c r="BY102" s="1" t="s">
        <v>0</v>
      </c>
      <c r="BZ102" s="1" t="s">
        <v>0</v>
      </c>
      <c r="CA102" s="1" t="s">
        <v>0</v>
      </c>
      <c r="CB102" s="1" t="s">
        <v>0</v>
      </c>
      <c r="CC102" s="1" t="s">
        <v>0</v>
      </c>
      <c r="CD102" s="1" t="s">
        <v>0</v>
      </c>
      <c r="CE102" s="1" t="s">
        <v>0</v>
      </c>
      <c r="CF102" s="1" t="s">
        <v>0</v>
      </c>
      <c r="CG102" s="1" t="s">
        <v>0</v>
      </c>
      <c r="CH102" s="1" t="s">
        <v>0</v>
      </c>
      <c r="CI102" s="1" t="s">
        <v>0</v>
      </c>
      <c r="CJ102" s="1" t="s">
        <v>0</v>
      </c>
      <c r="CK102" s="1" t="s">
        <v>0</v>
      </c>
      <c r="CL102" s="1" t="s">
        <v>0</v>
      </c>
      <c r="CM102" s="1" t="s">
        <v>0</v>
      </c>
      <c r="CN102" s="1" t="s">
        <v>0</v>
      </c>
      <c r="CO102" s="1" t="s">
        <v>0</v>
      </c>
      <c r="CP102" s="1" t="s">
        <v>0</v>
      </c>
      <c r="CQ102" s="1" t="s">
        <v>0</v>
      </c>
      <c r="CR102" s="1" t="s">
        <v>0</v>
      </c>
      <c r="CS102" s="1" t="s">
        <v>0</v>
      </c>
      <c r="CT102" s="1" t="s">
        <v>0</v>
      </c>
      <c r="CU102" s="1" t="s">
        <v>0</v>
      </c>
      <c r="CV102" s="1" t="s">
        <v>0</v>
      </c>
      <c r="CW102" s="1" t="s">
        <v>0</v>
      </c>
      <c r="CX102" s="1" t="s">
        <v>0</v>
      </c>
      <c r="CY102" s="1" t="s">
        <v>0</v>
      </c>
      <c r="CZ102" s="1" t="s">
        <v>0</v>
      </c>
      <c r="DA102" s="1" t="s">
        <v>0</v>
      </c>
      <c r="DB102" s="1" t="s">
        <v>0</v>
      </c>
      <c r="DC102" s="1" t="s">
        <v>0</v>
      </c>
      <c r="DD102" s="1" t="s">
        <v>0</v>
      </c>
      <c r="DE102" s="1" t="s">
        <v>0</v>
      </c>
      <c r="DF102" s="1" t="s">
        <v>0</v>
      </c>
      <c r="DG102" s="1" t="s">
        <v>0</v>
      </c>
      <c r="DH102" s="1" t="s">
        <v>0</v>
      </c>
      <c r="DI102" s="1" t="s">
        <v>0</v>
      </c>
      <c r="DJ102" s="1" t="s">
        <v>0</v>
      </c>
      <c r="DK102" s="1" t="s">
        <v>0</v>
      </c>
      <c r="DL102" s="1" t="s">
        <v>0</v>
      </c>
      <c r="DM102" s="1" t="s">
        <v>0</v>
      </c>
      <c r="DN102" s="1" t="s">
        <v>0</v>
      </c>
      <c r="DO102" s="1" t="s">
        <v>0</v>
      </c>
      <c r="DP102" s="1" t="s">
        <v>0</v>
      </c>
      <c r="DQ102" s="1" t="s">
        <v>0</v>
      </c>
      <c r="DR102" s="1" t="s">
        <v>0</v>
      </c>
      <c r="DS102" s="1" t="s">
        <v>0</v>
      </c>
      <c r="DT102" s="1" t="s">
        <v>0</v>
      </c>
      <c r="DU102" s="1" t="s">
        <v>0</v>
      </c>
      <c r="DV102" s="1" t="s">
        <v>0</v>
      </c>
      <c r="DW102" s="1" t="s">
        <v>0</v>
      </c>
      <c r="DX102" s="1" t="s">
        <v>0</v>
      </c>
      <c r="DY102" s="1" t="s">
        <v>0</v>
      </c>
      <c r="DZ102" s="1" t="s">
        <v>0</v>
      </c>
      <c r="EA102" s="1" t="s">
        <v>0</v>
      </c>
      <c r="EB102" s="1" t="s">
        <v>0</v>
      </c>
      <c r="EC102" s="1" t="s">
        <v>0</v>
      </c>
      <c r="ED102" s="1" t="s">
        <v>0</v>
      </c>
      <c r="EE102" s="1" t="s">
        <v>0</v>
      </c>
      <c r="EF102" s="1" t="s">
        <v>0</v>
      </c>
      <c r="EG102" s="1" t="s">
        <v>0</v>
      </c>
      <c r="EH102" s="1" t="s">
        <v>0</v>
      </c>
      <c r="EI102" s="1" t="s">
        <v>0</v>
      </c>
      <c r="EJ102" s="1" t="s">
        <v>0</v>
      </c>
      <c r="EK102" s="1" t="s">
        <v>0</v>
      </c>
      <c r="EL102" s="1" t="s">
        <v>0</v>
      </c>
      <c r="EM102" s="1" t="s">
        <v>0</v>
      </c>
      <c r="EN102" s="1" t="s">
        <v>0</v>
      </c>
      <c r="EO102" s="1" t="s">
        <v>0</v>
      </c>
      <c r="EP102" s="1" t="s">
        <v>0</v>
      </c>
      <c r="EQ102" s="1" t="s">
        <v>0</v>
      </c>
      <c r="ER102" s="1" t="s">
        <v>0</v>
      </c>
      <c r="ES102" s="1" t="s">
        <v>0</v>
      </c>
      <c r="ET102" s="1" t="s">
        <v>0</v>
      </c>
      <c r="EU102" s="1" t="s">
        <v>0</v>
      </c>
      <c r="EV102" s="1" t="s">
        <v>0</v>
      </c>
      <c r="EW102" s="1" t="s">
        <v>0</v>
      </c>
      <c r="EX102" s="1" t="s">
        <v>0</v>
      </c>
      <c r="EY102" s="1" t="s">
        <v>0</v>
      </c>
      <c r="EZ102" s="1" t="s">
        <v>0</v>
      </c>
      <c r="FA102" s="1" t="s">
        <v>0</v>
      </c>
      <c r="FB102" s="1" t="s">
        <v>0</v>
      </c>
      <c r="FC102" s="1" t="s">
        <v>0</v>
      </c>
      <c r="FD102" s="1" t="s">
        <v>0</v>
      </c>
    </row>
    <row r="103" spans="1:160" x14ac:dyDescent="0.2">
      <c r="A103" s="1" t="s">
        <v>1732</v>
      </c>
      <c r="B103" s="4" t="s">
        <v>469</v>
      </c>
      <c r="C103" s="4" t="s">
        <v>470</v>
      </c>
      <c r="D103" s="35">
        <v>12071259.497924799</v>
      </c>
      <c r="E103" s="35">
        <v>20870738.824200399</v>
      </c>
      <c r="F103" s="35">
        <v>22905693.562909901</v>
      </c>
      <c r="G103" s="35">
        <v>35212163.202918798</v>
      </c>
      <c r="H103" s="35">
        <v>17438249.7740288</v>
      </c>
      <c r="I103" s="35">
        <v>28880014.769308802</v>
      </c>
      <c r="J103" s="35">
        <v>27389597.0329987</v>
      </c>
      <c r="K103" s="35">
        <v>13357411.5267989</v>
      </c>
      <c r="L103" s="35">
        <v>35085623.812142998</v>
      </c>
      <c r="M103" s="35">
        <v>37102398.777548403</v>
      </c>
      <c r="N103" s="1">
        <v>46341040.170518197</v>
      </c>
      <c r="O103" s="1">
        <v>23983179.745689999</v>
      </c>
      <c r="P103" s="1">
        <v>24473624.1283511</v>
      </c>
      <c r="Q103" s="1">
        <v>27321052.569074601</v>
      </c>
      <c r="R103" s="1">
        <v>18150044.5371374</v>
      </c>
      <c r="S103" s="1">
        <v>12595040.356291501</v>
      </c>
      <c r="T103" s="1">
        <v>56211382.507738099</v>
      </c>
      <c r="U103" s="1">
        <v>29144553.703636602</v>
      </c>
      <c r="V103" s="1">
        <v>18276526.604319401</v>
      </c>
      <c r="W103" s="1">
        <v>27234856.452599801</v>
      </c>
      <c r="X103" s="1">
        <v>16323298.6285346</v>
      </c>
      <c r="Y103" s="1">
        <v>35609516.628365003</v>
      </c>
      <c r="Z103" s="1">
        <v>24090226.219268698</v>
      </c>
      <c r="AA103" s="1">
        <v>17442859.6939083</v>
      </c>
      <c r="AB103" s="1">
        <v>23329748.4035188</v>
      </c>
      <c r="AC103" s="1">
        <v>27281459.3029425</v>
      </c>
      <c r="AD103" s="1">
        <v>12244608.073844699</v>
      </c>
      <c r="AE103" s="1">
        <v>14906019.386345699</v>
      </c>
      <c r="AF103" s="1">
        <v>12064467.404348601</v>
      </c>
      <c r="AG103" s="1">
        <v>17549142.133352701</v>
      </c>
      <c r="AH103" s="1">
        <v>15493257.959638299</v>
      </c>
      <c r="AI103" s="1">
        <v>10310379.165728699</v>
      </c>
      <c r="AJ103" s="1">
        <v>23017544.209933501</v>
      </c>
      <c r="AK103" s="1">
        <v>16168488.720176101</v>
      </c>
      <c r="AL103" s="1">
        <v>13893486.080918301</v>
      </c>
      <c r="AM103" s="1">
        <v>10178797.038032301</v>
      </c>
      <c r="AN103" s="1">
        <v>24894633.603135601</v>
      </c>
      <c r="AO103" s="1">
        <v>10184923.941257499</v>
      </c>
      <c r="AP103" s="1">
        <v>22221563.884391401</v>
      </c>
      <c r="AQ103" s="1">
        <v>9836757.0520675201</v>
      </c>
      <c r="AR103" s="1">
        <v>12072622.370625</v>
      </c>
      <c r="AS103" s="1">
        <v>16127767.5260297</v>
      </c>
      <c r="AT103" s="1">
        <v>25196096.103624701</v>
      </c>
      <c r="AU103" s="1">
        <v>11871547.347048599</v>
      </c>
      <c r="AV103" s="1">
        <v>13591130.3889203</v>
      </c>
      <c r="AW103" s="1">
        <v>17312257.108201101</v>
      </c>
      <c r="AX103" s="1">
        <v>32614423.687909801</v>
      </c>
      <c r="AY103" s="1">
        <v>7934620.5379619198</v>
      </c>
      <c r="AZ103" s="1">
        <v>15945363.677723501</v>
      </c>
      <c r="BA103" s="1">
        <v>17077979.677238401</v>
      </c>
      <c r="BB103" s="1">
        <v>14884794.812022099</v>
      </c>
      <c r="BC103" s="1">
        <v>24586047.599365</v>
      </c>
      <c r="BD103" s="1">
        <v>48607048.368099697</v>
      </c>
      <c r="BE103" s="1">
        <v>16409694.4689101</v>
      </c>
      <c r="BF103" s="1">
        <v>14659506.776046</v>
      </c>
      <c r="BG103" s="1">
        <v>17455702.395356599</v>
      </c>
      <c r="BH103" s="1">
        <v>17689445.400278401</v>
      </c>
      <c r="BI103" s="1">
        <v>15306452.674854999</v>
      </c>
      <c r="BJ103" s="1">
        <v>22543496.2096324</v>
      </c>
      <c r="BK103" s="1">
        <v>13577200.219937</v>
      </c>
      <c r="BL103" s="1">
        <v>33093828.2195406</v>
      </c>
      <c r="BM103" s="1">
        <v>18356399.7620866</v>
      </c>
      <c r="BN103" s="1">
        <v>23650975.746265601</v>
      </c>
      <c r="BO103" s="1">
        <v>29656952.1392221</v>
      </c>
      <c r="BP103" s="1">
        <v>13640893.018602099</v>
      </c>
      <c r="BQ103" s="1">
        <v>9995251.0611161496</v>
      </c>
      <c r="BR103" s="1">
        <v>6217163.9452110501</v>
      </c>
      <c r="BS103" s="1">
        <v>10820653.826846</v>
      </c>
      <c r="BT103" s="1">
        <v>12084857.6526853</v>
      </c>
      <c r="BU103" s="1">
        <v>14627714.7304869</v>
      </c>
      <c r="BV103" s="1">
        <v>27655034.0377956</v>
      </c>
      <c r="BW103" s="1">
        <v>12489017.677714</v>
      </c>
      <c r="BX103" s="1">
        <v>7319202.8230223302</v>
      </c>
      <c r="BY103" s="1">
        <v>33912592.6781969</v>
      </c>
      <c r="BZ103" s="1">
        <v>12789197.9966527</v>
      </c>
      <c r="CA103" s="1">
        <v>13892078.650463</v>
      </c>
      <c r="CB103" s="1">
        <v>22923667.841958001</v>
      </c>
      <c r="CC103" s="1">
        <v>27858616.441553701</v>
      </c>
      <c r="CD103" s="1">
        <v>21144012.349819701</v>
      </c>
      <c r="CE103" s="1">
        <v>17218024.629469901</v>
      </c>
      <c r="CF103" s="1">
        <v>9651591.8797078002</v>
      </c>
      <c r="CG103" s="1">
        <v>14815370.5911898</v>
      </c>
      <c r="CH103" s="1">
        <v>36016383.978270799</v>
      </c>
      <c r="CI103" s="1">
        <v>12387891.174101001</v>
      </c>
      <c r="CJ103" s="1">
        <v>8149000.6088806801</v>
      </c>
      <c r="CK103" s="1">
        <v>16443290.6126408</v>
      </c>
      <c r="CL103" s="1">
        <v>27627914.629227899</v>
      </c>
      <c r="CM103" s="1">
        <v>13557033.3211217</v>
      </c>
      <c r="CN103" s="1">
        <v>17699725.696743499</v>
      </c>
      <c r="CO103" s="1">
        <v>11506135.323398</v>
      </c>
      <c r="CP103" s="1">
        <v>16075105.8738112</v>
      </c>
      <c r="CQ103" s="1">
        <v>16819472.153722201</v>
      </c>
      <c r="CR103" s="1">
        <v>13505493.108203201</v>
      </c>
      <c r="CS103" s="1">
        <v>7370580.8472406203</v>
      </c>
      <c r="CT103" s="1">
        <v>15446919.1734809</v>
      </c>
      <c r="CU103" s="1">
        <v>11554950.9353822</v>
      </c>
      <c r="CV103" s="1">
        <v>11642530.0900234</v>
      </c>
      <c r="CW103" s="1">
        <v>6233025.8565289397</v>
      </c>
      <c r="CX103" s="1">
        <v>10906726.384445701</v>
      </c>
      <c r="CY103" s="1">
        <v>12318288.4694854</v>
      </c>
      <c r="CZ103" s="1">
        <v>17202345.066823401</v>
      </c>
      <c r="DA103" s="1">
        <v>20908731.716458201</v>
      </c>
      <c r="DB103" s="1">
        <v>7933126.5841433303</v>
      </c>
      <c r="DC103" s="1">
        <v>8691585.8124626502</v>
      </c>
      <c r="DD103" s="1">
        <v>9579156.9406882208</v>
      </c>
      <c r="DE103" s="1">
        <v>12200265.6647483</v>
      </c>
      <c r="DF103" s="1">
        <v>10467999.5750841</v>
      </c>
      <c r="DG103" s="1">
        <v>12673064.2884268</v>
      </c>
      <c r="DH103" s="1">
        <v>8037653.1183619704</v>
      </c>
      <c r="DI103" s="1">
        <v>12440669.6103785</v>
      </c>
      <c r="DJ103" s="1">
        <v>13102673.137594501</v>
      </c>
      <c r="DK103" s="1">
        <v>5409574.2878261404</v>
      </c>
      <c r="DL103" s="1">
        <v>10180979.6276877</v>
      </c>
      <c r="DM103" s="1">
        <v>16085058.1228565</v>
      </c>
      <c r="DN103" s="1">
        <v>8357348.75008085</v>
      </c>
      <c r="DO103" s="1">
        <v>11190059.4662326</v>
      </c>
      <c r="DP103" s="1">
        <v>44323041.330637597</v>
      </c>
      <c r="DQ103" s="1">
        <v>12530018.1536617</v>
      </c>
      <c r="DR103" s="1">
        <v>34623456.106590196</v>
      </c>
      <c r="DS103" s="1">
        <v>15772210.138886999</v>
      </c>
      <c r="DT103" s="1">
        <v>8997870.6795932297</v>
      </c>
      <c r="DU103" s="1">
        <v>20851530.409744199</v>
      </c>
      <c r="DV103" s="1">
        <v>8140476.2648274601</v>
      </c>
      <c r="DW103" s="1">
        <v>19015198.092709702</v>
      </c>
      <c r="DX103" s="1">
        <v>10220979.022462299</v>
      </c>
      <c r="DY103" s="1">
        <v>23112366.312807798</v>
      </c>
      <c r="DZ103" s="1">
        <v>14199394.0931604</v>
      </c>
      <c r="EA103" s="1">
        <v>24553437.961404499</v>
      </c>
      <c r="EB103" s="1">
        <v>11968133.300264399</v>
      </c>
      <c r="EC103" s="1">
        <v>19707696.255310401</v>
      </c>
      <c r="ED103" s="1">
        <v>7857720.5690856203</v>
      </c>
      <c r="EE103" s="1">
        <v>12554382.0611139</v>
      </c>
      <c r="EF103" s="1">
        <v>15729983.174298201</v>
      </c>
      <c r="EG103" s="1">
        <v>29661202.844521299</v>
      </c>
      <c r="EH103" s="1">
        <v>15539152.3392097</v>
      </c>
      <c r="EI103" s="1">
        <v>8985791.9594231397</v>
      </c>
      <c r="EJ103" s="1">
        <v>15430828.840876</v>
      </c>
      <c r="EK103" s="1">
        <v>11391247.4135099</v>
      </c>
      <c r="EL103" s="1">
        <v>13104206.6782714</v>
      </c>
      <c r="EM103" s="1">
        <v>14705173.6767914</v>
      </c>
      <c r="EN103" s="1">
        <v>9654783.1269839294</v>
      </c>
      <c r="EO103" s="1">
        <v>10183914.1647269</v>
      </c>
      <c r="EP103" s="1">
        <v>9791644.8579991199</v>
      </c>
      <c r="EQ103" s="1">
        <v>15838751.789794199</v>
      </c>
      <c r="ER103" s="1">
        <v>13626367.5656259</v>
      </c>
      <c r="ES103" s="1">
        <v>18644371.2484564</v>
      </c>
      <c r="ET103" s="1">
        <v>18236790.283772901</v>
      </c>
      <c r="EU103" s="1">
        <v>14562586.039125601</v>
      </c>
      <c r="EV103" s="1">
        <v>16434876.9667137</v>
      </c>
      <c r="EW103" s="1">
        <v>10039201.1282565</v>
      </c>
      <c r="EX103" s="1">
        <v>8652865.6541388705</v>
      </c>
      <c r="EY103" s="1">
        <v>23019919.942712501</v>
      </c>
      <c r="EZ103" s="1">
        <v>13725117.7971403</v>
      </c>
      <c r="FA103" s="1">
        <v>10517650.498637799</v>
      </c>
      <c r="FB103" s="1">
        <v>8182595.1856598696</v>
      </c>
      <c r="FC103" s="1">
        <v>9015149.34851164</v>
      </c>
      <c r="FD103" s="1">
        <v>20004972.617883999</v>
      </c>
    </row>
    <row r="104" spans="1:160" x14ac:dyDescent="0.2">
      <c r="A104" s="1" t="s">
        <v>1733</v>
      </c>
      <c r="B104" s="4" t="s">
        <v>474</v>
      </c>
      <c r="C104" s="4" t="s">
        <v>475</v>
      </c>
      <c r="D104" s="35">
        <v>13844643.381350501</v>
      </c>
      <c r="E104" s="35">
        <v>27715554.8227553</v>
      </c>
      <c r="F104" s="35">
        <v>26379214.626166001</v>
      </c>
      <c r="G104" s="35">
        <v>24335525.359963801</v>
      </c>
      <c r="H104" s="35">
        <v>19257787.253572199</v>
      </c>
      <c r="I104" s="35">
        <v>12258269.1282888</v>
      </c>
      <c r="J104" s="35">
        <v>31008073.125409599</v>
      </c>
      <c r="K104" s="35">
        <v>26434924.981095798</v>
      </c>
      <c r="L104" s="35">
        <v>13911306.1603096</v>
      </c>
      <c r="M104" s="35">
        <v>16187057.2509767</v>
      </c>
      <c r="N104" s="1">
        <v>14917678.385271</v>
      </c>
      <c r="O104" s="1">
        <v>16747717.097417001</v>
      </c>
      <c r="P104" s="1">
        <v>20120665.265150499</v>
      </c>
      <c r="Q104" s="1">
        <v>21947670.942361299</v>
      </c>
      <c r="R104" s="1">
        <v>12607565.943376901</v>
      </c>
      <c r="S104" s="1">
        <v>16795186.296089999</v>
      </c>
      <c r="T104" s="1">
        <v>10365300.2930643</v>
      </c>
      <c r="U104" s="1">
        <v>16346614.4119577</v>
      </c>
      <c r="V104" s="1">
        <v>18722136.3411065</v>
      </c>
      <c r="W104" s="1">
        <v>17152109.777961601</v>
      </c>
      <c r="X104" s="1">
        <v>20946941.0001119</v>
      </c>
      <c r="Y104" s="1">
        <v>34940084.674059398</v>
      </c>
      <c r="Z104" s="1">
        <v>8908973.2002302203</v>
      </c>
      <c r="AA104" s="1">
        <v>16315891.877872899</v>
      </c>
      <c r="AB104" s="1">
        <v>18465790.637853801</v>
      </c>
      <c r="AC104" s="1">
        <v>13571251.6867413</v>
      </c>
      <c r="AD104" s="1">
        <v>15232148.168206099</v>
      </c>
      <c r="AE104" s="1">
        <v>23601099.539399602</v>
      </c>
      <c r="AF104" s="1">
        <v>17349715.3944082</v>
      </c>
      <c r="AG104" s="1">
        <v>28549633.036012001</v>
      </c>
      <c r="AH104" s="1">
        <v>23447477.262025099</v>
      </c>
      <c r="AI104" s="1">
        <v>12824174.4986738</v>
      </c>
      <c r="AJ104" s="1">
        <v>17619832.899726901</v>
      </c>
      <c r="AK104" s="1">
        <v>34208990.606425799</v>
      </c>
      <c r="AL104" s="1">
        <v>12077812.7667892</v>
      </c>
      <c r="AM104" s="1">
        <v>13604477.7845506</v>
      </c>
      <c r="AN104" s="1">
        <v>14932462.400976401</v>
      </c>
      <c r="AO104" s="1">
        <v>9942199.0166747905</v>
      </c>
      <c r="AP104" s="1">
        <v>13209997.728866801</v>
      </c>
      <c r="AQ104" s="1">
        <v>21477784.9893713</v>
      </c>
      <c r="AR104" s="1">
        <v>13275624.996274799</v>
      </c>
      <c r="AS104" s="1">
        <v>13738920.7338662</v>
      </c>
      <c r="AT104" s="1">
        <v>13655932.0677417</v>
      </c>
      <c r="AU104" s="1">
        <v>23067255.7569227</v>
      </c>
      <c r="AV104" s="1">
        <v>20778502.716130599</v>
      </c>
      <c r="AW104" s="1">
        <v>12180835.689261699</v>
      </c>
      <c r="AX104" s="1">
        <v>18652121.857269801</v>
      </c>
      <c r="AY104" s="1">
        <v>15695940.1831601</v>
      </c>
      <c r="AZ104" s="1">
        <v>12331706.912469501</v>
      </c>
      <c r="BA104" s="1">
        <v>28422693.828745399</v>
      </c>
      <c r="BB104" s="1">
        <v>13608048.2086988</v>
      </c>
      <c r="BC104" s="1">
        <v>15842345.515334999</v>
      </c>
      <c r="BD104" s="1">
        <v>15758604.1122925</v>
      </c>
      <c r="BE104" s="1">
        <v>14875435.5048106</v>
      </c>
      <c r="BF104" s="1">
        <v>24604280.508287299</v>
      </c>
      <c r="BG104" s="1">
        <v>12978450.7855283</v>
      </c>
      <c r="BH104" s="1">
        <v>15830836.4242048</v>
      </c>
      <c r="BI104" s="1">
        <v>29127830.376796</v>
      </c>
      <c r="BJ104" s="1">
        <v>10038921.1548857</v>
      </c>
      <c r="BK104" s="1">
        <v>26469020.132630099</v>
      </c>
      <c r="BL104" s="1">
        <v>20358259.0792755</v>
      </c>
      <c r="BM104" s="1">
        <v>20870100.299121901</v>
      </c>
      <c r="BN104" s="1">
        <v>13993296.621366801</v>
      </c>
      <c r="BO104" s="1">
        <v>10061469.7181102</v>
      </c>
      <c r="BP104" s="1">
        <v>31709382.1894872</v>
      </c>
      <c r="BQ104" s="1">
        <v>12072645.878103901</v>
      </c>
      <c r="BR104" s="1">
        <v>14155739.735886199</v>
      </c>
      <c r="BS104" s="1">
        <v>21511747.579999901</v>
      </c>
      <c r="BT104" s="1">
        <v>11689698.7561829</v>
      </c>
      <c r="BU104" s="1">
        <v>18698296.9119635</v>
      </c>
      <c r="BV104" s="1">
        <v>6416006.0513015296</v>
      </c>
      <c r="BW104" s="1">
        <v>23869686.982091501</v>
      </c>
      <c r="BX104" s="1">
        <v>14424770.9316328</v>
      </c>
      <c r="BY104" s="1">
        <v>19867437.328976501</v>
      </c>
      <c r="BZ104" s="1">
        <v>19832442.1898349</v>
      </c>
      <c r="CA104" s="1">
        <v>23783918.455392599</v>
      </c>
      <c r="CB104" s="1">
        <v>9048096.8665023707</v>
      </c>
      <c r="CC104" s="1">
        <v>9572737.8730365392</v>
      </c>
      <c r="CD104" s="1">
        <v>14944623.4385718</v>
      </c>
      <c r="CE104" s="1">
        <v>23429309.819912601</v>
      </c>
      <c r="CF104" s="1">
        <v>19274974.968965098</v>
      </c>
      <c r="CG104" s="1">
        <v>10655355.985330399</v>
      </c>
      <c r="CH104" s="1">
        <v>12646779.199134</v>
      </c>
      <c r="CI104" s="1">
        <v>9876061.6295646392</v>
      </c>
      <c r="CJ104" s="1">
        <v>9441710.8042456508</v>
      </c>
      <c r="CK104" s="1">
        <v>12282282.172467399</v>
      </c>
      <c r="CL104" s="1">
        <v>6767890.9690895602</v>
      </c>
      <c r="CM104" s="1">
        <v>12157687.5431567</v>
      </c>
      <c r="CN104" s="1">
        <v>16882405.414202198</v>
      </c>
      <c r="CO104" s="1">
        <v>13365212.518599501</v>
      </c>
      <c r="CP104" s="1">
        <v>10533659.165152799</v>
      </c>
      <c r="CQ104" s="1">
        <v>11522287.0738985</v>
      </c>
      <c r="CR104" s="1">
        <v>19742694.183314301</v>
      </c>
      <c r="CS104" s="1">
        <v>13974700.4131313</v>
      </c>
      <c r="CT104" s="1">
        <v>15262595.3054244</v>
      </c>
      <c r="CU104" s="1">
        <v>12388646.3095382</v>
      </c>
      <c r="CV104" s="1">
        <v>13360579.933472101</v>
      </c>
      <c r="CW104" s="1">
        <v>18473018.379455999</v>
      </c>
      <c r="CX104" s="1">
        <v>13479904.8516126</v>
      </c>
      <c r="CY104" s="1">
        <v>14619638.9192183</v>
      </c>
      <c r="CZ104" s="1">
        <v>10103157.469849</v>
      </c>
      <c r="DA104" s="1">
        <v>14709709.0740203</v>
      </c>
      <c r="DB104" s="1">
        <v>8347187.0105022201</v>
      </c>
      <c r="DC104" s="1">
        <v>17336543.964621801</v>
      </c>
      <c r="DD104" s="1">
        <v>13947635.9958768</v>
      </c>
      <c r="DE104" s="1">
        <v>15308809.2352197</v>
      </c>
      <c r="DF104" s="1">
        <v>20145948.9126486</v>
      </c>
      <c r="DG104" s="1">
        <v>16434039.399540501</v>
      </c>
      <c r="DH104" s="1">
        <v>11412627.863929501</v>
      </c>
      <c r="DI104" s="1">
        <v>8637579.3179922402</v>
      </c>
      <c r="DJ104" s="1">
        <v>8020645.5443955297</v>
      </c>
      <c r="DK104" s="1">
        <v>14737771.5764385</v>
      </c>
      <c r="DL104" s="1">
        <v>11338175.323764499</v>
      </c>
      <c r="DM104" s="1">
        <v>14315269.683515901</v>
      </c>
      <c r="DN104" s="1">
        <v>14310813.8196133</v>
      </c>
      <c r="DO104" s="1">
        <v>15872077.8286354</v>
      </c>
      <c r="DP104" s="1">
        <v>17679063.455861598</v>
      </c>
      <c r="DQ104" s="1">
        <v>20559148.888068799</v>
      </c>
      <c r="DR104" s="1">
        <v>12347206.0666882</v>
      </c>
      <c r="DS104" s="1">
        <v>14680940.361016201</v>
      </c>
      <c r="DT104" s="1">
        <v>8036005.4348958302</v>
      </c>
      <c r="DU104" s="1">
        <v>11148095.2066823</v>
      </c>
      <c r="DV104" s="1">
        <v>22552113.547754399</v>
      </c>
      <c r="DW104" s="1">
        <v>8941340.1801203992</v>
      </c>
      <c r="DX104" s="1">
        <v>5496696.3921852503</v>
      </c>
      <c r="DY104" s="1">
        <v>13686725.6287618</v>
      </c>
      <c r="DZ104" s="1">
        <v>8478827.7840286698</v>
      </c>
      <c r="EA104" s="1">
        <v>8244596.6900495598</v>
      </c>
      <c r="EB104" s="1">
        <v>7776209.5324502103</v>
      </c>
      <c r="EC104" s="1">
        <v>11276826.385379801</v>
      </c>
      <c r="ED104" s="1">
        <v>11905285.004325099</v>
      </c>
      <c r="EE104" s="1">
        <v>22178262.636880901</v>
      </c>
      <c r="EF104" s="1">
        <v>11921385.576424001</v>
      </c>
      <c r="EG104" s="1">
        <v>20027119.182734899</v>
      </c>
      <c r="EH104" s="1">
        <v>11918375.198523</v>
      </c>
      <c r="EI104" s="1">
        <v>10343867.6459991</v>
      </c>
      <c r="EJ104" s="1">
        <v>10835650.9653042</v>
      </c>
      <c r="EK104" s="1">
        <v>12066307.342495801</v>
      </c>
      <c r="EL104" s="1">
        <v>10123602.798355799</v>
      </c>
      <c r="EM104" s="1">
        <v>20559867.9754599</v>
      </c>
      <c r="EN104" s="1">
        <v>18275734.236936301</v>
      </c>
      <c r="EO104" s="1">
        <v>15676351.736248501</v>
      </c>
      <c r="EP104" s="1">
        <v>12264563.785484999</v>
      </c>
      <c r="EQ104" s="1">
        <v>11240898.3884682</v>
      </c>
      <c r="ER104" s="1">
        <v>14902791.709617</v>
      </c>
      <c r="ES104" s="1">
        <v>8900408.0186362006</v>
      </c>
      <c r="ET104" s="1">
        <v>10019886.392052701</v>
      </c>
      <c r="EU104" s="1">
        <v>12081935.900721099</v>
      </c>
      <c r="EV104" s="1">
        <v>16800304.677552301</v>
      </c>
      <c r="EW104" s="1">
        <v>8951393.3549801707</v>
      </c>
      <c r="EX104" s="1">
        <v>12458848.6009799</v>
      </c>
      <c r="EY104" s="1">
        <v>15144846.0498452</v>
      </c>
      <c r="EZ104" s="1">
        <v>10787699.822342601</v>
      </c>
      <c r="FA104" s="1">
        <v>12592986.596630801</v>
      </c>
      <c r="FB104" s="1">
        <v>11878009.5269845</v>
      </c>
      <c r="FC104" s="1">
        <v>17828027.0450546</v>
      </c>
      <c r="FD104" s="1">
        <v>12455838.7116393</v>
      </c>
    </row>
    <row r="105" spans="1:160" x14ac:dyDescent="0.2">
      <c r="A105" s="1" t="s">
        <v>1734</v>
      </c>
      <c r="B105" s="4" t="s">
        <v>479</v>
      </c>
      <c r="C105" s="4" t="s">
        <v>480</v>
      </c>
      <c r="D105" s="35">
        <v>170861.25521273701</v>
      </c>
      <c r="E105" s="35">
        <v>661236.94016106403</v>
      </c>
      <c r="F105" s="35">
        <v>521942.600842104</v>
      </c>
      <c r="G105" s="35">
        <v>664518.65148815501</v>
      </c>
      <c r="H105" s="35">
        <v>320004.77660574799</v>
      </c>
      <c r="I105" s="35">
        <v>245873.049434632</v>
      </c>
      <c r="J105" s="35">
        <v>361945.14210977301</v>
      </c>
      <c r="K105" s="35">
        <v>526434.18486735097</v>
      </c>
      <c r="L105" s="35">
        <v>225654.80643073801</v>
      </c>
      <c r="M105" s="35">
        <v>336314.34285252</v>
      </c>
      <c r="N105" s="1">
        <v>251843.11420681301</v>
      </c>
      <c r="O105" s="1">
        <v>258576.90157931799</v>
      </c>
      <c r="P105" s="1">
        <v>325721.35809050099</v>
      </c>
      <c r="Q105" s="1">
        <v>245168.591874629</v>
      </c>
      <c r="R105" s="1">
        <v>211110.185967222</v>
      </c>
      <c r="S105" s="1">
        <v>220770.86498760199</v>
      </c>
      <c r="T105" s="1">
        <v>265042.06343481003</v>
      </c>
      <c r="U105" s="1">
        <v>483772.93303517799</v>
      </c>
      <c r="V105" s="1">
        <v>485793.73829194799</v>
      </c>
      <c r="W105" s="1">
        <v>206392.883609443</v>
      </c>
      <c r="X105" s="1">
        <v>400234.71007336897</v>
      </c>
      <c r="Y105" s="1">
        <v>522748.34763642499</v>
      </c>
      <c r="Z105" s="1">
        <v>142752.28430196099</v>
      </c>
      <c r="AA105" s="1">
        <v>216560.673035755</v>
      </c>
      <c r="AB105" s="1">
        <v>168898.32426666099</v>
      </c>
      <c r="AC105" s="1">
        <v>266234.97557307099</v>
      </c>
      <c r="AD105" s="1">
        <v>354358.763876496</v>
      </c>
      <c r="AE105" s="1">
        <v>474613.16228361102</v>
      </c>
      <c r="AF105" s="1">
        <v>219503.39064768501</v>
      </c>
      <c r="AG105" s="1">
        <v>269781.44161629799</v>
      </c>
      <c r="AH105" s="1">
        <v>399562.08125515899</v>
      </c>
      <c r="AI105" s="1">
        <v>220060.042362949</v>
      </c>
      <c r="AJ105" s="1">
        <v>240222.058867076</v>
      </c>
      <c r="AK105" s="1">
        <v>573323.43854791205</v>
      </c>
      <c r="AL105" s="1">
        <v>217621.500666001</v>
      </c>
      <c r="AM105" s="1">
        <v>187944.57549286701</v>
      </c>
      <c r="AN105" s="1">
        <v>275231.71198853198</v>
      </c>
      <c r="AO105" s="1">
        <v>187528.944735183</v>
      </c>
      <c r="AP105" s="1">
        <v>283055.60615701298</v>
      </c>
      <c r="AQ105" s="1">
        <v>362049.40814021602</v>
      </c>
      <c r="AR105" s="1">
        <v>242452.20132202399</v>
      </c>
      <c r="AS105" s="1">
        <v>276821.51190979598</v>
      </c>
      <c r="AT105" s="1">
        <v>373290.364491274</v>
      </c>
      <c r="AU105" s="1">
        <v>380679.59939054103</v>
      </c>
      <c r="AV105" s="1">
        <v>396653.32533503702</v>
      </c>
      <c r="AW105" s="1">
        <v>167355.08373207701</v>
      </c>
      <c r="AX105" s="1">
        <v>391139.29621504497</v>
      </c>
      <c r="AY105" s="1">
        <v>255813.215138687</v>
      </c>
      <c r="AZ105" s="1">
        <v>219510.34781022801</v>
      </c>
      <c r="BA105" s="1">
        <v>384115.98776979098</v>
      </c>
      <c r="BB105" s="1">
        <v>250622.394381233</v>
      </c>
      <c r="BC105" s="1">
        <v>301618.52426351199</v>
      </c>
      <c r="BD105" s="1">
        <v>344085.29766002198</v>
      </c>
      <c r="BE105" s="1">
        <v>217958.120163716</v>
      </c>
      <c r="BF105" s="1">
        <v>491466.27352517197</v>
      </c>
      <c r="BG105" s="1">
        <v>202396.53223634901</v>
      </c>
      <c r="BH105" s="1">
        <v>247807.91079470201</v>
      </c>
      <c r="BI105" s="1">
        <v>376274.73465846502</v>
      </c>
      <c r="BJ105" s="1">
        <v>285968.31684074103</v>
      </c>
      <c r="BK105" s="1">
        <v>918641.50537191797</v>
      </c>
      <c r="BL105" s="1">
        <v>425966.18207215902</v>
      </c>
      <c r="BM105" s="1">
        <v>320102.76717678597</v>
      </c>
      <c r="BN105" s="1">
        <v>258653.13717030501</v>
      </c>
      <c r="BO105" s="1">
        <v>281931.68145263998</v>
      </c>
      <c r="BP105" s="1">
        <v>565931.12426223198</v>
      </c>
      <c r="BQ105" s="1">
        <v>440837.91434907902</v>
      </c>
      <c r="BR105" s="1">
        <v>475254.66816196201</v>
      </c>
      <c r="BS105" s="1">
        <v>330894.20306588098</v>
      </c>
      <c r="BT105" s="1">
        <v>178576.734498148</v>
      </c>
      <c r="BU105" s="1">
        <v>427484.48696084</v>
      </c>
      <c r="BV105" s="1">
        <v>118653.26113443699</v>
      </c>
      <c r="BW105" s="1">
        <v>337096.95407341898</v>
      </c>
      <c r="BX105" s="1">
        <v>428935.86305120902</v>
      </c>
      <c r="BY105" s="1">
        <v>408702.80959768302</v>
      </c>
      <c r="BZ105" s="1">
        <v>454128.64486404997</v>
      </c>
      <c r="CA105" s="1">
        <v>338349.216207524</v>
      </c>
      <c r="CB105" s="1">
        <v>192786.30596962801</v>
      </c>
      <c r="CC105" s="1">
        <v>236209.97958186301</v>
      </c>
      <c r="CD105" s="1">
        <v>258041.73966924101</v>
      </c>
      <c r="CE105" s="1">
        <v>245181.84315577001</v>
      </c>
      <c r="CF105" s="1">
        <v>219325.30870254399</v>
      </c>
      <c r="CG105" s="1">
        <v>266822.56769288902</v>
      </c>
      <c r="CH105" s="1">
        <v>186219.51363843601</v>
      </c>
      <c r="CI105" s="1">
        <v>285790.90811438701</v>
      </c>
      <c r="CJ105" s="1">
        <v>169323.36707587601</v>
      </c>
      <c r="CK105" s="1">
        <v>165730.81111479501</v>
      </c>
      <c r="CL105" s="1">
        <v>130191.93879076101</v>
      </c>
      <c r="CM105" s="1">
        <v>237792.298886929</v>
      </c>
      <c r="CN105" s="1">
        <v>413249.79304119601</v>
      </c>
      <c r="CO105" s="1">
        <v>235794.45796573299</v>
      </c>
      <c r="CP105" s="1">
        <v>199861.49417857101</v>
      </c>
      <c r="CQ105" s="1">
        <v>228266.53320630899</v>
      </c>
      <c r="CR105" s="1">
        <v>268211.57846814801</v>
      </c>
      <c r="CS105" s="1">
        <v>329039.96987324901</v>
      </c>
      <c r="CT105" s="1">
        <v>265713.00574946799</v>
      </c>
      <c r="CU105" s="1">
        <v>293581.08959344</v>
      </c>
      <c r="CV105" s="1">
        <v>242626.42112615501</v>
      </c>
      <c r="CW105" s="1">
        <v>504603.168503694</v>
      </c>
      <c r="CX105" s="1">
        <v>320232.54155506002</v>
      </c>
      <c r="CY105" s="1">
        <v>283339.333601547</v>
      </c>
      <c r="CZ105" s="1">
        <v>211305.29842647701</v>
      </c>
      <c r="DA105" s="1">
        <v>306203.28023601498</v>
      </c>
      <c r="DB105" s="1">
        <v>283846.00447582599</v>
      </c>
      <c r="DC105" s="1">
        <v>271647.89095663402</v>
      </c>
      <c r="DD105" s="1">
        <v>513793.899962086</v>
      </c>
      <c r="DE105" s="1">
        <v>302209.58880338399</v>
      </c>
      <c r="DF105" s="1">
        <v>319140.29546104698</v>
      </c>
      <c r="DG105" s="1">
        <v>388209.00165716599</v>
      </c>
      <c r="DH105" s="1">
        <v>255428.433846117</v>
      </c>
      <c r="DI105" s="1">
        <v>160476.36406168799</v>
      </c>
      <c r="DJ105" s="1">
        <v>176024.860501193</v>
      </c>
      <c r="DK105" s="1">
        <v>374048.73227396898</v>
      </c>
      <c r="DL105" s="1">
        <v>211355.871645646</v>
      </c>
      <c r="DM105" s="1">
        <v>300808.387967407</v>
      </c>
      <c r="DN105" s="1">
        <v>221599.03163644101</v>
      </c>
      <c r="DO105" s="1">
        <v>475380.95672791702</v>
      </c>
      <c r="DP105" s="1">
        <v>213409.22495116401</v>
      </c>
      <c r="DQ105" s="1">
        <v>430570.86998042301</v>
      </c>
      <c r="DR105" s="1">
        <v>162608.65085526201</v>
      </c>
      <c r="DS105" s="1">
        <v>184494.78514583799</v>
      </c>
      <c r="DT105" s="1">
        <v>211716.81562326601</v>
      </c>
      <c r="DU105" s="1">
        <v>211715.77152896399</v>
      </c>
      <c r="DV105" s="1">
        <v>366670.467305456</v>
      </c>
      <c r="DW105" s="1">
        <v>190149.98281381599</v>
      </c>
      <c r="DX105" s="1">
        <v>60703.796100020198</v>
      </c>
      <c r="DY105" s="1">
        <v>226268.64053037</v>
      </c>
      <c r="DZ105" s="1">
        <v>168833.787092499</v>
      </c>
      <c r="EA105" s="1">
        <v>174189.496578544</v>
      </c>
      <c r="EB105" s="1">
        <v>150592.93034567</v>
      </c>
      <c r="EC105" s="1">
        <v>251349.26263321601</v>
      </c>
      <c r="ED105" s="1">
        <v>364072.26158077799</v>
      </c>
      <c r="EE105" s="1">
        <v>373328.45005323098</v>
      </c>
      <c r="EF105" s="1">
        <v>152633.06309610201</v>
      </c>
      <c r="EG105" s="1">
        <v>314306.08675716497</v>
      </c>
      <c r="EH105" s="1">
        <v>193039.01740081</v>
      </c>
      <c r="EI105" s="1">
        <v>249865.608934866</v>
      </c>
      <c r="EJ105" s="1">
        <v>310375.11592997302</v>
      </c>
      <c r="EK105" s="1">
        <v>204165.076673156</v>
      </c>
      <c r="EL105" s="1">
        <v>148317.51746838499</v>
      </c>
      <c r="EM105" s="1">
        <v>442100.16533473501</v>
      </c>
      <c r="EN105" s="1">
        <v>325413.24445873301</v>
      </c>
      <c r="EO105" s="1">
        <v>347635.85070630099</v>
      </c>
      <c r="EP105" s="1">
        <v>228315.370612931</v>
      </c>
      <c r="EQ105" s="1">
        <v>188982.61269412999</v>
      </c>
      <c r="ER105" s="1">
        <v>203920.932929676</v>
      </c>
      <c r="ES105" s="1">
        <v>217764.50190653201</v>
      </c>
      <c r="ET105" s="1">
        <v>80398.359988299198</v>
      </c>
      <c r="EU105" s="1">
        <v>165959.30010834199</v>
      </c>
      <c r="EV105" s="1">
        <v>219020.991383354</v>
      </c>
      <c r="EW105" s="1">
        <v>407739.47702376498</v>
      </c>
      <c r="EX105" s="1">
        <v>145991.94124585201</v>
      </c>
      <c r="EY105" s="1">
        <v>250136.64264275201</v>
      </c>
      <c r="EZ105" s="1">
        <v>181425.13580986299</v>
      </c>
      <c r="FA105" s="1">
        <v>245357.669769525</v>
      </c>
      <c r="FB105" s="1">
        <v>315122.927377293</v>
      </c>
      <c r="FC105" s="1">
        <v>213100.86608627901</v>
      </c>
      <c r="FD105" s="1">
        <v>254738.76944297401</v>
      </c>
    </row>
    <row r="106" spans="1:160" x14ac:dyDescent="0.2">
      <c r="A106" s="1" t="s">
        <v>1735</v>
      </c>
      <c r="B106" s="4" t="s">
        <v>484</v>
      </c>
      <c r="C106" s="4" t="s">
        <v>485</v>
      </c>
      <c r="D106" s="35" t="s">
        <v>0</v>
      </c>
      <c r="E106" s="35" t="s">
        <v>0</v>
      </c>
      <c r="F106" s="35" t="s">
        <v>0</v>
      </c>
      <c r="G106" s="35" t="s">
        <v>0</v>
      </c>
      <c r="H106" s="35" t="s">
        <v>0</v>
      </c>
      <c r="I106" s="35" t="s">
        <v>0</v>
      </c>
      <c r="J106" s="35" t="s">
        <v>0</v>
      </c>
      <c r="K106" s="35" t="s">
        <v>0</v>
      </c>
      <c r="L106" s="35" t="s">
        <v>0</v>
      </c>
      <c r="M106" s="35" t="s">
        <v>0</v>
      </c>
      <c r="N106" s="1" t="s">
        <v>0</v>
      </c>
      <c r="O106" s="1" t="s">
        <v>0</v>
      </c>
      <c r="P106" s="1" t="s">
        <v>0</v>
      </c>
      <c r="Q106" s="1" t="s">
        <v>0</v>
      </c>
      <c r="R106" s="1" t="s">
        <v>0</v>
      </c>
      <c r="S106" s="1" t="s">
        <v>0</v>
      </c>
      <c r="T106" s="1" t="s">
        <v>0</v>
      </c>
      <c r="U106" s="1" t="s">
        <v>0</v>
      </c>
      <c r="V106" s="1" t="s">
        <v>0</v>
      </c>
      <c r="W106" s="1" t="s">
        <v>0</v>
      </c>
      <c r="X106" s="1" t="s">
        <v>0</v>
      </c>
      <c r="Y106" s="1" t="s">
        <v>0</v>
      </c>
      <c r="Z106" s="1" t="s">
        <v>0</v>
      </c>
      <c r="AA106" s="1" t="s">
        <v>0</v>
      </c>
      <c r="AB106" s="1" t="s">
        <v>0</v>
      </c>
      <c r="AC106" s="1" t="s">
        <v>0</v>
      </c>
      <c r="AD106" s="1" t="s">
        <v>0</v>
      </c>
      <c r="AE106" s="1" t="s">
        <v>0</v>
      </c>
      <c r="AF106" s="1" t="s">
        <v>0</v>
      </c>
      <c r="AG106" s="1" t="s">
        <v>0</v>
      </c>
      <c r="AH106" s="1" t="s">
        <v>0</v>
      </c>
      <c r="AI106" s="1" t="s">
        <v>0</v>
      </c>
      <c r="AJ106" s="1" t="s">
        <v>0</v>
      </c>
      <c r="AK106" s="1" t="s">
        <v>0</v>
      </c>
      <c r="AL106" s="1" t="s">
        <v>0</v>
      </c>
      <c r="AM106" s="1" t="s">
        <v>0</v>
      </c>
      <c r="AN106" s="1" t="s">
        <v>0</v>
      </c>
      <c r="AO106" s="1" t="s">
        <v>0</v>
      </c>
      <c r="AP106" s="1" t="s">
        <v>0</v>
      </c>
      <c r="AQ106" s="1" t="s">
        <v>0</v>
      </c>
      <c r="AR106" s="1" t="s">
        <v>0</v>
      </c>
      <c r="AS106" s="1" t="s">
        <v>0</v>
      </c>
      <c r="AT106" s="1" t="s">
        <v>0</v>
      </c>
      <c r="AU106" s="1" t="s">
        <v>0</v>
      </c>
      <c r="AV106" s="1" t="s">
        <v>0</v>
      </c>
      <c r="AW106" s="1" t="s">
        <v>0</v>
      </c>
      <c r="AX106" s="1" t="s">
        <v>0</v>
      </c>
      <c r="AY106" s="1" t="s">
        <v>0</v>
      </c>
      <c r="AZ106" s="1" t="s">
        <v>0</v>
      </c>
      <c r="BA106" s="1" t="s">
        <v>0</v>
      </c>
      <c r="BB106" s="1" t="s">
        <v>0</v>
      </c>
      <c r="BC106" s="1" t="s">
        <v>0</v>
      </c>
      <c r="BD106" s="1" t="s">
        <v>0</v>
      </c>
      <c r="BE106" s="1" t="s">
        <v>0</v>
      </c>
      <c r="BF106" s="1" t="s">
        <v>0</v>
      </c>
      <c r="BG106" s="1" t="s">
        <v>0</v>
      </c>
      <c r="BH106" s="1" t="s">
        <v>0</v>
      </c>
      <c r="BI106" s="1" t="s">
        <v>0</v>
      </c>
      <c r="BJ106" s="1" t="s">
        <v>0</v>
      </c>
      <c r="BK106" s="1" t="s">
        <v>0</v>
      </c>
      <c r="BL106" s="1" t="s">
        <v>0</v>
      </c>
      <c r="BM106" s="1" t="s">
        <v>0</v>
      </c>
      <c r="BN106" s="1" t="s">
        <v>0</v>
      </c>
      <c r="BO106" s="1" t="s">
        <v>0</v>
      </c>
      <c r="BP106" s="1" t="s">
        <v>0</v>
      </c>
      <c r="BQ106" s="1" t="s">
        <v>0</v>
      </c>
      <c r="BR106" s="1" t="s">
        <v>0</v>
      </c>
      <c r="BS106" s="1" t="s">
        <v>0</v>
      </c>
      <c r="BT106" s="1" t="s">
        <v>0</v>
      </c>
      <c r="BU106" s="1" t="s">
        <v>0</v>
      </c>
      <c r="BV106" s="1" t="s">
        <v>0</v>
      </c>
      <c r="BW106" s="1" t="s">
        <v>0</v>
      </c>
      <c r="BX106" s="1" t="s">
        <v>0</v>
      </c>
      <c r="BY106" s="1" t="s">
        <v>0</v>
      </c>
      <c r="BZ106" s="1" t="s">
        <v>0</v>
      </c>
      <c r="CA106" s="1" t="s">
        <v>0</v>
      </c>
      <c r="CB106" s="1" t="s">
        <v>0</v>
      </c>
      <c r="CC106" s="1" t="s">
        <v>0</v>
      </c>
      <c r="CD106" s="1" t="s">
        <v>0</v>
      </c>
      <c r="CE106" s="1" t="s">
        <v>0</v>
      </c>
      <c r="CF106" s="1" t="s">
        <v>0</v>
      </c>
      <c r="CG106" s="1" t="s">
        <v>0</v>
      </c>
      <c r="CH106" s="1" t="s">
        <v>0</v>
      </c>
      <c r="CI106" s="1" t="s">
        <v>0</v>
      </c>
      <c r="CJ106" s="1" t="s">
        <v>0</v>
      </c>
      <c r="CK106" s="1" t="s">
        <v>0</v>
      </c>
      <c r="CL106" s="1" t="s">
        <v>0</v>
      </c>
      <c r="CM106" s="1" t="s">
        <v>0</v>
      </c>
      <c r="CN106" s="1" t="s">
        <v>0</v>
      </c>
      <c r="CO106" s="1" t="s">
        <v>0</v>
      </c>
      <c r="CP106" s="1" t="s">
        <v>0</v>
      </c>
      <c r="CQ106" s="1" t="s">
        <v>0</v>
      </c>
      <c r="CR106" s="1" t="s">
        <v>0</v>
      </c>
      <c r="CS106" s="1" t="s">
        <v>0</v>
      </c>
      <c r="CT106" s="1" t="s">
        <v>0</v>
      </c>
      <c r="CU106" s="1" t="s">
        <v>0</v>
      </c>
      <c r="CV106" s="1" t="s">
        <v>0</v>
      </c>
      <c r="CW106" s="1" t="s">
        <v>0</v>
      </c>
      <c r="CX106" s="1" t="s">
        <v>0</v>
      </c>
      <c r="CY106" s="1" t="s">
        <v>0</v>
      </c>
      <c r="CZ106" s="1" t="s">
        <v>0</v>
      </c>
      <c r="DA106" s="1" t="s">
        <v>0</v>
      </c>
      <c r="DB106" s="1" t="s">
        <v>0</v>
      </c>
      <c r="DC106" s="1" t="s">
        <v>0</v>
      </c>
      <c r="DD106" s="1" t="s">
        <v>0</v>
      </c>
      <c r="DE106" s="1" t="s">
        <v>0</v>
      </c>
      <c r="DF106" s="1" t="s">
        <v>0</v>
      </c>
      <c r="DG106" s="1" t="s">
        <v>0</v>
      </c>
      <c r="DH106" s="1" t="s">
        <v>0</v>
      </c>
      <c r="DI106" s="1" t="s">
        <v>0</v>
      </c>
      <c r="DJ106" s="1" t="s">
        <v>0</v>
      </c>
      <c r="DK106" s="1" t="s">
        <v>0</v>
      </c>
      <c r="DL106" s="1" t="s">
        <v>0</v>
      </c>
      <c r="DM106" s="1" t="s">
        <v>0</v>
      </c>
      <c r="DN106" s="1" t="s">
        <v>0</v>
      </c>
      <c r="DO106" s="1" t="s">
        <v>0</v>
      </c>
      <c r="DP106" s="1" t="s">
        <v>0</v>
      </c>
      <c r="DQ106" s="1" t="s">
        <v>0</v>
      </c>
      <c r="DR106" s="1" t="s">
        <v>0</v>
      </c>
      <c r="DS106" s="1" t="s">
        <v>0</v>
      </c>
      <c r="DT106" s="1" t="s">
        <v>0</v>
      </c>
      <c r="DU106" s="1" t="s">
        <v>0</v>
      </c>
      <c r="DV106" s="1" t="s">
        <v>0</v>
      </c>
      <c r="DW106" s="1" t="s">
        <v>0</v>
      </c>
      <c r="DX106" s="1" t="s">
        <v>0</v>
      </c>
      <c r="DY106" s="1" t="s">
        <v>0</v>
      </c>
      <c r="DZ106" s="1" t="s">
        <v>0</v>
      </c>
      <c r="EA106" s="1" t="s">
        <v>0</v>
      </c>
      <c r="EB106" s="1" t="s">
        <v>0</v>
      </c>
      <c r="EC106" s="1" t="s">
        <v>0</v>
      </c>
      <c r="ED106" s="1" t="s">
        <v>0</v>
      </c>
      <c r="EE106" s="1" t="s">
        <v>0</v>
      </c>
      <c r="EF106" s="1" t="s">
        <v>0</v>
      </c>
      <c r="EG106" s="1" t="s">
        <v>0</v>
      </c>
      <c r="EH106" s="1" t="s">
        <v>0</v>
      </c>
      <c r="EI106" s="1" t="s">
        <v>0</v>
      </c>
      <c r="EJ106" s="1" t="s">
        <v>0</v>
      </c>
      <c r="EK106" s="1" t="s">
        <v>0</v>
      </c>
      <c r="EL106" s="1" t="s">
        <v>0</v>
      </c>
      <c r="EM106" s="1" t="s">
        <v>0</v>
      </c>
      <c r="EN106" s="1" t="s">
        <v>0</v>
      </c>
      <c r="EO106" s="1" t="s">
        <v>0</v>
      </c>
      <c r="EP106" s="1" t="s">
        <v>0</v>
      </c>
      <c r="EQ106" s="1" t="s">
        <v>0</v>
      </c>
      <c r="ER106" s="1" t="s">
        <v>0</v>
      </c>
      <c r="ES106" s="1" t="s">
        <v>0</v>
      </c>
      <c r="ET106" s="1" t="s">
        <v>0</v>
      </c>
      <c r="EU106" s="1" t="s">
        <v>0</v>
      </c>
      <c r="EV106" s="1" t="s">
        <v>0</v>
      </c>
      <c r="EW106" s="1" t="s">
        <v>0</v>
      </c>
      <c r="EX106" s="1" t="s">
        <v>0</v>
      </c>
      <c r="EY106" s="1" t="s">
        <v>0</v>
      </c>
      <c r="EZ106" s="1" t="s">
        <v>0</v>
      </c>
      <c r="FA106" s="1" t="s">
        <v>0</v>
      </c>
      <c r="FB106" s="1" t="s">
        <v>0</v>
      </c>
      <c r="FC106" s="1" t="s">
        <v>0</v>
      </c>
      <c r="FD106" s="1" t="s">
        <v>0</v>
      </c>
    </row>
    <row r="107" spans="1:160" x14ac:dyDescent="0.2">
      <c r="A107" s="1" t="s">
        <v>1736</v>
      </c>
      <c r="B107" s="4" t="s">
        <v>488</v>
      </c>
      <c r="C107" s="4" t="s">
        <v>0</v>
      </c>
      <c r="D107" s="35" t="s">
        <v>0</v>
      </c>
      <c r="E107" s="35" t="s">
        <v>0</v>
      </c>
      <c r="F107" s="35" t="s">
        <v>0</v>
      </c>
      <c r="G107" s="35" t="s">
        <v>0</v>
      </c>
      <c r="H107" s="35" t="s">
        <v>0</v>
      </c>
      <c r="I107" s="35" t="s">
        <v>0</v>
      </c>
      <c r="J107" s="35" t="s">
        <v>0</v>
      </c>
      <c r="K107" s="35" t="s">
        <v>0</v>
      </c>
      <c r="L107" s="35" t="s">
        <v>0</v>
      </c>
      <c r="M107" s="35" t="s">
        <v>0</v>
      </c>
      <c r="N107" s="1" t="s">
        <v>0</v>
      </c>
      <c r="O107" s="1" t="s">
        <v>0</v>
      </c>
      <c r="P107" s="1" t="s">
        <v>0</v>
      </c>
      <c r="Q107" s="1" t="s">
        <v>0</v>
      </c>
      <c r="R107" s="1" t="s">
        <v>0</v>
      </c>
      <c r="S107" s="1" t="s">
        <v>0</v>
      </c>
      <c r="T107" s="1" t="s">
        <v>0</v>
      </c>
      <c r="U107" s="1" t="s">
        <v>0</v>
      </c>
      <c r="V107" s="1" t="s">
        <v>0</v>
      </c>
      <c r="W107" s="1" t="s">
        <v>0</v>
      </c>
      <c r="X107" s="1" t="s">
        <v>0</v>
      </c>
      <c r="Y107" s="1" t="s">
        <v>0</v>
      </c>
      <c r="Z107" s="1" t="s">
        <v>0</v>
      </c>
      <c r="AA107" s="1" t="s">
        <v>0</v>
      </c>
      <c r="AB107" s="1" t="s">
        <v>0</v>
      </c>
      <c r="AC107" s="1" t="s">
        <v>0</v>
      </c>
      <c r="AD107" s="1" t="s">
        <v>0</v>
      </c>
      <c r="AE107" s="1" t="s">
        <v>0</v>
      </c>
      <c r="AF107" s="1" t="s">
        <v>0</v>
      </c>
      <c r="AG107" s="1" t="s">
        <v>0</v>
      </c>
      <c r="AH107" s="1" t="s">
        <v>0</v>
      </c>
      <c r="AI107" s="1" t="s">
        <v>0</v>
      </c>
      <c r="AJ107" s="1" t="s">
        <v>0</v>
      </c>
      <c r="AK107" s="1" t="s">
        <v>0</v>
      </c>
      <c r="AL107" s="1" t="s">
        <v>0</v>
      </c>
      <c r="AM107" s="1" t="s">
        <v>0</v>
      </c>
      <c r="AN107" s="1" t="s">
        <v>0</v>
      </c>
      <c r="AO107" s="1" t="s">
        <v>0</v>
      </c>
      <c r="AP107" s="1" t="s">
        <v>0</v>
      </c>
      <c r="AQ107" s="1" t="s">
        <v>0</v>
      </c>
      <c r="AR107" s="1" t="s">
        <v>0</v>
      </c>
      <c r="AS107" s="1" t="s">
        <v>0</v>
      </c>
      <c r="AT107" s="1" t="s">
        <v>0</v>
      </c>
      <c r="AU107" s="1" t="s">
        <v>0</v>
      </c>
      <c r="AV107" s="1" t="s">
        <v>0</v>
      </c>
      <c r="AW107" s="1" t="s">
        <v>0</v>
      </c>
      <c r="AX107" s="1" t="s">
        <v>0</v>
      </c>
      <c r="AY107" s="1" t="s">
        <v>0</v>
      </c>
      <c r="AZ107" s="1" t="s">
        <v>0</v>
      </c>
      <c r="BA107" s="1" t="s">
        <v>0</v>
      </c>
      <c r="BB107" s="1" t="s">
        <v>0</v>
      </c>
      <c r="BC107" s="1" t="s">
        <v>0</v>
      </c>
      <c r="BD107" s="1" t="s">
        <v>0</v>
      </c>
      <c r="BE107" s="1" t="s">
        <v>0</v>
      </c>
      <c r="BF107" s="1" t="s">
        <v>0</v>
      </c>
      <c r="BG107" s="1" t="s">
        <v>0</v>
      </c>
      <c r="BH107" s="1" t="s">
        <v>0</v>
      </c>
      <c r="BI107" s="1" t="s">
        <v>0</v>
      </c>
      <c r="BJ107" s="1" t="s">
        <v>0</v>
      </c>
      <c r="BK107" s="1" t="s">
        <v>0</v>
      </c>
      <c r="BL107" s="1" t="s">
        <v>0</v>
      </c>
      <c r="BM107" s="1" t="s">
        <v>0</v>
      </c>
      <c r="BN107" s="1" t="s">
        <v>0</v>
      </c>
      <c r="BO107" s="1" t="s">
        <v>0</v>
      </c>
      <c r="BP107" s="1" t="s">
        <v>0</v>
      </c>
      <c r="BQ107" s="1" t="s">
        <v>0</v>
      </c>
      <c r="BR107" s="1" t="s">
        <v>0</v>
      </c>
      <c r="BS107" s="1" t="s">
        <v>0</v>
      </c>
      <c r="BT107" s="1" t="s">
        <v>0</v>
      </c>
      <c r="BU107" s="1" t="s">
        <v>0</v>
      </c>
      <c r="BV107" s="1" t="s">
        <v>0</v>
      </c>
      <c r="BW107" s="1" t="s">
        <v>0</v>
      </c>
      <c r="BX107" s="1" t="s">
        <v>0</v>
      </c>
      <c r="BY107" s="1" t="s">
        <v>0</v>
      </c>
      <c r="BZ107" s="1" t="s">
        <v>0</v>
      </c>
      <c r="CA107" s="1" t="s">
        <v>0</v>
      </c>
      <c r="CB107" s="1" t="s">
        <v>0</v>
      </c>
      <c r="CC107" s="1" t="s">
        <v>0</v>
      </c>
      <c r="CD107" s="1" t="s">
        <v>0</v>
      </c>
      <c r="CE107" s="1" t="s">
        <v>0</v>
      </c>
      <c r="CF107" s="1" t="s">
        <v>0</v>
      </c>
      <c r="CG107" s="1" t="s">
        <v>0</v>
      </c>
      <c r="CH107" s="1" t="s">
        <v>0</v>
      </c>
      <c r="CI107" s="1" t="s">
        <v>0</v>
      </c>
      <c r="CJ107" s="1" t="s">
        <v>0</v>
      </c>
      <c r="CK107" s="1" t="s">
        <v>0</v>
      </c>
      <c r="CL107" s="1" t="s">
        <v>0</v>
      </c>
      <c r="CM107" s="1" t="s">
        <v>0</v>
      </c>
      <c r="CN107" s="1" t="s">
        <v>0</v>
      </c>
      <c r="CO107" s="1" t="s">
        <v>0</v>
      </c>
      <c r="CP107" s="1" t="s">
        <v>0</v>
      </c>
      <c r="CQ107" s="1" t="s">
        <v>0</v>
      </c>
      <c r="CR107" s="1" t="s">
        <v>0</v>
      </c>
      <c r="CS107" s="1" t="s">
        <v>0</v>
      </c>
      <c r="CT107" s="1" t="s">
        <v>0</v>
      </c>
      <c r="CU107" s="1" t="s">
        <v>0</v>
      </c>
      <c r="CV107" s="1" t="s">
        <v>0</v>
      </c>
      <c r="CW107" s="1" t="s">
        <v>0</v>
      </c>
      <c r="CX107" s="1" t="s">
        <v>0</v>
      </c>
      <c r="CY107" s="1" t="s">
        <v>0</v>
      </c>
      <c r="CZ107" s="1" t="s">
        <v>0</v>
      </c>
      <c r="DA107" s="1" t="s">
        <v>0</v>
      </c>
      <c r="DB107" s="1" t="s">
        <v>0</v>
      </c>
      <c r="DC107" s="1" t="s">
        <v>0</v>
      </c>
      <c r="DD107" s="1" t="s">
        <v>0</v>
      </c>
      <c r="DE107" s="1" t="s">
        <v>0</v>
      </c>
      <c r="DF107" s="1" t="s">
        <v>0</v>
      </c>
      <c r="DG107" s="1" t="s">
        <v>0</v>
      </c>
      <c r="DH107" s="1" t="s">
        <v>0</v>
      </c>
      <c r="DI107" s="1" t="s">
        <v>0</v>
      </c>
      <c r="DJ107" s="1" t="s">
        <v>0</v>
      </c>
      <c r="DK107" s="1" t="s">
        <v>0</v>
      </c>
      <c r="DL107" s="1" t="s">
        <v>0</v>
      </c>
      <c r="DM107" s="1" t="s">
        <v>0</v>
      </c>
      <c r="DN107" s="1" t="s">
        <v>0</v>
      </c>
      <c r="DO107" s="1" t="s">
        <v>0</v>
      </c>
      <c r="DP107" s="1" t="s">
        <v>0</v>
      </c>
      <c r="DQ107" s="1" t="s">
        <v>0</v>
      </c>
      <c r="DR107" s="1" t="s">
        <v>0</v>
      </c>
      <c r="DS107" s="1" t="s">
        <v>0</v>
      </c>
      <c r="DT107" s="1" t="s">
        <v>0</v>
      </c>
      <c r="DU107" s="1" t="s">
        <v>0</v>
      </c>
      <c r="DV107" s="1" t="s">
        <v>0</v>
      </c>
      <c r="DW107" s="1" t="s">
        <v>0</v>
      </c>
      <c r="DX107" s="1" t="s">
        <v>0</v>
      </c>
      <c r="DY107" s="1" t="s">
        <v>0</v>
      </c>
      <c r="DZ107" s="1" t="s">
        <v>0</v>
      </c>
      <c r="EA107" s="1" t="s">
        <v>0</v>
      </c>
      <c r="EB107" s="1" t="s">
        <v>0</v>
      </c>
      <c r="EC107" s="1" t="s">
        <v>0</v>
      </c>
      <c r="ED107" s="1" t="s">
        <v>0</v>
      </c>
      <c r="EE107" s="1" t="s">
        <v>0</v>
      </c>
      <c r="EF107" s="1" t="s">
        <v>0</v>
      </c>
      <c r="EG107" s="1" t="s">
        <v>0</v>
      </c>
      <c r="EH107" s="1" t="s">
        <v>0</v>
      </c>
      <c r="EI107" s="1" t="s">
        <v>0</v>
      </c>
      <c r="EJ107" s="1" t="s">
        <v>0</v>
      </c>
      <c r="EK107" s="1" t="s">
        <v>0</v>
      </c>
      <c r="EL107" s="1" t="s">
        <v>0</v>
      </c>
      <c r="EM107" s="1" t="s">
        <v>0</v>
      </c>
      <c r="EN107" s="1" t="s">
        <v>0</v>
      </c>
      <c r="EO107" s="1" t="s">
        <v>0</v>
      </c>
      <c r="EP107" s="1" t="s">
        <v>0</v>
      </c>
      <c r="EQ107" s="1" t="s">
        <v>0</v>
      </c>
      <c r="ER107" s="1" t="s">
        <v>0</v>
      </c>
      <c r="ES107" s="1" t="s">
        <v>0</v>
      </c>
      <c r="ET107" s="1" t="s">
        <v>0</v>
      </c>
      <c r="EU107" s="1" t="s">
        <v>0</v>
      </c>
      <c r="EV107" s="1" t="s">
        <v>0</v>
      </c>
      <c r="EW107" s="1" t="s">
        <v>0</v>
      </c>
      <c r="EX107" s="1" t="s">
        <v>0</v>
      </c>
      <c r="EY107" s="1" t="s">
        <v>0</v>
      </c>
      <c r="EZ107" s="1" t="s">
        <v>0</v>
      </c>
      <c r="FA107" s="1" t="s">
        <v>0</v>
      </c>
      <c r="FB107" s="1" t="s">
        <v>0</v>
      </c>
      <c r="FC107" s="1" t="s">
        <v>0</v>
      </c>
      <c r="FD107" s="1" t="s">
        <v>0</v>
      </c>
    </row>
    <row r="108" spans="1:160" x14ac:dyDescent="0.2">
      <c r="A108" s="1" t="s">
        <v>1738</v>
      </c>
      <c r="B108" s="4" t="s">
        <v>491</v>
      </c>
      <c r="C108" s="4" t="s">
        <v>492</v>
      </c>
      <c r="D108" s="35">
        <v>27133252.7140247</v>
      </c>
      <c r="E108" s="35">
        <v>24861888.023985699</v>
      </c>
      <c r="F108" s="35">
        <v>36751487.834736399</v>
      </c>
      <c r="G108" s="35">
        <v>33615455.487135597</v>
      </c>
      <c r="H108" s="35">
        <v>36817035.644692101</v>
      </c>
      <c r="I108" s="35">
        <v>33472704.728856102</v>
      </c>
      <c r="J108" s="35">
        <v>29697039.778903399</v>
      </c>
      <c r="K108" s="35">
        <v>27073070.868186802</v>
      </c>
      <c r="L108" s="35">
        <v>27461623.196596202</v>
      </c>
      <c r="M108" s="35">
        <v>24607796.959672801</v>
      </c>
      <c r="N108" s="1">
        <v>25210286.886917301</v>
      </c>
      <c r="O108" s="1">
        <v>19296227.566902298</v>
      </c>
      <c r="P108" s="1">
        <v>32606913.2770129</v>
      </c>
      <c r="Q108" s="1">
        <v>30034288.661204401</v>
      </c>
      <c r="R108" s="1">
        <v>24052425.832530402</v>
      </c>
      <c r="S108" s="1">
        <v>35636188.522642903</v>
      </c>
      <c r="T108" s="1">
        <v>32995195.483360499</v>
      </c>
      <c r="U108" s="1">
        <v>50753733.752061799</v>
      </c>
      <c r="V108" s="1">
        <v>27428207.402541202</v>
      </c>
      <c r="W108" s="1">
        <v>29926140.491905801</v>
      </c>
      <c r="X108" s="1">
        <v>29977230.8811104</v>
      </c>
      <c r="Y108" s="1">
        <v>27970682.524426699</v>
      </c>
      <c r="Z108" s="1">
        <v>26301747.929798599</v>
      </c>
      <c r="AA108" s="1">
        <v>26216500.378520999</v>
      </c>
      <c r="AB108" s="1">
        <v>26446988.801373702</v>
      </c>
      <c r="AC108" s="1">
        <v>26480597.560825199</v>
      </c>
      <c r="AD108" s="1">
        <v>34197372.187971801</v>
      </c>
      <c r="AE108" s="1">
        <v>29962782.894745201</v>
      </c>
      <c r="AF108" s="1">
        <v>26526419.476692799</v>
      </c>
      <c r="AG108" s="1">
        <v>18520441.5596985</v>
      </c>
      <c r="AH108" s="1">
        <v>23142796.745172799</v>
      </c>
      <c r="AI108" s="1">
        <v>20831276.2273205</v>
      </c>
      <c r="AJ108" s="1">
        <v>24439946.590551902</v>
      </c>
      <c r="AK108" s="1">
        <v>39233131.414917</v>
      </c>
      <c r="AL108" s="1">
        <v>23849451.787852101</v>
      </c>
      <c r="AM108" s="1">
        <v>25766476.984593298</v>
      </c>
      <c r="AN108" s="1">
        <v>23793935.207965001</v>
      </c>
      <c r="AO108" s="1">
        <v>21649063.230115999</v>
      </c>
      <c r="AP108" s="1">
        <v>28075347.405917499</v>
      </c>
      <c r="AQ108" s="1">
        <v>26790999.575307898</v>
      </c>
      <c r="AR108" s="1">
        <v>28592248.6162953</v>
      </c>
      <c r="AS108" s="1">
        <v>36467374.581452496</v>
      </c>
      <c r="AT108" s="1">
        <v>25954896.052312501</v>
      </c>
      <c r="AU108" s="1">
        <v>25024228.4206632</v>
      </c>
      <c r="AV108" s="1">
        <v>27579143.8685297</v>
      </c>
      <c r="AW108" s="1">
        <v>25133303.747480799</v>
      </c>
      <c r="AX108" s="1">
        <v>28943724.173262801</v>
      </c>
      <c r="AY108" s="1">
        <v>21750641.631882198</v>
      </c>
      <c r="AZ108" s="1">
        <v>30187752.685208399</v>
      </c>
      <c r="BA108" s="1">
        <v>21578658.7143941</v>
      </c>
      <c r="BB108" s="1">
        <v>22344173.767952401</v>
      </c>
      <c r="BC108" s="1">
        <v>27317493.9213323</v>
      </c>
      <c r="BD108" s="1">
        <v>43839275.058413699</v>
      </c>
      <c r="BE108" s="1">
        <v>25364730.7049582</v>
      </c>
      <c r="BF108" s="1">
        <v>34100581.635856301</v>
      </c>
      <c r="BG108" s="1">
        <v>18411721.3156632</v>
      </c>
      <c r="BH108" s="1">
        <v>33797161.255934097</v>
      </c>
      <c r="BI108" s="1">
        <v>31936909.017217901</v>
      </c>
      <c r="BJ108" s="1">
        <v>31168875.721087798</v>
      </c>
      <c r="BK108" s="1">
        <v>28207490.3085039</v>
      </c>
      <c r="BL108" s="1">
        <v>19972676.163740098</v>
      </c>
      <c r="BM108" s="1">
        <v>17665669.966751501</v>
      </c>
      <c r="BN108" s="1">
        <v>23196159.394126002</v>
      </c>
      <c r="BO108" s="1">
        <v>10713150.230583001</v>
      </c>
      <c r="BP108" s="1">
        <v>39752457.1487405</v>
      </c>
      <c r="BQ108" s="1">
        <v>32957579.7612083</v>
      </c>
      <c r="BR108" s="1">
        <v>24850076.480056498</v>
      </c>
      <c r="BS108" s="1">
        <v>22936005.214554001</v>
      </c>
      <c r="BT108" s="1">
        <v>22698378.8311278</v>
      </c>
      <c r="BU108" s="1">
        <v>22865567.826980799</v>
      </c>
      <c r="BV108" s="1">
        <v>24554588.728683501</v>
      </c>
      <c r="BW108" s="1">
        <v>24708911.257472701</v>
      </c>
      <c r="BX108" s="1">
        <v>23168028.8567462</v>
      </c>
      <c r="BY108" s="1">
        <v>36895355.119096301</v>
      </c>
      <c r="BZ108" s="1">
        <v>26651868.156528499</v>
      </c>
      <c r="CA108" s="1">
        <v>22855029.202144898</v>
      </c>
      <c r="CB108" s="1">
        <v>38808768.2423786</v>
      </c>
      <c r="CC108" s="1">
        <v>27016828.071479399</v>
      </c>
      <c r="CD108" s="1">
        <v>22980559.355482601</v>
      </c>
      <c r="CE108" s="1">
        <v>32326884.5125557</v>
      </c>
      <c r="CF108" s="1">
        <v>27925180.320934501</v>
      </c>
      <c r="CG108" s="1">
        <v>21994078.0536515</v>
      </c>
      <c r="CH108" s="1">
        <v>26758620.398536101</v>
      </c>
      <c r="CI108" s="1">
        <v>30747246.353083801</v>
      </c>
      <c r="CJ108" s="1">
        <v>27759155.2693487</v>
      </c>
      <c r="CK108" s="1">
        <v>19577503.297922999</v>
      </c>
      <c r="CL108" s="1">
        <v>18762828.399291899</v>
      </c>
      <c r="CM108" s="1">
        <v>21393228.355285998</v>
      </c>
      <c r="CN108" s="1">
        <v>22609961.226194698</v>
      </c>
      <c r="CO108" s="1">
        <v>26940306.337745201</v>
      </c>
      <c r="CP108" s="1">
        <v>19324917.0107775</v>
      </c>
      <c r="CQ108" s="1">
        <v>18789674.547495902</v>
      </c>
      <c r="CR108" s="1">
        <v>19962056.6505768</v>
      </c>
      <c r="CS108" s="1">
        <v>21665025.424143098</v>
      </c>
      <c r="CT108" s="1">
        <v>18133640.804554898</v>
      </c>
      <c r="CU108" s="1">
        <v>22625675.221571401</v>
      </c>
      <c r="CV108" s="1">
        <v>18178231.523334999</v>
      </c>
      <c r="CW108" s="1">
        <v>20614357.152763199</v>
      </c>
      <c r="CX108" s="1">
        <v>20792090.456324901</v>
      </c>
      <c r="CY108" s="1">
        <v>25656888.4184887</v>
      </c>
      <c r="CZ108" s="1">
        <v>22384523.969935801</v>
      </c>
      <c r="DA108" s="1">
        <v>16905725.2746378</v>
      </c>
      <c r="DB108" s="1">
        <v>26358811.604898699</v>
      </c>
      <c r="DC108" s="1">
        <v>16909298.169271499</v>
      </c>
      <c r="DD108" s="1">
        <v>13347350.4782447</v>
      </c>
      <c r="DE108" s="1">
        <v>21216355.269168001</v>
      </c>
      <c r="DF108" s="1">
        <v>20199361.102468099</v>
      </c>
      <c r="DG108" s="1">
        <v>14239717.776025901</v>
      </c>
      <c r="DH108" s="1">
        <v>12556181.4193462</v>
      </c>
      <c r="DI108" s="1">
        <v>14765402.27382</v>
      </c>
      <c r="DJ108" s="1">
        <v>18372047.043475602</v>
      </c>
      <c r="DK108" s="1">
        <v>24026905.343227901</v>
      </c>
      <c r="DL108" s="1">
        <v>26653204.9158132</v>
      </c>
      <c r="DM108" s="1">
        <v>19559291.7577556</v>
      </c>
      <c r="DN108" s="1">
        <v>15633396.263164699</v>
      </c>
      <c r="DO108" s="1">
        <v>19525896.394295201</v>
      </c>
      <c r="DP108" s="1">
        <v>21862249.806094501</v>
      </c>
      <c r="DQ108" s="1">
        <v>13862333.324007001</v>
      </c>
      <c r="DR108" s="1">
        <v>22586760.175749902</v>
      </c>
      <c r="DS108" s="1">
        <v>15326193.0287195</v>
      </c>
      <c r="DT108" s="1">
        <v>23996481.5740491</v>
      </c>
      <c r="DU108" s="1">
        <v>19644853.202134699</v>
      </c>
      <c r="DV108" s="1">
        <v>19314041.813140299</v>
      </c>
      <c r="DW108" s="1">
        <v>22324203.087793399</v>
      </c>
      <c r="DX108" s="1">
        <v>14615656.8851592</v>
      </c>
      <c r="DY108" s="1">
        <v>32275300.6572963</v>
      </c>
      <c r="DZ108" s="1">
        <v>19841223.330495998</v>
      </c>
      <c r="EA108" s="1">
        <v>21578880.211856801</v>
      </c>
      <c r="EB108" s="1">
        <v>17716485.7320126</v>
      </c>
      <c r="EC108" s="1">
        <v>23011484.389718998</v>
      </c>
      <c r="ED108" s="1">
        <v>24928871.696183901</v>
      </c>
      <c r="EE108" s="1">
        <v>17724790.1467623</v>
      </c>
      <c r="EF108" s="1">
        <v>16477151.4215822</v>
      </c>
      <c r="EG108" s="1">
        <v>23327579.060840599</v>
      </c>
      <c r="EH108" s="1">
        <v>17394924.7794136</v>
      </c>
      <c r="EI108" s="1">
        <v>23877659.507942401</v>
      </c>
      <c r="EJ108" s="1">
        <v>26910039.964086201</v>
      </c>
      <c r="EK108" s="1">
        <v>15408906.5851468</v>
      </c>
      <c r="EL108" s="1">
        <v>17541791.900979102</v>
      </c>
      <c r="EM108" s="1">
        <v>22003184.3245278</v>
      </c>
      <c r="EN108" s="1">
        <v>15687537.839337099</v>
      </c>
      <c r="EO108" s="1">
        <v>19808431.650985301</v>
      </c>
      <c r="EP108" s="1">
        <v>17027965.393755998</v>
      </c>
      <c r="EQ108" s="1">
        <v>18732320.481594998</v>
      </c>
      <c r="ER108" s="1">
        <v>15420467.246460199</v>
      </c>
      <c r="ES108" s="1">
        <v>21614021.567906201</v>
      </c>
      <c r="ET108" s="1">
        <v>16875327.634478301</v>
      </c>
      <c r="EU108" s="1">
        <v>17760360.248668998</v>
      </c>
      <c r="EV108" s="1">
        <v>16900881.1387733</v>
      </c>
      <c r="EW108" s="1">
        <v>20099320.209766399</v>
      </c>
      <c r="EX108" s="1">
        <v>9507522.1073241793</v>
      </c>
      <c r="EY108" s="1">
        <v>14132745.7892271</v>
      </c>
      <c r="EZ108" s="1">
        <v>20916569.659083299</v>
      </c>
      <c r="FA108" s="1">
        <v>16779866.319325101</v>
      </c>
      <c r="FB108" s="1">
        <v>34668122.510481</v>
      </c>
      <c r="FC108" s="1">
        <v>20225635.7904489</v>
      </c>
      <c r="FD108" s="1">
        <v>26500724.885387201</v>
      </c>
    </row>
    <row r="109" spans="1:160" x14ac:dyDescent="0.2">
      <c r="A109" s="1" t="s">
        <v>1739</v>
      </c>
      <c r="B109" s="4" t="s">
        <v>496</v>
      </c>
      <c r="C109" s="4" t="s">
        <v>497</v>
      </c>
      <c r="D109" s="35">
        <v>1217537.1389408801</v>
      </c>
      <c r="E109" s="35">
        <v>118186.376540471</v>
      </c>
      <c r="F109" s="35">
        <v>1638252.0172969</v>
      </c>
      <c r="G109" s="35">
        <v>4734341.1992273703</v>
      </c>
      <c r="H109" s="35">
        <v>2699181.7862550002</v>
      </c>
      <c r="I109" s="35">
        <v>2667544.17882794</v>
      </c>
      <c r="J109" s="35">
        <v>4655523.4138679998</v>
      </c>
      <c r="K109" s="35">
        <v>1721662.3344350799</v>
      </c>
      <c r="L109" s="35">
        <v>3549115.7677908302</v>
      </c>
      <c r="M109" s="35">
        <v>2295855.8104644101</v>
      </c>
      <c r="N109" s="1">
        <v>1798021.5938049499</v>
      </c>
      <c r="O109" s="1">
        <v>1535378.2280240201</v>
      </c>
      <c r="P109" s="1">
        <v>2111128.2698895899</v>
      </c>
      <c r="Q109" s="1">
        <v>3632930.3820054098</v>
      </c>
      <c r="R109" s="1">
        <v>676014.35580303997</v>
      </c>
      <c r="S109" s="1">
        <v>2225122.5699410802</v>
      </c>
      <c r="T109" s="1">
        <v>2097897.7001907602</v>
      </c>
      <c r="U109" s="1">
        <v>4003709.8308203202</v>
      </c>
      <c r="V109" s="1">
        <v>2675811.4386641001</v>
      </c>
      <c r="W109" s="1">
        <v>1374108.2986113699</v>
      </c>
      <c r="X109" s="1">
        <v>4957014.2791925399</v>
      </c>
      <c r="Y109" s="1">
        <v>574681.99321469397</v>
      </c>
      <c r="Z109" s="1">
        <v>1782306.47186896</v>
      </c>
      <c r="AA109" s="1">
        <v>3343113.8210281702</v>
      </c>
      <c r="AB109" s="1">
        <v>3065018.3283635401</v>
      </c>
      <c r="AC109" s="1">
        <v>2222710.73864687</v>
      </c>
      <c r="AD109" s="1">
        <v>2671930.0992788598</v>
      </c>
      <c r="AE109" s="1">
        <v>3158897.1668991698</v>
      </c>
      <c r="AF109" s="1">
        <v>1526917.5761414501</v>
      </c>
      <c r="AG109" s="1">
        <v>4146444.4837296102</v>
      </c>
      <c r="AH109" s="1">
        <v>3268196.5734950202</v>
      </c>
      <c r="AI109" s="1">
        <v>1862064.66757452</v>
      </c>
      <c r="AJ109" s="1">
        <v>4937185.6882801801</v>
      </c>
      <c r="AK109" s="1">
        <v>2250044.2713493202</v>
      </c>
      <c r="AL109" s="1">
        <v>2190723.6469866</v>
      </c>
      <c r="AM109" s="1">
        <v>1105012.2475082099</v>
      </c>
      <c r="AN109" s="1">
        <v>2485461.92812846</v>
      </c>
      <c r="AO109" s="1">
        <v>442173.99047361198</v>
      </c>
      <c r="AP109" s="1">
        <v>2468092.1012299298</v>
      </c>
      <c r="AQ109" s="1">
        <v>2464303.0029362799</v>
      </c>
      <c r="AR109" s="1">
        <v>3137968.35336687</v>
      </c>
      <c r="AS109" s="1">
        <v>2553068.6868684501</v>
      </c>
      <c r="AT109" s="1">
        <v>5908928.3743022699</v>
      </c>
      <c r="AU109" s="1">
        <v>2531421.7966465699</v>
      </c>
      <c r="AV109" s="1">
        <v>3351452.0813781498</v>
      </c>
      <c r="AW109" s="1">
        <v>1915842.26405961</v>
      </c>
      <c r="AX109" s="1">
        <v>2920449.6377254799</v>
      </c>
      <c r="AY109" s="1">
        <v>1948431.38407964</v>
      </c>
      <c r="AZ109" s="1">
        <v>1699688.68396039</v>
      </c>
      <c r="BA109" s="1">
        <v>6337190.1496909996</v>
      </c>
      <c r="BB109" s="1">
        <v>1558815.7099848599</v>
      </c>
      <c r="BC109" s="1">
        <v>3311091.3160582501</v>
      </c>
      <c r="BD109" s="1">
        <v>2823710.3777248599</v>
      </c>
      <c r="BE109" s="1">
        <v>2130489.0747846598</v>
      </c>
      <c r="BF109" s="1">
        <v>3194153.7268145401</v>
      </c>
      <c r="BG109" s="1">
        <v>2024308.55457607</v>
      </c>
      <c r="BH109" s="1">
        <v>2900843.0034652199</v>
      </c>
      <c r="BI109" s="1">
        <v>1779926.6834118799</v>
      </c>
      <c r="BJ109" s="1">
        <v>1875303.6504228499</v>
      </c>
      <c r="BK109" s="1">
        <v>2907810.0691462299</v>
      </c>
      <c r="BL109" s="1">
        <v>2992054.0371290199</v>
      </c>
      <c r="BM109" s="1">
        <v>2096772.25617279</v>
      </c>
      <c r="BN109" s="1">
        <v>3220665.0518239802</v>
      </c>
      <c r="BO109" s="1">
        <v>1069714.5053610599</v>
      </c>
      <c r="BP109" s="1">
        <v>1714601.65703369</v>
      </c>
      <c r="BQ109" s="1">
        <v>2155068.3335809</v>
      </c>
      <c r="BR109" s="1">
        <v>2053204.1363466</v>
      </c>
      <c r="BS109" s="1">
        <v>4951887.411057</v>
      </c>
      <c r="BT109" s="1">
        <v>1292532.21820657</v>
      </c>
      <c r="BU109" s="1">
        <v>2050555.5082787501</v>
      </c>
      <c r="BV109" s="1">
        <v>1575190.3006593599</v>
      </c>
      <c r="BW109" s="1">
        <v>2366812.7621805998</v>
      </c>
      <c r="BX109" s="1">
        <v>1646486.7880833501</v>
      </c>
      <c r="BY109" s="1">
        <v>2941908.9434037502</v>
      </c>
      <c r="BZ109" s="1">
        <v>3142926.6067999499</v>
      </c>
      <c r="CA109" s="1">
        <v>1693366.86670125</v>
      </c>
      <c r="CB109" s="1">
        <v>2343721.6011019698</v>
      </c>
      <c r="CC109" s="1">
        <v>2211478.8452032101</v>
      </c>
      <c r="CD109" s="1">
        <v>2583946.4727935502</v>
      </c>
      <c r="CE109" s="1">
        <v>2632054.4967007199</v>
      </c>
      <c r="CF109" s="1">
        <v>3636044.2457779599</v>
      </c>
      <c r="CG109" s="1">
        <v>3255627.02563847</v>
      </c>
      <c r="CH109" s="1">
        <v>887420.42070742405</v>
      </c>
      <c r="CI109" s="1">
        <v>1308591.55811027</v>
      </c>
      <c r="CJ109" s="1">
        <v>3223354.5923347599</v>
      </c>
      <c r="CK109" s="1">
        <v>3287696.3735528202</v>
      </c>
      <c r="CL109" s="1">
        <v>1734416.43253784</v>
      </c>
      <c r="CM109" s="1">
        <v>1079862.5766097601</v>
      </c>
      <c r="CN109" s="1">
        <v>2238980.2922466001</v>
      </c>
      <c r="CO109" s="1">
        <v>2011798.3864635101</v>
      </c>
      <c r="CP109" s="1">
        <v>2512271.8608876099</v>
      </c>
      <c r="CQ109" s="1">
        <v>898508.90458554099</v>
      </c>
      <c r="CR109" s="1">
        <v>2350503.5944783199</v>
      </c>
      <c r="CS109" s="1">
        <v>4311936.4160532402</v>
      </c>
      <c r="CT109" s="1">
        <v>2312279.8583460501</v>
      </c>
      <c r="CU109" s="1">
        <v>1359137.9473121499</v>
      </c>
      <c r="CV109" s="1">
        <v>1720536.89450802</v>
      </c>
      <c r="CW109" s="1">
        <v>2564047.4855907899</v>
      </c>
      <c r="CX109" s="1">
        <v>2848573.4465257302</v>
      </c>
      <c r="CY109" s="1">
        <v>2439665.81186618</v>
      </c>
      <c r="CZ109" s="1">
        <v>2567040.3893877701</v>
      </c>
      <c r="DA109" s="1">
        <v>1846065.55262535</v>
      </c>
      <c r="DB109" s="1">
        <v>2556006.1116165002</v>
      </c>
      <c r="DC109" s="1">
        <v>1767401.8676473901</v>
      </c>
      <c r="DD109" s="1">
        <v>2061598.6547059601</v>
      </c>
      <c r="DE109" s="1">
        <v>1453368.9473296499</v>
      </c>
      <c r="DF109" s="1">
        <v>2646858.3745211</v>
      </c>
      <c r="DG109" s="1">
        <v>2888166.59788972</v>
      </c>
      <c r="DH109" s="1">
        <v>1931172.8922381001</v>
      </c>
      <c r="DI109" s="1">
        <v>1922753.7981125501</v>
      </c>
      <c r="DJ109" s="1">
        <v>2105212.1095771501</v>
      </c>
      <c r="DK109" s="1">
        <v>2842681.2573220502</v>
      </c>
      <c r="DL109" s="1">
        <v>2716107.9106857302</v>
      </c>
      <c r="DM109" s="1">
        <v>2700400.2778169699</v>
      </c>
      <c r="DN109" s="1">
        <v>1751147.0208668499</v>
      </c>
      <c r="DO109" s="1">
        <v>1303484.4448498201</v>
      </c>
      <c r="DP109" s="1">
        <v>2549154.2185315401</v>
      </c>
      <c r="DQ109" s="1">
        <v>2459428.2526413002</v>
      </c>
      <c r="DR109" s="1">
        <v>2069293.67609935</v>
      </c>
      <c r="DS109" s="1">
        <v>1905281.5875827901</v>
      </c>
      <c r="DT109" s="1">
        <v>1998829.25540998</v>
      </c>
      <c r="DU109" s="1">
        <v>2737923.41961403</v>
      </c>
      <c r="DV109" s="1">
        <v>2168640.7635165299</v>
      </c>
      <c r="DW109" s="1">
        <v>2107058.2651565201</v>
      </c>
      <c r="DX109" s="1">
        <v>2349201.28731971</v>
      </c>
      <c r="DY109" s="1">
        <v>2010368.2045080999</v>
      </c>
      <c r="DZ109" s="1">
        <v>1940024.30826943</v>
      </c>
      <c r="EA109" s="1">
        <v>1739208.2089785701</v>
      </c>
      <c r="EB109" s="1">
        <v>1403125.2880687199</v>
      </c>
      <c r="EC109" s="1">
        <v>525732.845148311</v>
      </c>
      <c r="ED109" s="1">
        <v>1569669.3977238601</v>
      </c>
      <c r="EE109" s="1">
        <v>2708542.8477853499</v>
      </c>
      <c r="EF109" s="1">
        <v>564127.05753103201</v>
      </c>
      <c r="EG109" s="1">
        <v>192039.52527200099</v>
      </c>
      <c r="EH109" s="1">
        <v>702297.30702833994</v>
      </c>
      <c r="EI109" s="1">
        <v>1860006.8261058801</v>
      </c>
      <c r="EJ109" s="1">
        <v>2337448.5120829698</v>
      </c>
      <c r="EK109" s="1">
        <v>2123374.3270923099</v>
      </c>
      <c r="EL109" s="1">
        <v>2775436.5569446702</v>
      </c>
      <c r="EM109" s="1">
        <v>1556385.07350421</v>
      </c>
      <c r="EN109" s="1">
        <v>2280234.3843479501</v>
      </c>
      <c r="EO109" s="1">
        <v>1232674.8735271399</v>
      </c>
      <c r="EP109" s="1">
        <v>1425308.7094379601</v>
      </c>
      <c r="EQ109" s="1">
        <v>1862639.1834610801</v>
      </c>
      <c r="ER109" s="1">
        <v>1609573.7244740501</v>
      </c>
      <c r="ES109" s="1">
        <v>1319961.18099399</v>
      </c>
      <c r="ET109" s="1">
        <v>2094304.55666774</v>
      </c>
      <c r="EU109" s="1">
        <v>1949116.1945545999</v>
      </c>
      <c r="EV109" s="1">
        <v>966308.51729485497</v>
      </c>
      <c r="EW109" s="1">
        <v>1026849.40596702</v>
      </c>
      <c r="EX109" s="1">
        <v>151012.916285927</v>
      </c>
      <c r="EY109" s="1">
        <v>1597191.5131980099</v>
      </c>
      <c r="EZ109" s="1">
        <v>1557510.05444273</v>
      </c>
      <c r="FA109" s="1">
        <v>2251753.04014363</v>
      </c>
      <c r="FB109" s="1">
        <v>1797212.2729508199</v>
      </c>
      <c r="FC109" s="1">
        <v>1611953.5204163</v>
      </c>
      <c r="FD109" s="1">
        <v>2290091.8382164198</v>
      </c>
    </row>
    <row r="110" spans="1:160" x14ac:dyDescent="0.2">
      <c r="A110" s="1" t="s">
        <v>1740</v>
      </c>
      <c r="B110" s="4" t="s">
        <v>501</v>
      </c>
      <c r="C110" s="4" t="s">
        <v>502</v>
      </c>
      <c r="D110" s="35" t="s">
        <v>0</v>
      </c>
      <c r="E110" s="35" t="s">
        <v>0</v>
      </c>
      <c r="F110" s="35" t="s">
        <v>0</v>
      </c>
      <c r="G110" s="35" t="s">
        <v>0</v>
      </c>
      <c r="H110" s="35" t="s">
        <v>0</v>
      </c>
      <c r="I110" s="35" t="s">
        <v>0</v>
      </c>
      <c r="J110" s="35" t="s">
        <v>0</v>
      </c>
      <c r="K110" s="35" t="s">
        <v>0</v>
      </c>
      <c r="L110" s="35" t="s">
        <v>0</v>
      </c>
      <c r="M110" s="35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  <c r="BC110" s="1" t="s">
        <v>0</v>
      </c>
      <c r="BD110" s="1" t="s">
        <v>0</v>
      </c>
      <c r="BE110" s="1" t="s">
        <v>0</v>
      </c>
      <c r="BF110" s="1" t="s">
        <v>0</v>
      </c>
      <c r="BG110" s="1" t="s">
        <v>0</v>
      </c>
      <c r="BH110" s="1" t="s">
        <v>0</v>
      </c>
      <c r="BI110" s="1" t="s">
        <v>0</v>
      </c>
      <c r="BJ110" s="1" t="s">
        <v>0</v>
      </c>
      <c r="BK110" s="1" t="s">
        <v>0</v>
      </c>
      <c r="BL110" s="1" t="s">
        <v>0</v>
      </c>
      <c r="BM110" s="1" t="s">
        <v>0</v>
      </c>
      <c r="BN110" s="1" t="s">
        <v>0</v>
      </c>
      <c r="BO110" s="1" t="s">
        <v>0</v>
      </c>
      <c r="BP110" s="1" t="s">
        <v>0</v>
      </c>
      <c r="BQ110" s="1" t="s">
        <v>0</v>
      </c>
      <c r="BR110" s="1" t="s">
        <v>0</v>
      </c>
      <c r="BS110" s="1" t="s">
        <v>0</v>
      </c>
      <c r="BT110" s="1" t="s">
        <v>0</v>
      </c>
      <c r="BU110" s="1" t="s">
        <v>0</v>
      </c>
      <c r="BV110" s="1" t="s">
        <v>0</v>
      </c>
      <c r="BW110" s="1" t="s">
        <v>0</v>
      </c>
      <c r="BX110" s="1" t="s">
        <v>0</v>
      </c>
      <c r="BY110" s="1" t="s">
        <v>0</v>
      </c>
      <c r="BZ110" s="1" t="s">
        <v>0</v>
      </c>
      <c r="CA110" s="1" t="s">
        <v>0</v>
      </c>
      <c r="CB110" s="1" t="s">
        <v>0</v>
      </c>
      <c r="CC110" s="1" t="s">
        <v>0</v>
      </c>
      <c r="CD110" s="1" t="s">
        <v>0</v>
      </c>
      <c r="CE110" s="1" t="s">
        <v>0</v>
      </c>
      <c r="CF110" s="1" t="s">
        <v>0</v>
      </c>
      <c r="CG110" s="1" t="s">
        <v>0</v>
      </c>
      <c r="CH110" s="1" t="s">
        <v>0</v>
      </c>
      <c r="CI110" s="1" t="s">
        <v>0</v>
      </c>
      <c r="CJ110" s="1" t="s">
        <v>0</v>
      </c>
      <c r="CK110" s="1" t="s">
        <v>0</v>
      </c>
      <c r="CL110" s="1" t="s">
        <v>0</v>
      </c>
      <c r="CM110" s="1" t="s">
        <v>0</v>
      </c>
      <c r="CN110" s="1" t="s">
        <v>0</v>
      </c>
      <c r="CO110" s="1" t="s">
        <v>0</v>
      </c>
      <c r="CP110" s="1" t="s">
        <v>0</v>
      </c>
      <c r="CQ110" s="1" t="s">
        <v>0</v>
      </c>
      <c r="CR110" s="1" t="s">
        <v>0</v>
      </c>
      <c r="CS110" s="1" t="s">
        <v>0</v>
      </c>
      <c r="CT110" s="1" t="s">
        <v>0</v>
      </c>
      <c r="CU110" s="1" t="s">
        <v>0</v>
      </c>
      <c r="CV110" s="1" t="s">
        <v>0</v>
      </c>
      <c r="CW110" s="1" t="s">
        <v>0</v>
      </c>
      <c r="CX110" s="1" t="s">
        <v>0</v>
      </c>
      <c r="CY110" s="1" t="s">
        <v>0</v>
      </c>
      <c r="CZ110" s="1" t="s">
        <v>0</v>
      </c>
      <c r="DA110" s="1" t="s">
        <v>0</v>
      </c>
      <c r="DB110" s="1" t="s">
        <v>0</v>
      </c>
      <c r="DC110" s="1" t="s">
        <v>0</v>
      </c>
      <c r="DD110" s="1" t="s">
        <v>0</v>
      </c>
      <c r="DE110" s="1" t="s">
        <v>0</v>
      </c>
      <c r="DF110" s="1" t="s">
        <v>0</v>
      </c>
      <c r="DG110" s="1" t="s">
        <v>0</v>
      </c>
      <c r="DH110" s="1" t="s">
        <v>0</v>
      </c>
      <c r="DI110" s="1" t="s">
        <v>0</v>
      </c>
      <c r="DJ110" s="1" t="s">
        <v>0</v>
      </c>
      <c r="DK110" s="1" t="s">
        <v>0</v>
      </c>
      <c r="DL110" s="1" t="s">
        <v>0</v>
      </c>
      <c r="DM110" s="1" t="s">
        <v>0</v>
      </c>
      <c r="DN110" s="1" t="s">
        <v>0</v>
      </c>
      <c r="DO110" s="1" t="s">
        <v>0</v>
      </c>
      <c r="DP110" s="1" t="s">
        <v>0</v>
      </c>
      <c r="DQ110" s="1" t="s">
        <v>0</v>
      </c>
      <c r="DR110" s="1" t="s">
        <v>0</v>
      </c>
      <c r="DS110" s="1" t="s">
        <v>0</v>
      </c>
      <c r="DT110" s="1" t="s">
        <v>0</v>
      </c>
      <c r="DU110" s="1" t="s">
        <v>0</v>
      </c>
      <c r="DV110" s="1" t="s">
        <v>0</v>
      </c>
      <c r="DW110" s="1" t="s">
        <v>0</v>
      </c>
      <c r="DX110" s="1" t="s">
        <v>0</v>
      </c>
      <c r="DY110" s="1" t="s">
        <v>0</v>
      </c>
      <c r="DZ110" s="1" t="s">
        <v>0</v>
      </c>
      <c r="EA110" s="1" t="s">
        <v>0</v>
      </c>
      <c r="EB110" s="1" t="s">
        <v>0</v>
      </c>
      <c r="EC110" s="1" t="s">
        <v>0</v>
      </c>
      <c r="ED110" s="1" t="s">
        <v>0</v>
      </c>
      <c r="EE110" s="1" t="s">
        <v>0</v>
      </c>
      <c r="EF110" s="1" t="s">
        <v>0</v>
      </c>
      <c r="EG110" s="1" t="s">
        <v>0</v>
      </c>
      <c r="EH110" s="1" t="s">
        <v>0</v>
      </c>
      <c r="EI110" s="1" t="s">
        <v>0</v>
      </c>
      <c r="EJ110" s="1" t="s">
        <v>0</v>
      </c>
      <c r="EK110" s="1" t="s">
        <v>0</v>
      </c>
      <c r="EL110" s="1" t="s">
        <v>0</v>
      </c>
      <c r="EM110" s="1" t="s">
        <v>0</v>
      </c>
      <c r="EN110" s="1" t="s">
        <v>0</v>
      </c>
      <c r="EO110" s="1" t="s">
        <v>0</v>
      </c>
      <c r="EP110" s="1" t="s">
        <v>0</v>
      </c>
      <c r="EQ110" s="1" t="s">
        <v>0</v>
      </c>
      <c r="ER110" s="1" t="s">
        <v>0</v>
      </c>
      <c r="ES110" s="1" t="s">
        <v>0</v>
      </c>
      <c r="ET110" s="1" t="s">
        <v>0</v>
      </c>
      <c r="EU110" s="1" t="s">
        <v>0</v>
      </c>
      <c r="EV110" s="1" t="s">
        <v>0</v>
      </c>
      <c r="EW110" s="1" t="s">
        <v>0</v>
      </c>
      <c r="EX110" s="1" t="s">
        <v>0</v>
      </c>
      <c r="EY110" s="1" t="s">
        <v>0</v>
      </c>
      <c r="EZ110" s="1" t="s">
        <v>0</v>
      </c>
      <c r="FA110" s="1" t="s">
        <v>0</v>
      </c>
      <c r="FB110" s="1" t="s">
        <v>0</v>
      </c>
      <c r="FC110" s="1" t="s">
        <v>0</v>
      </c>
      <c r="FD110" s="1" t="s">
        <v>0</v>
      </c>
    </row>
    <row r="111" spans="1:160" x14ac:dyDescent="0.2">
      <c r="A111" s="1" t="s">
        <v>1741</v>
      </c>
      <c r="B111" s="4" t="s">
        <v>505</v>
      </c>
      <c r="C111" s="4" t="s">
        <v>506</v>
      </c>
      <c r="D111" s="35" t="s">
        <v>0</v>
      </c>
      <c r="E111" s="35" t="s">
        <v>0</v>
      </c>
      <c r="F111" s="35" t="s">
        <v>0</v>
      </c>
      <c r="G111" s="35" t="s">
        <v>0</v>
      </c>
      <c r="H111" s="35" t="s">
        <v>0</v>
      </c>
      <c r="I111" s="35" t="s">
        <v>0</v>
      </c>
      <c r="J111" s="35" t="s">
        <v>0</v>
      </c>
      <c r="K111" s="35" t="s">
        <v>0</v>
      </c>
      <c r="L111" s="35" t="s">
        <v>0</v>
      </c>
      <c r="M111" s="35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  <c r="BV111" s="1" t="s">
        <v>0</v>
      </c>
      <c r="BW111" s="1" t="s">
        <v>0</v>
      </c>
      <c r="BX111" s="1" t="s">
        <v>0</v>
      </c>
      <c r="BY111" s="1" t="s">
        <v>0</v>
      </c>
      <c r="BZ111" s="1" t="s">
        <v>0</v>
      </c>
      <c r="CA111" s="1" t="s">
        <v>0</v>
      </c>
      <c r="CB111" s="1" t="s">
        <v>0</v>
      </c>
      <c r="CC111" s="1" t="s">
        <v>0</v>
      </c>
      <c r="CD111" s="1" t="s">
        <v>0</v>
      </c>
      <c r="CE111" s="1" t="s">
        <v>0</v>
      </c>
      <c r="CF111" s="1" t="s">
        <v>0</v>
      </c>
      <c r="CG111" s="1" t="s">
        <v>0</v>
      </c>
      <c r="CH111" s="1" t="s">
        <v>0</v>
      </c>
      <c r="CI111" s="1" t="s">
        <v>0</v>
      </c>
      <c r="CJ111" s="1" t="s">
        <v>0</v>
      </c>
      <c r="CK111" s="1" t="s">
        <v>0</v>
      </c>
      <c r="CL111" s="1" t="s">
        <v>0</v>
      </c>
      <c r="CM111" s="1" t="s">
        <v>0</v>
      </c>
      <c r="CN111" s="1" t="s">
        <v>0</v>
      </c>
      <c r="CO111" s="1" t="s">
        <v>0</v>
      </c>
      <c r="CP111" s="1" t="s">
        <v>0</v>
      </c>
      <c r="CQ111" s="1" t="s">
        <v>0</v>
      </c>
      <c r="CR111" s="1" t="s">
        <v>0</v>
      </c>
      <c r="CS111" s="1" t="s">
        <v>0</v>
      </c>
      <c r="CT111" s="1" t="s">
        <v>0</v>
      </c>
      <c r="CU111" s="1" t="s">
        <v>0</v>
      </c>
      <c r="CV111" s="1" t="s">
        <v>0</v>
      </c>
      <c r="CW111" s="1" t="s">
        <v>0</v>
      </c>
      <c r="CX111" s="1" t="s">
        <v>0</v>
      </c>
      <c r="CY111" s="1" t="s">
        <v>0</v>
      </c>
      <c r="CZ111" s="1" t="s">
        <v>0</v>
      </c>
      <c r="DA111" s="1" t="s">
        <v>0</v>
      </c>
      <c r="DB111" s="1" t="s">
        <v>0</v>
      </c>
      <c r="DC111" s="1" t="s">
        <v>0</v>
      </c>
      <c r="DD111" s="1" t="s">
        <v>0</v>
      </c>
      <c r="DE111" s="1" t="s">
        <v>0</v>
      </c>
      <c r="DF111" s="1" t="s">
        <v>0</v>
      </c>
      <c r="DG111" s="1" t="s">
        <v>0</v>
      </c>
      <c r="DH111" s="1" t="s">
        <v>0</v>
      </c>
      <c r="DI111" s="1" t="s">
        <v>0</v>
      </c>
      <c r="DJ111" s="1" t="s">
        <v>0</v>
      </c>
      <c r="DK111" s="1" t="s">
        <v>0</v>
      </c>
      <c r="DL111" s="1" t="s">
        <v>0</v>
      </c>
      <c r="DM111" s="1" t="s">
        <v>0</v>
      </c>
      <c r="DN111" s="1" t="s">
        <v>0</v>
      </c>
      <c r="DO111" s="1" t="s">
        <v>0</v>
      </c>
      <c r="DP111" s="1" t="s">
        <v>0</v>
      </c>
      <c r="DQ111" s="1" t="s">
        <v>0</v>
      </c>
      <c r="DR111" s="1" t="s">
        <v>0</v>
      </c>
      <c r="DS111" s="1" t="s">
        <v>0</v>
      </c>
      <c r="DT111" s="1" t="s">
        <v>0</v>
      </c>
      <c r="DU111" s="1" t="s">
        <v>0</v>
      </c>
      <c r="DV111" s="1" t="s">
        <v>0</v>
      </c>
      <c r="DW111" s="1" t="s">
        <v>0</v>
      </c>
      <c r="DX111" s="1" t="s">
        <v>0</v>
      </c>
      <c r="DY111" s="1" t="s">
        <v>0</v>
      </c>
      <c r="DZ111" s="1" t="s">
        <v>0</v>
      </c>
      <c r="EA111" s="1" t="s">
        <v>0</v>
      </c>
      <c r="EB111" s="1" t="s">
        <v>0</v>
      </c>
      <c r="EC111" s="1" t="s">
        <v>0</v>
      </c>
      <c r="ED111" s="1" t="s">
        <v>0</v>
      </c>
      <c r="EE111" s="1" t="s">
        <v>0</v>
      </c>
      <c r="EF111" s="1" t="s">
        <v>0</v>
      </c>
      <c r="EG111" s="1" t="s">
        <v>0</v>
      </c>
      <c r="EH111" s="1" t="s">
        <v>0</v>
      </c>
      <c r="EI111" s="1" t="s">
        <v>0</v>
      </c>
      <c r="EJ111" s="1" t="s">
        <v>0</v>
      </c>
      <c r="EK111" s="1" t="s">
        <v>0</v>
      </c>
      <c r="EL111" s="1" t="s">
        <v>0</v>
      </c>
      <c r="EM111" s="1" t="s">
        <v>0</v>
      </c>
      <c r="EN111" s="1" t="s">
        <v>0</v>
      </c>
      <c r="EO111" s="1" t="s">
        <v>0</v>
      </c>
      <c r="EP111" s="1" t="s">
        <v>0</v>
      </c>
      <c r="EQ111" s="1" t="s">
        <v>0</v>
      </c>
      <c r="ER111" s="1" t="s">
        <v>0</v>
      </c>
      <c r="ES111" s="1" t="s">
        <v>0</v>
      </c>
      <c r="ET111" s="1" t="s">
        <v>0</v>
      </c>
      <c r="EU111" s="1" t="s">
        <v>0</v>
      </c>
      <c r="EV111" s="1" t="s">
        <v>0</v>
      </c>
      <c r="EW111" s="1" t="s">
        <v>0</v>
      </c>
      <c r="EX111" s="1" t="s">
        <v>0</v>
      </c>
      <c r="EY111" s="1" t="s">
        <v>0</v>
      </c>
      <c r="EZ111" s="1" t="s">
        <v>0</v>
      </c>
      <c r="FA111" s="1" t="s">
        <v>0</v>
      </c>
      <c r="FB111" s="1" t="s">
        <v>0</v>
      </c>
      <c r="FC111" s="1" t="s">
        <v>0</v>
      </c>
      <c r="FD111" s="1" t="s">
        <v>0</v>
      </c>
    </row>
    <row r="112" spans="1:160" x14ac:dyDescent="0.2">
      <c r="A112" s="1" t="s">
        <v>1742</v>
      </c>
      <c r="B112" s="4" t="s">
        <v>509</v>
      </c>
      <c r="C112" s="4" t="s">
        <v>510</v>
      </c>
      <c r="D112" s="35">
        <v>4390473.5948905004</v>
      </c>
      <c r="E112" s="35">
        <v>3728802.1518636001</v>
      </c>
      <c r="F112" s="35">
        <v>5339189.6021313202</v>
      </c>
      <c r="G112" s="35">
        <v>4792356.7205673596</v>
      </c>
      <c r="H112" s="35">
        <v>3165982.29151425</v>
      </c>
      <c r="I112" s="35">
        <v>2751943.12062957</v>
      </c>
      <c r="J112" s="35">
        <v>4134163.3622640702</v>
      </c>
      <c r="K112" s="35">
        <v>2198169.9192208</v>
      </c>
      <c r="L112" s="35">
        <v>3248195.5380022302</v>
      </c>
      <c r="M112" s="35">
        <v>1202841.3511155699</v>
      </c>
      <c r="N112" s="1">
        <v>3755895.4038302801</v>
      </c>
      <c r="O112" s="1">
        <v>2995797.57830837</v>
      </c>
      <c r="P112" s="1">
        <v>3778914.7311816802</v>
      </c>
      <c r="Q112" s="1">
        <v>3491098.2106697098</v>
      </c>
      <c r="R112" s="1">
        <v>2306958.1671213601</v>
      </c>
      <c r="S112" s="1">
        <v>1349702.28003213</v>
      </c>
      <c r="T112" s="1">
        <v>4666545.7349710101</v>
      </c>
      <c r="U112" s="1">
        <v>4587495.7502013203</v>
      </c>
      <c r="V112" s="1">
        <v>3189965.9798993999</v>
      </c>
      <c r="W112" s="1">
        <v>4034996.9090986601</v>
      </c>
      <c r="X112" s="1">
        <v>4462672.54996661</v>
      </c>
      <c r="Y112" s="1">
        <v>5705121.7719447697</v>
      </c>
      <c r="Z112" s="1">
        <v>4476914.8965785298</v>
      </c>
      <c r="AA112" s="1">
        <v>3485156.8392103598</v>
      </c>
      <c r="AB112" s="1">
        <v>3343538.6356712701</v>
      </c>
      <c r="AC112" s="1">
        <v>4077553.48161803</v>
      </c>
      <c r="AD112" s="1">
        <v>4073801.5768710701</v>
      </c>
      <c r="AE112" s="1">
        <v>3981859.8739390699</v>
      </c>
      <c r="AF112" s="1">
        <v>2915164.0454315599</v>
      </c>
      <c r="AG112" s="1">
        <v>2819224.4910384198</v>
      </c>
      <c r="AH112" s="1">
        <v>4231978.4672758598</v>
      </c>
      <c r="AI112" s="1">
        <v>2538331.2027519699</v>
      </c>
      <c r="AJ112" s="1">
        <v>2555765.6561325202</v>
      </c>
      <c r="AK112" s="1">
        <v>3451729.3289431199</v>
      </c>
      <c r="AL112" s="1">
        <v>3918963.5069855</v>
      </c>
      <c r="AM112" s="1">
        <v>3116431.6304596299</v>
      </c>
      <c r="AN112" s="1">
        <v>4833612.86398088</v>
      </c>
      <c r="AO112" s="1">
        <v>3045025.20581801</v>
      </c>
      <c r="AP112" s="1">
        <v>3020691.97115449</v>
      </c>
      <c r="AQ112" s="1">
        <v>3974577.57140677</v>
      </c>
      <c r="AR112" s="1">
        <v>3057230.2739961199</v>
      </c>
      <c r="AS112" s="1">
        <v>3661434.9618649399</v>
      </c>
      <c r="AT112" s="1">
        <v>4058850.53587275</v>
      </c>
      <c r="AU112" s="1">
        <v>2296263.6670400798</v>
      </c>
      <c r="AV112" s="1">
        <v>2592644.0034498</v>
      </c>
      <c r="AW112" s="1">
        <v>4620026.4881009804</v>
      </c>
      <c r="AX112" s="1">
        <v>3984757.4913549102</v>
      </c>
      <c r="AY112" s="1">
        <v>3384142.63925996</v>
      </c>
      <c r="AZ112" s="1">
        <v>3767251.75457823</v>
      </c>
      <c r="BA112" s="1">
        <v>3306487.4925516401</v>
      </c>
      <c r="BB112" s="1">
        <v>3001350.8498363299</v>
      </c>
      <c r="BC112" s="1">
        <v>3392670.6454575602</v>
      </c>
      <c r="BD112" s="1">
        <v>3054305.54247117</v>
      </c>
      <c r="BE112" s="1">
        <v>2491248.5689096702</v>
      </c>
      <c r="BF112" s="1">
        <v>3695186.2218805798</v>
      </c>
      <c r="BG112" s="1">
        <v>2186781.5906642098</v>
      </c>
      <c r="BH112" s="1">
        <v>2219729.8126781601</v>
      </c>
      <c r="BI112" s="1">
        <v>3263533.8600756102</v>
      </c>
      <c r="BJ112" s="1">
        <v>4756771.9566933597</v>
      </c>
      <c r="BK112" s="1">
        <v>4020960.6641711202</v>
      </c>
      <c r="BL112" s="1">
        <v>3325527.1918788599</v>
      </c>
      <c r="BM112" s="1">
        <v>2651698.6881335801</v>
      </c>
      <c r="BN112" s="1">
        <v>2464832.09122728</v>
      </c>
      <c r="BO112" s="1">
        <v>2161898.0095447502</v>
      </c>
      <c r="BP112" s="1">
        <v>2762409.4456408098</v>
      </c>
      <c r="BQ112" s="1">
        <v>4837202.6556177298</v>
      </c>
      <c r="BR112" s="1">
        <v>2805273.66799794</v>
      </c>
      <c r="BS112" s="1">
        <v>3178488.4263881198</v>
      </c>
      <c r="BT112" s="1">
        <v>3050113.1817660099</v>
      </c>
      <c r="BU112" s="1">
        <v>3017750.1175589501</v>
      </c>
      <c r="BV112" s="1">
        <v>2380586.1169466702</v>
      </c>
      <c r="BW112" s="1">
        <v>2383684.4315471798</v>
      </c>
      <c r="BX112" s="1">
        <v>3657054.72824767</v>
      </c>
      <c r="BY112" s="1">
        <v>3028401.6726820902</v>
      </c>
      <c r="BZ112" s="1">
        <v>2803750.5391310402</v>
      </c>
      <c r="CA112" s="1">
        <v>2273241.4308385099</v>
      </c>
      <c r="CB112" s="1">
        <v>3543614.8366678501</v>
      </c>
      <c r="CC112" s="1">
        <v>2251363.83959554</v>
      </c>
      <c r="CD112" s="1">
        <v>2152501.82310824</v>
      </c>
      <c r="CE112" s="1">
        <v>2838117.0771079399</v>
      </c>
      <c r="CF112" s="1">
        <v>2943516.1549164802</v>
      </c>
      <c r="CG112" s="1">
        <v>3460091.05228126</v>
      </c>
      <c r="CH112" s="1">
        <v>2367255.04295742</v>
      </c>
      <c r="CI112" s="1">
        <v>3510021.60266056</v>
      </c>
      <c r="CJ112" s="1">
        <v>2673023.98280345</v>
      </c>
      <c r="CK112" s="1">
        <v>3111955.4445982501</v>
      </c>
      <c r="CL112" s="1">
        <v>2259444.7418564502</v>
      </c>
      <c r="CM112" s="1">
        <v>2263156.4135878598</v>
      </c>
      <c r="CN112" s="1">
        <v>1645576.4687918699</v>
      </c>
      <c r="CO112" s="1">
        <v>3769109.4065402602</v>
      </c>
      <c r="CP112" s="1">
        <v>1557041.3734559501</v>
      </c>
      <c r="CQ112" s="1">
        <v>1696633.9077539099</v>
      </c>
      <c r="CR112" s="1">
        <v>2366687.1369151999</v>
      </c>
      <c r="CS112" s="1">
        <v>2660961.9018364898</v>
      </c>
      <c r="CT112" s="1">
        <v>2707746.9868588899</v>
      </c>
      <c r="CU112" s="1">
        <v>2955562.49392214</v>
      </c>
      <c r="CV112" s="1">
        <v>2771537.6656412501</v>
      </c>
      <c r="CW112" s="1">
        <v>3520163.4639892299</v>
      </c>
      <c r="CX112" s="1">
        <v>2510123.4282926102</v>
      </c>
      <c r="CY112" s="1">
        <v>3188838.82206664</v>
      </c>
      <c r="CZ112" s="1">
        <v>3836244.5986893</v>
      </c>
      <c r="DA112" s="1">
        <v>2280107.4083314398</v>
      </c>
      <c r="DB112" s="1">
        <v>4527405.0002317196</v>
      </c>
      <c r="DC112" s="1">
        <v>1657739.7399519701</v>
      </c>
      <c r="DD112" s="1">
        <v>1552263.9472101</v>
      </c>
      <c r="DE112" s="1">
        <v>2794134.0818050201</v>
      </c>
      <c r="DF112" s="1">
        <v>1740570.6937041001</v>
      </c>
      <c r="DG112" s="1">
        <v>2066382.38740049</v>
      </c>
      <c r="DH112" s="1">
        <v>1980501.94302866</v>
      </c>
      <c r="DI112" s="1">
        <v>1210596.3526609601</v>
      </c>
      <c r="DJ112" s="1">
        <v>2682194.1280194102</v>
      </c>
      <c r="DK112" s="1">
        <v>6895898.3560143402</v>
      </c>
      <c r="DL112" s="1">
        <v>2302510.2564647798</v>
      </c>
      <c r="DM112" s="1">
        <v>2733427.13249795</v>
      </c>
      <c r="DN112" s="1">
        <v>2265604.4175994098</v>
      </c>
      <c r="DO112" s="1">
        <v>2622584.02522405</v>
      </c>
      <c r="DP112" s="1">
        <v>1085770.97293583</v>
      </c>
      <c r="DQ112" s="1">
        <v>1651761.6557487401</v>
      </c>
      <c r="DR112" s="1">
        <v>2827938.24691098</v>
      </c>
      <c r="DS112" s="1">
        <v>1585299.7549028201</v>
      </c>
      <c r="DT112" s="1">
        <v>2934309.7005074201</v>
      </c>
      <c r="DU112" s="1">
        <v>2923413.30533926</v>
      </c>
      <c r="DV112" s="1">
        <v>2852816.9845766202</v>
      </c>
      <c r="DW112" s="1">
        <v>1851015.9276523399</v>
      </c>
      <c r="DX112" s="1">
        <v>2090029.96561791</v>
      </c>
      <c r="DY112" s="1">
        <v>3119179.5532785701</v>
      </c>
      <c r="DZ112" s="1">
        <v>2763649.1531940601</v>
      </c>
      <c r="EA112" s="1">
        <v>3296859.8660371602</v>
      </c>
      <c r="EB112" s="1">
        <v>2902266.7591196098</v>
      </c>
      <c r="EC112" s="1">
        <v>3313004.3690088098</v>
      </c>
      <c r="ED112" s="1">
        <v>3446069.85868289</v>
      </c>
      <c r="EE112" s="1">
        <v>2353753.0463309698</v>
      </c>
      <c r="EF112" s="1">
        <v>3468514.9208228299</v>
      </c>
      <c r="EG112" s="1">
        <v>1697644.43636679</v>
      </c>
      <c r="EH112" s="1">
        <v>1981369.04062471</v>
      </c>
      <c r="EI112" s="1">
        <v>9479113.4081680905</v>
      </c>
      <c r="EJ112" s="1">
        <v>2657841.34261068</v>
      </c>
      <c r="EK112" s="1">
        <v>2156876.5387937999</v>
      </c>
      <c r="EL112" s="1">
        <v>3337107.6981460801</v>
      </c>
      <c r="EM112" s="1">
        <v>2729486.9143707901</v>
      </c>
      <c r="EN112" s="1">
        <v>2065796.4306793499</v>
      </c>
      <c r="EO112" s="1">
        <v>2088635.10352364</v>
      </c>
      <c r="EP112" s="1">
        <v>1357578.43274589</v>
      </c>
      <c r="EQ112" s="1">
        <v>1910731.28865694</v>
      </c>
      <c r="ER112" s="1">
        <v>1552179.4469880899</v>
      </c>
      <c r="ES112" s="1">
        <v>3053268.5919233402</v>
      </c>
      <c r="ET112" s="1">
        <v>2100590.8113843799</v>
      </c>
      <c r="EU112" s="1">
        <v>1566797.1890237799</v>
      </c>
      <c r="EV112" s="1">
        <v>2157417.00551853</v>
      </c>
      <c r="EW112" s="1">
        <v>1441336.92552096</v>
      </c>
      <c r="EX112" s="1">
        <v>1199356.0519008399</v>
      </c>
      <c r="EY112" s="1">
        <v>2024484.0365158799</v>
      </c>
      <c r="EZ112" s="1">
        <v>1592558.73681408</v>
      </c>
      <c r="FA112" s="1">
        <v>1373480.2897149699</v>
      </c>
      <c r="FB112" s="1">
        <v>4163359.9655342302</v>
      </c>
      <c r="FC112" s="1">
        <v>1268245.6462024101</v>
      </c>
      <c r="FD112" s="1">
        <v>1266819.09179874</v>
      </c>
    </row>
    <row r="113" spans="1:160" x14ac:dyDescent="0.2">
      <c r="A113" s="1" t="s">
        <v>1743</v>
      </c>
      <c r="B113" s="4" t="s">
        <v>513</v>
      </c>
      <c r="C113" s="4" t="s">
        <v>514</v>
      </c>
      <c r="D113" s="35">
        <v>196863.94025352699</v>
      </c>
      <c r="E113" s="35">
        <v>264336.81231934403</v>
      </c>
      <c r="F113" s="35">
        <v>81338.269051032097</v>
      </c>
      <c r="G113" s="35">
        <v>263159.01111533301</v>
      </c>
      <c r="H113" s="35">
        <v>219498.73646371</v>
      </c>
      <c r="I113" s="35">
        <v>255872.292293092</v>
      </c>
      <c r="J113" s="35">
        <v>198167.93632083701</v>
      </c>
      <c r="K113" s="35">
        <v>417466.88717790297</v>
      </c>
      <c r="L113" s="35">
        <v>330587.41497543699</v>
      </c>
      <c r="M113" s="35">
        <v>544327.24330121605</v>
      </c>
      <c r="N113" s="1">
        <v>289200.71299474</v>
      </c>
      <c r="O113" s="1">
        <v>253636.97742748301</v>
      </c>
      <c r="P113" s="1">
        <v>239879.61075503699</v>
      </c>
      <c r="Q113" s="1">
        <v>400317.76930937002</v>
      </c>
      <c r="R113" s="1">
        <v>284561.09954724298</v>
      </c>
      <c r="S113" s="1">
        <v>151034.35193902001</v>
      </c>
      <c r="T113" s="1">
        <v>315086.38793584303</v>
      </c>
      <c r="U113" s="1">
        <v>304397.15036455699</v>
      </c>
      <c r="V113" s="1">
        <v>208776.96815009799</v>
      </c>
      <c r="W113" s="1">
        <v>284891.59990164201</v>
      </c>
      <c r="X113" s="1">
        <v>298557.31557695498</v>
      </c>
      <c r="Y113" s="1">
        <v>268023.58682217199</v>
      </c>
      <c r="Z113" s="1">
        <v>186363.83472280801</v>
      </c>
      <c r="AA113" s="1">
        <v>153333.54934023201</v>
      </c>
      <c r="AB113" s="1">
        <v>200666.845325342</v>
      </c>
      <c r="AC113" s="1">
        <v>94064.586823043399</v>
      </c>
      <c r="AD113" s="1">
        <v>151811.046703717</v>
      </c>
      <c r="AE113" s="1">
        <v>226927.14364845399</v>
      </c>
      <c r="AF113" s="1">
        <v>166691.36963387401</v>
      </c>
      <c r="AG113" s="1">
        <v>233184.506150028</v>
      </c>
      <c r="AH113" s="1">
        <v>194266.16237542601</v>
      </c>
      <c r="AI113" s="1">
        <v>160183.016766819</v>
      </c>
      <c r="AJ113" s="1">
        <v>140644.87331957099</v>
      </c>
      <c r="AK113" s="1">
        <v>263561.82410353399</v>
      </c>
      <c r="AL113" s="1">
        <v>133460.88135146</v>
      </c>
      <c r="AM113" s="1">
        <v>113519.57138057399</v>
      </c>
      <c r="AN113" s="1">
        <v>244401.14555163099</v>
      </c>
      <c r="AO113" s="1">
        <v>109730.214429848</v>
      </c>
      <c r="AP113" s="1">
        <v>104665.900680575</v>
      </c>
      <c r="AQ113" s="1">
        <v>528783.27558432403</v>
      </c>
      <c r="AR113" s="1">
        <v>144052.00942861399</v>
      </c>
      <c r="AS113" s="1">
        <v>148740.681777989</v>
      </c>
      <c r="AT113" s="1">
        <v>166265.82923668</v>
      </c>
      <c r="AU113" s="1">
        <v>79595.553111841306</v>
      </c>
      <c r="AV113" s="1">
        <v>94910.341229771497</v>
      </c>
      <c r="AW113" s="1">
        <v>365847.34565791301</v>
      </c>
      <c r="AX113" s="1">
        <v>221866.47762390799</v>
      </c>
      <c r="AY113" s="1">
        <v>133113.45341296101</v>
      </c>
      <c r="AZ113" s="1">
        <v>52062.533752155803</v>
      </c>
      <c r="BA113" s="1">
        <v>97008.918977633599</v>
      </c>
      <c r="BB113" s="1">
        <v>105387.366926702</v>
      </c>
      <c r="BC113" s="1">
        <v>99630.483603015004</v>
      </c>
      <c r="BD113" s="1">
        <v>158101.873750314</v>
      </c>
      <c r="BE113" s="1">
        <v>83282.866007864999</v>
      </c>
      <c r="BF113" s="1">
        <v>194287.53224001999</v>
      </c>
      <c r="BG113" s="1">
        <v>102596.674569425</v>
      </c>
      <c r="BH113" s="1">
        <v>109394.47485257201</v>
      </c>
      <c r="BI113" s="1">
        <v>315878.00600461703</v>
      </c>
      <c r="BJ113" s="1">
        <v>151916.79465589</v>
      </c>
      <c r="BK113" s="1">
        <v>189095.28714862699</v>
      </c>
      <c r="BL113" s="1">
        <v>293542.55610552698</v>
      </c>
      <c r="BM113" s="1">
        <v>140506.094709761</v>
      </c>
      <c r="BN113" s="1">
        <v>87704.333285519693</v>
      </c>
      <c r="BO113" s="1">
        <v>109624.21165672599</v>
      </c>
      <c r="BP113" s="1">
        <v>201130.35524184501</v>
      </c>
      <c r="BQ113" s="1">
        <v>128574.48920536401</v>
      </c>
      <c r="BR113" s="1">
        <v>95525.556196224905</v>
      </c>
      <c r="BS113" s="1">
        <v>83833.508057011699</v>
      </c>
      <c r="BT113" s="1">
        <v>71493.523312564896</v>
      </c>
      <c r="BU113" s="1">
        <v>78478.379058685401</v>
      </c>
      <c r="BV113" s="1">
        <v>86466.280528000498</v>
      </c>
      <c r="BW113" s="1">
        <v>120863.568666174</v>
      </c>
      <c r="BX113" s="1">
        <v>84850.201644960107</v>
      </c>
      <c r="BY113" s="1">
        <v>139992.023751698</v>
      </c>
      <c r="BZ113" s="1">
        <v>113929.970226543</v>
      </c>
      <c r="CA113" s="1">
        <v>159370.362306631</v>
      </c>
      <c r="CB113" s="1">
        <v>235344.78042974501</v>
      </c>
      <c r="CC113" s="1">
        <v>137991.97568096599</v>
      </c>
      <c r="CD113" s="1">
        <v>122151.68604672</v>
      </c>
      <c r="CE113" s="1">
        <v>223200.82514585901</v>
      </c>
      <c r="CF113" s="1">
        <v>93793.478595186607</v>
      </c>
      <c r="CG113" s="1">
        <v>117204.017455469</v>
      </c>
      <c r="CH113" s="1">
        <v>69677.285539435004</v>
      </c>
      <c r="CI113" s="1">
        <v>132479.56093585101</v>
      </c>
      <c r="CJ113" s="1">
        <v>163542.18484417899</v>
      </c>
      <c r="CK113" s="1">
        <v>124194.08638834801</v>
      </c>
      <c r="CL113" s="1">
        <v>179194.846720314</v>
      </c>
      <c r="CM113" s="1">
        <v>161521.84650241901</v>
      </c>
      <c r="CN113" s="1">
        <v>188553.95488164501</v>
      </c>
      <c r="CO113" s="1">
        <v>112773.310566427</v>
      </c>
      <c r="CP113" s="1">
        <v>138421.74886702499</v>
      </c>
      <c r="CQ113" s="1">
        <v>95685.8238167253</v>
      </c>
      <c r="CR113" s="1">
        <v>214007.31965807799</v>
      </c>
      <c r="CS113" s="1">
        <v>244563.39667302099</v>
      </c>
      <c r="CT113" s="1">
        <v>141345.165309178</v>
      </c>
      <c r="CU113" s="1">
        <v>175747.268845988</v>
      </c>
      <c r="CV113" s="1">
        <v>232277.251241477</v>
      </c>
      <c r="CW113" s="1">
        <v>278938.57131951099</v>
      </c>
      <c r="CX113" s="1">
        <v>129147.802288109</v>
      </c>
      <c r="CY113" s="1">
        <v>285093.68001313199</v>
      </c>
      <c r="CZ113" s="1">
        <v>112728.037165628</v>
      </c>
      <c r="DA113" s="1">
        <v>245854.28563395</v>
      </c>
      <c r="DB113" s="1">
        <v>303473.43875261</v>
      </c>
      <c r="DC113" s="1">
        <v>149411.138301648</v>
      </c>
      <c r="DD113" s="1">
        <v>266093.83575715998</v>
      </c>
      <c r="DE113" s="1">
        <v>207032.301396075</v>
      </c>
      <c r="DF113" s="1">
        <v>204220.04348820599</v>
      </c>
      <c r="DG113" s="1">
        <v>217876.71100315099</v>
      </c>
      <c r="DH113" s="1">
        <v>122985.946183708</v>
      </c>
      <c r="DI113" s="1">
        <v>108405.20360194601</v>
      </c>
      <c r="DJ113" s="1">
        <v>180465.806341863</v>
      </c>
      <c r="DK113" s="1">
        <v>118813.35934305099</v>
      </c>
      <c r="DL113" s="1">
        <v>141746.974688516</v>
      </c>
      <c r="DM113" s="1">
        <v>277944.656626362</v>
      </c>
      <c r="DN113" s="1">
        <v>199240.262002898</v>
      </c>
      <c r="DO113" s="1">
        <v>102138.809415389</v>
      </c>
      <c r="DP113" s="1">
        <v>204923.59891900999</v>
      </c>
      <c r="DQ113" s="1">
        <v>176512.21214698401</v>
      </c>
      <c r="DR113" s="1">
        <v>198081.976296618</v>
      </c>
      <c r="DS113" s="1">
        <v>123443.047136925</v>
      </c>
      <c r="DT113" s="1">
        <v>164880.22315639901</v>
      </c>
      <c r="DU113" s="1">
        <v>117222.438292347</v>
      </c>
      <c r="DV113" s="1">
        <v>156307.41190392099</v>
      </c>
      <c r="DW113" s="1">
        <v>89811.189866340603</v>
      </c>
      <c r="DX113" s="1">
        <v>98198.299864004395</v>
      </c>
      <c r="DY113" s="1">
        <v>165952.915499066</v>
      </c>
      <c r="DZ113" s="1">
        <v>98195.809663001302</v>
      </c>
      <c r="EA113" s="1">
        <v>128436.312577704</v>
      </c>
      <c r="EB113" s="1">
        <v>106991.471150411</v>
      </c>
      <c r="EC113" s="1">
        <v>76432.127558930704</v>
      </c>
      <c r="ED113" s="1">
        <v>139159.28932367501</v>
      </c>
      <c r="EE113" s="1">
        <v>378608.21938706399</v>
      </c>
      <c r="EF113" s="1">
        <v>109551.23040260001</v>
      </c>
      <c r="EG113" s="1">
        <v>88413.732657543398</v>
      </c>
      <c r="EH113" s="1">
        <v>234690.58460953701</v>
      </c>
      <c r="EI113" s="1">
        <v>330172.71467737801</v>
      </c>
      <c r="EJ113" s="1">
        <v>122410.223017834</v>
      </c>
      <c r="EK113" s="1">
        <v>160939.85346465799</v>
      </c>
      <c r="EL113" s="1">
        <v>116862.218482507</v>
      </c>
      <c r="EM113" s="1">
        <v>92291.7779255848</v>
      </c>
      <c r="EN113" s="1">
        <v>167994.01577365</v>
      </c>
      <c r="EO113" s="1">
        <v>174025.49079276601</v>
      </c>
      <c r="EP113" s="1">
        <v>115459.519897652</v>
      </c>
      <c r="EQ113" s="1">
        <v>78140.162979232802</v>
      </c>
      <c r="ER113" s="1">
        <v>125355.897853697</v>
      </c>
      <c r="ES113" s="1">
        <v>91164.808858370801</v>
      </c>
      <c r="ET113" s="1">
        <v>137758.91892181299</v>
      </c>
      <c r="EU113" s="1">
        <v>69095.019337198901</v>
      </c>
      <c r="EV113" s="1">
        <v>167838.67902866099</v>
      </c>
      <c r="EW113" s="1">
        <v>130786.320557946</v>
      </c>
      <c r="EX113" s="1">
        <v>88663.532741931893</v>
      </c>
      <c r="EY113" s="1">
        <v>107093.067512945</v>
      </c>
      <c r="EZ113" s="1">
        <v>98671.296657806903</v>
      </c>
      <c r="FA113" s="1">
        <v>38745.5114049197</v>
      </c>
      <c r="FB113" s="1">
        <v>132777.45795575401</v>
      </c>
      <c r="FC113" s="1">
        <v>83244.364605818497</v>
      </c>
      <c r="FD113" s="1">
        <v>60925.029597034802</v>
      </c>
    </row>
    <row r="114" spans="1:160" x14ac:dyDescent="0.2">
      <c r="A114" s="1" t="s">
        <v>1744</v>
      </c>
      <c r="B114" s="4" t="s">
        <v>518</v>
      </c>
      <c r="C114" s="4" t="s">
        <v>519</v>
      </c>
      <c r="D114" s="35">
        <v>1003020.7290469001</v>
      </c>
      <c r="E114" s="35">
        <v>298582.23118477501</v>
      </c>
      <c r="F114" s="35">
        <v>346746.56960728898</v>
      </c>
      <c r="G114" s="35">
        <v>1467778.5434745499</v>
      </c>
      <c r="H114" s="35">
        <v>1929463.77672973</v>
      </c>
      <c r="I114" s="35">
        <v>778864.90043281601</v>
      </c>
      <c r="J114" s="35">
        <v>2002740.5579630299</v>
      </c>
      <c r="K114" s="35">
        <v>556849.15200569399</v>
      </c>
      <c r="L114" s="35">
        <v>858847.63241993298</v>
      </c>
      <c r="M114" s="35">
        <v>677711.32785807003</v>
      </c>
      <c r="N114" s="1">
        <v>1364008.41290165</v>
      </c>
      <c r="O114" s="1">
        <v>840022.15564714302</v>
      </c>
      <c r="P114" s="1">
        <v>707372.45379004697</v>
      </c>
      <c r="Q114" s="1">
        <v>1604167.3221827999</v>
      </c>
      <c r="R114" s="1">
        <v>238256.70066688501</v>
      </c>
      <c r="S114" s="1">
        <v>756466.77701821295</v>
      </c>
      <c r="T114" s="1">
        <v>1371647.78754365</v>
      </c>
      <c r="U114" s="1">
        <v>2985222.8840007498</v>
      </c>
      <c r="V114" s="1">
        <v>1514695.77866136</v>
      </c>
      <c r="W114" s="1">
        <v>897735.21907288104</v>
      </c>
      <c r="X114" s="1">
        <v>1408235.2256827101</v>
      </c>
      <c r="Y114" s="1">
        <v>384839.11998288799</v>
      </c>
      <c r="Z114" s="1">
        <v>736742.20849852997</v>
      </c>
      <c r="AA114" s="1">
        <v>716365.15482461604</v>
      </c>
      <c r="AB114" s="1">
        <v>1244342.7174186199</v>
      </c>
      <c r="AC114" s="1">
        <v>1296358.5927961599</v>
      </c>
      <c r="AD114" s="1">
        <v>1180330.9865979699</v>
      </c>
      <c r="AE114" s="1">
        <v>641328.62040339503</v>
      </c>
      <c r="AF114" s="1">
        <v>649414.58990256896</v>
      </c>
      <c r="AG114" s="1">
        <v>797328.63357699104</v>
      </c>
      <c r="AH114" s="1">
        <v>1808185.2566483701</v>
      </c>
      <c r="AI114" s="1">
        <v>349841.32620518602</v>
      </c>
      <c r="AJ114" s="1">
        <v>2008856.0497683401</v>
      </c>
      <c r="AK114" s="1">
        <v>1133078.7591047499</v>
      </c>
      <c r="AL114" s="1">
        <v>845356.93215088896</v>
      </c>
      <c r="AM114" s="1">
        <v>681545.50733318902</v>
      </c>
      <c r="AN114" s="1">
        <v>3389534.5195807801</v>
      </c>
      <c r="AO114" s="1">
        <v>130092.495565711</v>
      </c>
      <c r="AP114" s="1">
        <v>1534822.6179174499</v>
      </c>
      <c r="AQ114" s="1">
        <v>1162299.9459257501</v>
      </c>
      <c r="AR114" s="1">
        <v>676065.43128713197</v>
      </c>
      <c r="AS114" s="1">
        <v>1019027.39735238</v>
      </c>
      <c r="AT114" s="1">
        <v>2409783.2517706598</v>
      </c>
      <c r="AU114" s="1">
        <v>549759.05856055999</v>
      </c>
      <c r="AV114" s="1">
        <v>879157.26082291803</v>
      </c>
      <c r="AW114" s="1">
        <v>1556678.7843047399</v>
      </c>
      <c r="AX114" s="1">
        <v>1237891.88934634</v>
      </c>
      <c r="AY114" s="1">
        <v>1332142.6702024201</v>
      </c>
      <c r="AZ114" s="1">
        <v>516734.35577012098</v>
      </c>
      <c r="BA114" s="1">
        <v>1233867.2645230801</v>
      </c>
      <c r="BB114" s="1">
        <v>623304.419650494</v>
      </c>
      <c r="BC114" s="1">
        <v>1435141.0921472299</v>
      </c>
      <c r="BD114" s="1">
        <v>3271752.4648939501</v>
      </c>
      <c r="BE114" s="1">
        <v>620132.10846701299</v>
      </c>
      <c r="BF114" s="1">
        <v>1970327.1751834</v>
      </c>
      <c r="BG114" s="1">
        <v>2022859.8699930999</v>
      </c>
      <c r="BH114" s="1">
        <v>607096.20104828104</v>
      </c>
      <c r="BI114" s="1">
        <v>1572815.1650569299</v>
      </c>
      <c r="BJ114" s="1">
        <v>1222733.3079206699</v>
      </c>
      <c r="BK114" s="1">
        <v>849573.93564432499</v>
      </c>
      <c r="BL114" s="1">
        <v>3192397.1083877701</v>
      </c>
      <c r="BM114" s="1">
        <v>611260.78895413806</v>
      </c>
      <c r="BN114" s="1">
        <v>840309.89965811104</v>
      </c>
      <c r="BO114" s="1">
        <v>403694.87190771598</v>
      </c>
      <c r="BP114" s="1">
        <v>1910039.0487831901</v>
      </c>
      <c r="BQ114" s="1">
        <v>1309128.3480976899</v>
      </c>
      <c r="BR114" s="1">
        <v>262197.69626419002</v>
      </c>
      <c r="BS114" s="1">
        <v>1140499.75210944</v>
      </c>
      <c r="BT114" s="1">
        <v>416243.44135002501</v>
      </c>
      <c r="BU114" s="1">
        <v>1208918.03391237</v>
      </c>
      <c r="BV114" s="1">
        <v>706419.88162155403</v>
      </c>
      <c r="BW114" s="1">
        <v>946534.57230545895</v>
      </c>
      <c r="BX114" s="1">
        <v>476159.44975150598</v>
      </c>
      <c r="BY114" s="1">
        <v>1706493.4962436899</v>
      </c>
      <c r="BZ114" s="1">
        <v>648530.81429816701</v>
      </c>
      <c r="CA114" s="1">
        <v>1166594.0922314599</v>
      </c>
      <c r="CB114" s="1">
        <v>1106481.3195208099</v>
      </c>
      <c r="CC114" s="1">
        <v>700674.85640591499</v>
      </c>
      <c r="CD114" s="1">
        <v>1078685.17309481</v>
      </c>
      <c r="CE114" s="1">
        <v>566208.30796498701</v>
      </c>
      <c r="CF114" s="1">
        <v>724035.40161541605</v>
      </c>
      <c r="CG114" s="1">
        <v>760702.89994862501</v>
      </c>
      <c r="CH114" s="1">
        <v>358735.15691480198</v>
      </c>
      <c r="CI114" s="1">
        <v>1654978.17650117</v>
      </c>
      <c r="CJ114" s="1">
        <v>652733.78237372101</v>
      </c>
      <c r="CK114" s="1">
        <v>1016543.38454414</v>
      </c>
      <c r="CL114" s="1">
        <v>2707936.6967207501</v>
      </c>
      <c r="CM114" s="1">
        <v>1179587.79760741</v>
      </c>
      <c r="CN114" s="1">
        <v>1278119.95948418</v>
      </c>
      <c r="CO114" s="1">
        <v>593095.83211437101</v>
      </c>
      <c r="CP114" s="1">
        <v>593662.389626152</v>
      </c>
      <c r="CQ114" s="1">
        <v>810310.697696366</v>
      </c>
      <c r="CR114" s="1">
        <v>542370.69876426505</v>
      </c>
      <c r="CS114" s="1">
        <v>716577.15132390102</v>
      </c>
      <c r="CT114" s="1">
        <v>750747.04412567895</v>
      </c>
      <c r="CU114" s="1">
        <v>537218.55328943999</v>
      </c>
      <c r="CV114" s="1">
        <v>1516780.2680490999</v>
      </c>
      <c r="CW114" s="1">
        <v>880910.451177979</v>
      </c>
      <c r="CX114" s="1">
        <v>865601.19152651099</v>
      </c>
      <c r="CY114" s="1">
        <v>701113.60150798701</v>
      </c>
      <c r="CZ114" s="1">
        <v>998191.66036113701</v>
      </c>
      <c r="DA114" s="1">
        <v>1433780.7634252999</v>
      </c>
      <c r="DB114" s="1">
        <v>577239.46638572495</v>
      </c>
      <c r="DC114" s="1">
        <v>656147.21469477401</v>
      </c>
      <c r="DD114" s="1">
        <v>889930.32452087896</v>
      </c>
      <c r="DE114" s="1">
        <v>645114.17037356296</v>
      </c>
      <c r="DF114" s="1">
        <v>429379.31354787602</v>
      </c>
      <c r="DG114" s="1">
        <v>1096521.5629211599</v>
      </c>
      <c r="DH114" s="1">
        <v>325781.38683744398</v>
      </c>
      <c r="DI114" s="1">
        <v>819533.17690753494</v>
      </c>
      <c r="DJ114" s="1">
        <v>1055212.24061539</v>
      </c>
      <c r="DK114" s="1">
        <v>1095675.44503587</v>
      </c>
      <c r="DL114" s="1">
        <v>784006.714960029</v>
      </c>
      <c r="DM114" s="1">
        <v>542967.17664673901</v>
      </c>
      <c r="DN114" s="1">
        <v>659329.99551595701</v>
      </c>
      <c r="DO114" s="1">
        <v>644425.20148944994</v>
      </c>
      <c r="DP114" s="1">
        <v>1780864.6293089101</v>
      </c>
      <c r="DQ114" s="1">
        <v>1014312.3916079</v>
      </c>
      <c r="DR114" s="1">
        <v>2194748.0707172998</v>
      </c>
      <c r="DS114" s="1">
        <v>876939.745089793</v>
      </c>
      <c r="DT114" s="1">
        <v>937053.08065978705</v>
      </c>
      <c r="DU114" s="1">
        <v>947282.10573987302</v>
      </c>
      <c r="DV114" s="1">
        <v>1377989.29090327</v>
      </c>
      <c r="DW114" s="1">
        <v>953646.38777906902</v>
      </c>
      <c r="DX114" s="1">
        <v>601040.95870274899</v>
      </c>
      <c r="DY114" s="1">
        <v>813787.64668839704</v>
      </c>
      <c r="DZ114" s="1">
        <v>964105.03102107299</v>
      </c>
      <c r="EA114" s="1">
        <v>882947.64071372396</v>
      </c>
      <c r="EB114" s="1">
        <v>443051.37031855201</v>
      </c>
      <c r="EC114" s="1">
        <v>400783.144204223</v>
      </c>
      <c r="ED114" s="1">
        <v>924939.40294943098</v>
      </c>
      <c r="EE114" s="1">
        <v>386465.95974050299</v>
      </c>
      <c r="EF114" s="1">
        <v>206130.47135780301</v>
      </c>
      <c r="EG114" s="1">
        <v>162672.65475859499</v>
      </c>
      <c r="EH114" s="1">
        <v>422048.98471275403</v>
      </c>
      <c r="EI114" s="1">
        <v>1202817.5631385799</v>
      </c>
      <c r="EJ114" s="1">
        <v>441831.73469518602</v>
      </c>
      <c r="EK114" s="1">
        <v>601955.75981573795</v>
      </c>
      <c r="EL114" s="1">
        <v>1227307.68192387</v>
      </c>
      <c r="EM114" s="1">
        <v>590985.03532059304</v>
      </c>
      <c r="EN114" s="1">
        <v>468865.937111935</v>
      </c>
      <c r="EO114" s="1">
        <v>438979.85669978103</v>
      </c>
      <c r="EP114" s="1">
        <v>637132.86262596096</v>
      </c>
      <c r="EQ114" s="1">
        <v>461598.88728564698</v>
      </c>
      <c r="ER114" s="1">
        <v>532757.82965294598</v>
      </c>
      <c r="ES114" s="1">
        <v>618857.38895812002</v>
      </c>
      <c r="ET114" s="1">
        <v>866465.28727277101</v>
      </c>
      <c r="EU114" s="1">
        <v>400736.28564404597</v>
      </c>
      <c r="EV114" s="1">
        <v>387561.168530619</v>
      </c>
      <c r="EW114" s="1">
        <v>463313.34256823797</v>
      </c>
      <c r="EX114" s="1">
        <v>38151.161867015697</v>
      </c>
      <c r="EY114" s="1">
        <v>627993.40614893998</v>
      </c>
      <c r="EZ114" s="1">
        <v>1003153.3575509</v>
      </c>
      <c r="FA114" s="1">
        <v>675239.13852181402</v>
      </c>
      <c r="FB114" s="1">
        <v>1306330.3238095299</v>
      </c>
      <c r="FC114" s="1">
        <v>1096596.70670815</v>
      </c>
      <c r="FD114" s="1">
        <v>578646.81287562405</v>
      </c>
    </row>
    <row r="115" spans="1:160" x14ac:dyDescent="0.2">
      <c r="A115" s="1" t="s">
        <v>1745</v>
      </c>
      <c r="B115" s="4" t="s">
        <v>522</v>
      </c>
      <c r="C115" s="4" t="s">
        <v>523</v>
      </c>
      <c r="D115" s="35" t="s">
        <v>0</v>
      </c>
      <c r="E115" s="35" t="s">
        <v>0</v>
      </c>
      <c r="F115" s="35" t="s">
        <v>0</v>
      </c>
      <c r="G115" s="35" t="s">
        <v>0</v>
      </c>
      <c r="H115" s="35" t="s">
        <v>0</v>
      </c>
      <c r="I115" s="35" t="s">
        <v>0</v>
      </c>
      <c r="J115" s="35" t="s">
        <v>0</v>
      </c>
      <c r="K115" s="35" t="s">
        <v>0</v>
      </c>
      <c r="L115" s="35" t="s">
        <v>0</v>
      </c>
      <c r="M115" s="35" t="s">
        <v>0</v>
      </c>
      <c r="N115" s="35" t="s">
        <v>0</v>
      </c>
      <c r="O115" s="35" t="s">
        <v>0</v>
      </c>
      <c r="P115" s="35" t="s">
        <v>0</v>
      </c>
      <c r="Q115" s="35" t="s">
        <v>0</v>
      </c>
      <c r="R115" s="35" t="s">
        <v>0</v>
      </c>
      <c r="S115" s="35" t="s">
        <v>0</v>
      </c>
      <c r="T115" s="35" t="s">
        <v>0</v>
      </c>
      <c r="U115" s="35" t="s">
        <v>0</v>
      </c>
      <c r="V115" s="35" t="s">
        <v>0</v>
      </c>
      <c r="W115" s="35" t="s">
        <v>0</v>
      </c>
      <c r="X115" s="35" t="s">
        <v>0</v>
      </c>
      <c r="Y115" s="35" t="s">
        <v>0</v>
      </c>
      <c r="Z115" s="35" t="s">
        <v>0</v>
      </c>
      <c r="AA115" s="35" t="s">
        <v>0</v>
      </c>
      <c r="AB115" s="35" t="s">
        <v>0</v>
      </c>
      <c r="AC115" s="35" t="s">
        <v>0</v>
      </c>
      <c r="AD115" s="35" t="s">
        <v>0</v>
      </c>
      <c r="AE115" s="35" t="s">
        <v>0</v>
      </c>
      <c r="AF115" s="35" t="s">
        <v>0</v>
      </c>
      <c r="AG115" s="35" t="s">
        <v>0</v>
      </c>
      <c r="AH115" s="35" t="s">
        <v>0</v>
      </c>
      <c r="AI115" s="35" t="s">
        <v>0</v>
      </c>
      <c r="AJ115" s="35" t="s">
        <v>0</v>
      </c>
      <c r="AK115" s="35" t="s">
        <v>0</v>
      </c>
      <c r="AL115" s="35" t="s">
        <v>0</v>
      </c>
      <c r="AM115" s="35" t="s">
        <v>0</v>
      </c>
      <c r="AN115" s="35" t="s">
        <v>0</v>
      </c>
      <c r="AO115" s="35" t="s">
        <v>0</v>
      </c>
      <c r="AP115" s="35" t="s">
        <v>0</v>
      </c>
      <c r="AQ115" s="35" t="s">
        <v>0</v>
      </c>
      <c r="AR115" s="35" t="s">
        <v>0</v>
      </c>
      <c r="AS115" s="35" t="s">
        <v>0</v>
      </c>
      <c r="AT115" s="35" t="s">
        <v>0</v>
      </c>
      <c r="AU115" s="35" t="s">
        <v>0</v>
      </c>
      <c r="AV115" s="35" t="s">
        <v>0</v>
      </c>
      <c r="AW115" s="35" t="s">
        <v>0</v>
      </c>
      <c r="AX115" s="35" t="s">
        <v>0</v>
      </c>
      <c r="AY115" s="35" t="s">
        <v>0</v>
      </c>
      <c r="AZ115" s="35" t="s">
        <v>0</v>
      </c>
      <c r="BA115" s="35" t="s">
        <v>0</v>
      </c>
      <c r="BB115" s="35" t="s">
        <v>0</v>
      </c>
      <c r="BC115" s="35" t="s">
        <v>0</v>
      </c>
      <c r="BD115" s="35" t="s">
        <v>0</v>
      </c>
      <c r="BE115" s="35" t="s">
        <v>0</v>
      </c>
      <c r="BF115" s="35" t="s">
        <v>0</v>
      </c>
      <c r="BG115" s="35" t="s">
        <v>0</v>
      </c>
      <c r="BH115" s="35" t="s">
        <v>0</v>
      </c>
      <c r="BI115" s="35" t="s">
        <v>0</v>
      </c>
      <c r="BJ115" s="35" t="s">
        <v>0</v>
      </c>
      <c r="BK115" s="35" t="s">
        <v>0</v>
      </c>
      <c r="BL115" s="35" t="s">
        <v>0</v>
      </c>
      <c r="BM115" s="35" t="s">
        <v>0</v>
      </c>
      <c r="BN115" s="35" t="s">
        <v>0</v>
      </c>
      <c r="BO115" s="35" t="s">
        <v>0</v>
      </c>
      <c r="BP115" s="35" t="s">
        <v>0</v>
      </c>
      <c r="BQ115" s="35" t="s">
        <v>0</v>
      </c>
      <c r="BR115" s="35" t="s">
        <v>0</v>
      </c>
      <c r="BS115" s="35" t="s">
        <v>0</v>
      </c>
      <c r="BT115" s="35" t="s">
        <v>0</v>
      </c>
      <c r="BU115" s="35" t="s">
        <v>0</v>
      </c>
      <c r="BV115" s="35" t="s">
        <v>0</v>
      </c>
      <c r="BW115" s="35" t="s">
        <v>0</v>
      </c>
      <c r="BX115" s="35" t="s">
        <v>0</v>
      </c>
      <c r="BY115" s="35" t="s">
        <v>0</v>
      </c>
      <c r="BZ115" s="35" t="s">
        <v>0</v>
      </c>
      <c r="CA115" s="35" t="s">
        <v>0</v>
      </c>
      <c r="CB115" s="35" t="s">
        <v>0</v>
      </c>
      <c r="CC115" s="35" t="s">
        <v>0</v>
      </c>
      <c r="CD115" s="35" t="s">
        <v>0</v>
      </c>
      <c r="CE115" s="35" t="s">
        <v>0</v>
      </c>
      <c r="CF115" s="35" t="s">
        <v>0</v>
      </c>
      <c r="CG115" s="35" t="s">
        <v>0</v>
      </c>
      <c r="CH115" s="35" t="s">
        <v>0</v>
      </c>
      <c r="CI115" s="35" t="s">
        <v>0</v>
      </c>
      <c r="CJ115" s="35" t="s">
        <v>0</v>
      </c>
      <c r="CK115" s="35" t="s">
        <v>0</v>
      </c>
      <c r="CL115" s="35" t="s">
        <v>0</v>
      </c>
      <c r="CM115" s="35" t="s">
        <v>0</v>
      </c>
      <c r="CN115" s="35" t="s">
        <v>0</v>
      </c>
      <c r="CO115" s="35" t="s">
        <v>0</v>
      </c>
      <c r="CP115" s="35" t="s">
        <v>0</v>
      </c>
      <c r="CQ115" s="35" t="s">
        <v>0</v>
      </c>
      <c r="CR115" s="35" t="s">
        <v>0</v>
      </c>
      <c r="CS115" s="35" t="s">
        <v>0</v>
      </c>
      <c r="CT115" s="35" t="s">
        <v>0</v>
      </c>
      <c r="CU115" s="35" t="s">
        <v>0</v>
      </c>
      <c r="CV115" s="35" t="s">
        <v>0</v>
      </c>
      <c r="CW115" s="35" t="s">
        <v>0</v>
      </c>
      <c r="CX115" s="35" t="s">
        <v>0</v>
      </c>
      <c r="CY115" s="35" t="s">
        <v>0</v>
      </c>
      <c r="CZ115" s="35" t="s">
        <v>0</v>
      </c>
      <c r="DA115" s="35" t="s">
        <v>0</v>
      </c>
      <c r="DB115" s="35" t="s">
        <v>0</v>
      </c>
      <c r="DC115" s="35" t="s">
        <v>0</v>
      </c>
      <c r="DD115" s="35" t="s">
        <v>0</v>
      </c>
      <c r="DE115" s="35" t="s">
        <v>0</v>
      </c>
      <c r="DF115" s="35" t="s">
        <v>0</v>
      </c>
      <c r="DG115" s="35" t="s">
        <v>0</v>
      </c>
      <c r="DH115" s="35" t="s">
        <v>0</v>
      </c>
      <c r="DI115" s="35" t="s">
        <v>0</v>
      </c>
      <c r="DJ115" s="35" t="s">
        <v>0</v>
      </c>
      <c r="DK115" s="35" t="s">
        <v>0</v>
      </c>
      <c r="DL115" s="35" t="s">
        <v>0</v>
      </c>
      <c r="DM115" s="35" t="s">
        <v>0</v>
      </c>
      <c r="DN115" s="35" t="s">
        <v>0</v>
      </c>
      <c r="DO115" s="35" t="s">
        <v>0</v>
      </c>
      <c r="DP115" s="35" t="s">
        <v>0</v>
      </c>
      <c r="DQ115" s="35" t="s">
        <v>0</v>
      </c>
      <c r="DR115" s="35" t="s">
        <v>0</v>
      </c>
      <c r="DS115" s="35" t="s">
        <v>0</v>
      </c>
      <c r="DT115" s="35" t="s">
        <v>0</v>
      </c>
      <c r="DU115" s="35" t="s">
        <v>0</v>
      </c>
      <c r="DV115" s="35" t="s">
        <v>0</v>
      </c>
      <c r="DW115" s="35" t="s">
        <v>0</v>
      </c>
      <c r="DX115" s="35" t="s">
        <v>0</v>
      </c>
      <c r="DY115" s="35" t="s">
        <v>0</v>
      </c>
      <c r="DZ115" s="35" t="s">
        <v>0</v>
      </c>
      <c r="EA115" s="35" t="s">
        <v>0</v>
      </c>
      <c r="EB115" s="35" t="s">
        <v>0</v>
      </c>
      <c r="EC115" s="35" t="s">
        <v>0</v>
      </c>
      <c r="ED115" s="35" t="s">
        <v>0</v>
      </c>
      <c r="EE115" s="35" t="s">
        <v>0</v>
      </c>
      <c r="EF115" s="35" t="s">
        <v>0</v>
      </c>
      <c r="EG115" s="35" t="s">
        <v>0</v>
      </c>
      <c r="EH115" s="35" t="s">
        <v>0</v>
      </c>
      <c r="EI115" s="35" t="s">
        <v>0</v>
      </c>
      <c r="EJ115" s="35" t="s">
        <v>0</v>
      </c>
      <c r="EK115" s="35" t="s">
        <v>0</v>
      </c>
      <c r="EL115" s="35" t="s">
        <v>0</v>
      </c>
      <c r="EM115" s="35" t="s">
        <v>0</v>
      </c>
      <c r="EN115" s="35" t="s">
        <v>0</v>
      </c>
      <c r="EO115" s="35" t="s">
        <v>0</v>
      </c>
      <c r="EP115" s="35" t="s">
        <v>0</v>
      </c>
      <c r="EQ115" s="35" t="s">
        <v>0</v>
      </c>
      <c r="ER115" s="35" t="s">
        <v>0</v>
      </c>
      <c r="ES115" s="35" t="s">
        <v>0</v>
      </c>
      <c r="ET115" s="35" t="s">
        <v>0</v>
      </c>
      <c r="EU115" s="35" t="s">
        <v>0</v>
      </c>
      <c r="EV115" s="35" t="s">
        <v>0</v>
      </c>
      <c r="EW115" s="35" t="s">
        <v>0</v>
      </c>
      <c r="EX115" s="35" t="s">
        <v>0</v>
      </c>
      <c r="EY115" s="35" t="s">
        <v>0</v>
      </c>
      <c r="EZ115" s="35" t="s">
        <v>0</v>
      </c>
      <c r="FA115" s="35" t="s">
        <v>0</v>
      </c>
      <c r="FB115" s="35" t="s">
        <v>0</v>
      </c>
      <c r="FC115" s="35" t="s">
        <v>0</v>
      </c>
      <c r="FD115" s="35" t="s">
        <v>0</v>
      </c>
    </row>
    <row r="116" spans="1:160" x14ac:dyDescent="0.2">
      <c r="A116" s="1" t="s">
        <v>1746</v>
      </c>
      <c r="B116" s="4" t="s">
        <v>526</v>
      </c>
      <c r="C116" s="4" t="s">
        <v>527</v>
      </c>
      <c r="D116" s="35">
        <v>1845634.64222</v>
      </c>
      <c r="E116" s="35">
        <v>5656075.2153547099</v>
      </c>
      <c r="F116" s="35">
        <v>6205836.7236153204</v>
      </c>
      <c r="G116" s="35">
        <v>6113313.4977400796</v>
      </c>
      <c r="H116" s="35">
        <v>4357836.4140559798</v>
      </c>
      <c r="I116" s="35">
        <v>5741407.4093509596</v>
      </c>
      <c r="J116" s="35">
        <v>6722219.0965016503</v>
      </c>
      <c r="K116" s="35">
        <v>4397602.3903191201</v>
      </c>
      <c r="L116" s="35">
        <v>10535182.555691</v>
      </c>
      <c r="M116" s="35">
        <v>3436450.6793796201</v>
      </c>
      <c r="N116" s="1">
        <v>12547269.1685945</v>
      </c>
      <c r="O116" s="1">
        <v>5157674.5595281599</v>
      </c>
      <c r="P116" s="1">
        <v>4822152.7360224603</v>
      </c>
      <c r="Q116" s="1">
        <v>4189619.9368733801</v>
      </c>
      <c r="R116" s="1">
        <v>4560359.67399948</v>
      </c>
      <c r="S116" s="1">
        <v>3214396.2062868401</v>
      </c>
      <c r="T116" s="1">
        <v>12034242.881594401</v>
      </c>
      <c r="U116" s="1">
        <v>6652113.4623062396</v>
      </c>
      <c r="V116" s="1">
        <v>4974997.30392648</v>
      </c>
      <c r="W116" s="1">
        <v>4418493.1392705301</v>
      </c>
      <c r="X116" s="1">
        <v>4621191.10161315</v>
      </c>
      <c r="Y116" s="1">
        <v>7384742.3809613204</v>
      </c>
      <c r="Z116" s="1">
        <v>5376157.0132273203</v>
      </c>
      <c r="AA116" s="1">
        <v>5127689.1513458602</v>
      </c>
      <c r="AB116" s="1">
        <v>8607399.0167259909</v>
      </c>
      <c r="AC116" s="1">
        <v>12116678.785790199</v>
      </c>
      <c r="AD116" s="1">
        <v>3531290.2991154101</v>
      </c>
      <c r="AE116" s="1">
        <v>4201092.49245393</v>
      </c>
      <c r="AF116" s="1">
        <v>3477646.0172971301</v>
      </c>
      <c r="AG116" s="1">
        <v>3968949.3142133201</v>
      </c>
      <c r="AH116" s="1">
        <v>3095433.3779408699</v>
      </c>
      <c r="AI116" s="1">
        <v>2536874.0070610899</v>
      </c>
      <c r="AJ116" s="1">
        <v>6312250.0753171798</v>
      </c>
      <c r="AK116" s="1">
        <v>3902828.3657567599</v>
      </c>
      <c r="AL116" s="1">
        <v>2608469.02336815</v>
      </c>
      <c r="AM116" s="1">
        <v>2714584.23661775</v>
      </c>
      <c r="AN116" s="1">
        <v>7472281.4170425897</v>
      </c>
      <c r="AO116" s="1">
        <v>2028769.4864270899</v>
      </c>
      <c r="AP116" s="1">
        <v>4835825.6689615604</v>
      </c>
      <c r="AQ116" s="1">
        <v>3195171.2345112702</v>
      </c>
      <c r="AR116" s="1">
        <v>3906261.8962330301</v>
      </c>
      <c r="AS116" s="1">
        <v>4225557.3985545803</v>
      </c>
      <c r="AT116" s="1">
        <v>8061642.2227248</v>
      </c>
      <c r="AU116" s="1">
        <v>3535968.8745827898</v>
      </c>
      <c r="AV116" s="1">
        <v>6496643.8820861001</v>
      </c>
      <c r="AW116" s="1">
        <v>6575021.6114891199</v>
      </c>
      <c r="AX116" s="1">
        <v>6734975.5401259502</v>
      </c>
      <c r="AY116" s="1">
        <v>1488167.6358687</v>
      </c>
      <c r="AZ116" s="1">
        <v>6958044.9095315998</v>
      </c>
      <c r="BA116" s="1">
        <v>15666317.718265001</v>
      </c>
      <c r="BB116" s="1">
        <v>3441988.31615351</v>
      </c>
      <c r="BC116" s="1">
        <v>7191424.4718923904</v>
      </c>
      <c r="BD116" s="1">
        <v>27309485.266749099</v>
      </c>
      <c r="BE116" s="1">
        <v>6187100.4718933497</v>
      </c>
      <c r="BF116" s="1">
        <v>3340878.5242740102</v>
      </c>
      <c r="BG116" s="1">
        <v>7208283.0253508603</v>
      </c>
      <c r="BH116" s="1">
        <v>4297995.5327457599</v>
      </c>
      <c r="BI116" s="1">
        <v>10363115.271652</v>
      </c>
      <c r="BJ116" s="1">
        <v>5674974.1789559703</v>
      </c>
      <c r="BK116" s="1">
        <v>2295733.7281684899</v>
      </c>
      <c r="BL116" s="1">
        <v>12066006.1996486</v>
      </c>
      <c r="BM116" s="1">
        <v>3466882.8886658102</v>
      </c>
      <c r="BN116" s="1">
        <v>6539381.32670293</v>
      </c>
      <c r="BO116" s="1">
        <v>7456880.8732760996</v>
      </c>
      <c r="BP116" s="1">
        <v>4225946.8461417099</v>
      </c>
      <c r="BQ116" s="1">
        <v>3608902.5921773398</v>
      </c>
      <c r="BR116" s="1">
        <v>1361870.0778679999</v>
      </c>
      <c r="BS116" s="1">
        <v>3744338.7971485499</v>
      </c>
      <c r="BT116" s="1">
        <v>3164102.4500478799</v>
      </c>
      <c r="BU116" s="1">
        <v>3369595.9832829698</v>
      </c>
      <c r="BV116" s="1">
        <v>4170729.5476606302</v>
      </c>
      <c r="BW116" s="1">
        <v>4222776.5481559904</v>
      </c>
      <c r="BX116" s="1">
        <v>878856.19738052599</v>
      </c>
      <c r="BY116" s="1">
        <v>4720755.0142184701</v>
      </c>
      <c r="BZ116" s="1">
        <v>3255931.2470257701</v>
      </c>
      <c r="CA116" s="1">
        <v>3574935.2840818199</v>
      </c>
      <c r="CB116" s="1">
        <v>6935244.3436455801</v>
      </c>
      <c r="CC116" s="1">
        <v>2598145.1554295002</v>
      </c>
      <c r="CD116" s="1">
        <v>7006536.0130158998</v>
      </c>
      <c r="CE116" s="1">
        <v>3778590.9260538998</v>
      </c>
      <c r="CF116" s="1">
        <v>3038265.54268023</v>
      </c>
      <c r="CG116" s="1">
        <v>2040928.8880078101</v>
      </c>
      <c r="CH116" s="1">
        <v>4066737.11232113</v>
      </c>
      <c r="CI116" s="1">
        <v>1344102.8388743401</v>
      </c>
      <c r="CJ116" s="1">
        <v>1288362.2515193699</v>
      </c>
      <c r="CK116" s="1">
        <v>4274109.4463520003</v>
      </c>
      <c r="CL116" s="1">
        <v>4505554.9735455001</v>
      </c>
      <c r="CM116" s="1">
        <v>2049326.5334890101</v>
      </c>
      <c r="CN116" s="1">
        <v>2990869.4127473799</v>
      </c>
      <c r="CO116" s="1">
        <v>2266739.8879486402</v>
      </c>
      <c r="CP116" s="1">
        <v>3781739.57023182</v>
      </c>
      <c r="CQ116" s="1">
        <v>2875530.7776134298</v>
      </c>
      <c r="CR116" s="1">
        <v>1608704.7182886</v>
      </c>
      <c r="CS116" s="1">
        <v>1494887.9032491201</v>
      </c>
      <c r="CT116" s="1">
        <v>4236978.3431612002</v>
      </c>
      <c r="CU116" s="1">
        <v>2988161.2342836601</v>
      </c>
      <c r="CV116" s="1">
        <v>1969915.81665222</v>
      </c>
      <c r="CW116" s="1">
        <v>2285572.8819997399</v>
      </c>
      <c r="CX116" s="1">
        <v>2108207.7243616199</v>
      </c>
      <c r="CY116" s="1">
        <v>1857631.9628860001</v>
      </c>
      <c r="CZ116" s="1">
        <v>3146957.2915128702</v>
      </c>
      <c r="DA116" s="1">
        <v>8816508.4021531306</v>
      </c>
      <c r="DB116" s="1">
        <v>1862874.58098189</v>
      </c>
      <c r="DC116" s="1">
        <v>1651137.1128855899</v>
      </c>
      <c r="DD116" s="1">
        <v>2349153.2988506402</v>
      </c>
      <c r="DE116" s="1">
        <v>3297595.1454364802</v>
      </c>
      <c r="DF116" s="1">
        <v>2447524.4575843299</v>
      </c>
      <c r="DG116" s="1">
        <v>5715469.1949468497</v>
      </c>
      <c r="DH116" s="1">
        <v>2274720.1367376298</v>
      </c>
      <c r="DI116" s="1">
        <v>5392548.1483216602</v>
      </c>
      <c r="DJ116" s="1">
        <v>2199768.5704872198</v>
      </c>
      <c r="DK116" s="1">
        <v>2126236.9796472699</v>
      </c>
      <c r="DL116" s="1">
        <v>2908314.4928992698</v>
      </c>
      <c r="DM116" s="1">
        <v>4409188.5771043198</v>
      </c>
      <c r="DN116" s="1">
        <v>1747694.6842757801</v>
      </c>
      <c r="DO116" s="1">
        <v>2679942.8081538901</v>
      </c>
      <c r="DP116" s="1">
        <v>6749023.8807663098</v>
      </c>
      <c r="DQ116" s="1">
        <v>3608768.2555510802</v>
      </c>
      <c r="DR116" s="1">
        <v>4761563.7500957297</v>
      </c>
      <c r="DS116" s="1">
        <v>2411053.9624958299</v>
      </c>
      <c r="DT116" s="1">
        <v>1964028.48188882</v>
      </c>
      <c r="DU116" s="1">
        <v>3366690.66235185</v>
      </c>
      <c r="DV116" s="1">
        <v>2048904.3735493601</v>
      </c>
      <c r="DW116" s="1">
        <v>3072925.2208129698</v>
      </c>
      <c r="DX116" s="1">
        <v>1588053.17064049</v>
      </c>
      <c r="DY116" s="1">
        <v>5129303.5275270399</v>
      </c>
      <c r="DZ116" s="1">
        <v>3124742.94384692</v>
      </c>
      <c r="EA116" s="1">
        <v>1933824.00782446</v>
      </c>
      <c r="EB116" s="1">
        <v>2581747.8619308402</v>
      </c>
      <c r="EC116" s="1">
        <v>3327090.6592679601</v>
      </c>
      <c r="ED116" s="1">
        <v>1201594.3385176801</v>
      </c>
      <c r="EE116" s="1">
        <v>3242750.7680112398</v>
      </c>
      <c r="EF116" s="1">
        <v>2227363.0566270398</v>
      </c>
      <c r="EG116" s="1">
        <v>2827918.2612973801</v>
      </c>
      <c r="EH116" s="1">
        <v>2328485.9005283201</v>
      </c>
      <c r="EI116" s="1">
        <v>3875708.9235481098</v>
      </c>
      <c r="EJ116" s="1">
        <v>2794941.0997868199</v>
      </c>
      <c r="EK116" s="1">
        <v>3879826.93988623</v>
      </c>
      <c r="EL116" s="1">
        <v>1696962.51684758</v>
      </c>
      <c r="EM116" s="1">
        <v>2807688.4409019402</v>
      </c>
      <c r="EN116" s="1">
        <v>2327942.8000463899</v>
      </c>
      <c r="EO116" s="1">
        <v>2071391.2763141999</v>
      </c>
      <c r="EP116" s="1">
        <v>2351824.68622118</v>
      </c>
      <c r="EQ116" s="1">
        <v>4112599.8507941002</v>
      </c>
      <c r="ER116" s="1">
        <v>1469181.32154604</v>
      </c>
      <c r="ES116" s="1">
        <v>3006638.4294721098</v>
      </c>
      <c r="ET116" s="1">
        <v>1877443.00850435</v>
      </c>
      <c r="EU116" s="1">
        <v>1834001.63226584</v>
      </c>
      <c r="EV116" s="1">
        <v>2516875.4447110598</v>
      </c>
      <c r="EW116" s="1">
        <v>1911722.1540814999</v>
      </c>
      <c r="EX116" s="1">
        <v>1496601.9142889499</v>
      </c>
      <c r="EY116" s="1">
        <v>2265598.23263244</v>
      </c>
      <c r="EZ116" s="1">
        <v>4258997.6729254201</v>
      </c>
      <c r="FA116" s="1">
        <v>1684572.2938214401</v>
      </c>
      <c r="FB116" s="1">
        <v>2036607.43356456</v>
      </c>
      <c r="FC116" s="1">
        <v>2809890.4021806899</v>
      </c>
      <c r="FD116" s="1">
        <v>4477003.1205781903</v>
      </c>
    </row>
    <row r="117" spans="1:160" x14ac:dyDescent="0.2">
      <c r="A117" s="1" t="s">
        <v>1748</v>
      </c>
      <c r="B117" s="4" t="s">
        <v>531</v>
      </c>
      <c r="C117" s="4" t="s">
        <v>532</v>
      </c>
      <c r="D117" s="35" t="s">
        <v>0</v>
      </c>
      <c r="E117" s="35" t="s">
        <v>0</v>
      </c>
      <c r="F117" s="35" t="s">
        <v>0</v>
      </c>
      <c r="G117" s="35" t="s">
        <v>0</v>
      </c>
      <c r="H117" s="35" t="s">
        <v>0</v>
      </c>
      <c r="I117" s="35" t="s">
        <v>0</v>
      </c>
      <c r="J117" s="35" t="s">
        <v>0</v>
      </c>
      <c r="K117" s="35" t="s">
        <v>0</v>
      </c>
      <c r="L117" s="35" t="s">
        <v>0</v>
      </c>
      <c r="M117" s="35" t="s">
        <v>0</v>
      </c>
      <c r="N117" s="1" t="s">
        <v>0</v>
      </c>
      <c r="O117" s="1" t="s">
        <v>0</v>
      </c>
      <c r="P117" s="1" t="s">
        <v>0</v>
      </c>
      <c r="Q117" s="1" t="s">
        <v>0</v>
      </c>
      <c r="R117" s="1" t="s">
        <v>0</v>
      </c>
      <c r="S117" s="1" t="s">
        <v>0</v>
      </c>
      <c r="T117" s="1" t="s">
        <v>0</v>
      </c>
      <c r="U117" s="1" t="s">
        <v>0</v>
      </c>
      <c r="V117" s="1" t="s">
        <v>0</v>
      </c>
      <c r="W117" s="1" t="s">
        <v>0</v>
      </c>
      <c r="X117" s="1" t="s">
        <v>0</v>
      </c>
      <c r="Y117" s="1" t="s">
        <v>0</v>
      </c>
      <c r="Z117" s="1" t="s">
        <v>0</v>
      </c>
      <c r="AA117" s="1" t="s">
        <v>0</v>
      </c>
      <c r="AB117" s="1" t="s">
        <v>0</v>
      </c>
      <c r="AC117" s="1" t="s">
        <v>0</v>
      </c>
      <c r="AD117" s="1" t="s">
        <v>0</v>
      </c>
      <c r="AE117" s="1" t="s">
        <v>0</v>
      </c>
      <c r="AF117" s="1" t="s">
        <v>0</v>
      </c>
      <c r="AG117" s="1" t="s">
        <v>0</v>
      </c>
      <c r="AH117" s="1" t="s">
        <v>0</v>
      </c>
      <c r="AI117" s="1" t="s">
        <v>0</v>
      </c>
      <c r="AJ117" s="1" t="s">
        <v>0</v>
      </c>
      <c r="AK117" s="1" t="s">
        <v>0</v>
      </c>
      <c r="AL117" s="1" t="s">
        <v>0</v>
      </c>
      <c r="AM117" s="1" t="s">
        <v>0</v>
      </c>
      <c r="AN117" s="1" t="s">
        <v>0</v>
      </c>
      <c r="AO117" s="1" t="s">
        <v>0</v>
      </c>
      <c r="AP117" s="1" t="s">
        <v>0</v>
      </c>
      <c r="AQ117" s="1" t="s">
        <v>0</v>
      </c>
      <c r="AR117" s="1" t="s">
        <v>0</v>
      </c>
      <c r="AS117" s="1" t="s">
        <v>0</v>
      </c>
      <c r="AT117" s="1" t="s">
        <v>0</v>
      </c>
      <c r="AU117" s="1" t="s">
        <v>0</v>
      </c>
      <c r="AV117" s="1" t="s">
        <v>0</v>
      </c>
      <c r="AW117" s="1" t="s">
        <v>0</v>
      </c>
      <c r="AX117" s="1" t="s">
        <v>0</v>
      </c>
      <c r="AY117" s="1" t="s">
        <v>0</v>
      </c>
      <c r="AZ117" s="1" t="s">
        <v>0</v>
      </c>
      <c r="BA117" s="1" t="s">
        <v>0</v>
      </c>
      <c r="BB117" s="1" t="s">
        <v>0</v>
      </c>
      <c r="BC117" s="1" t="s">
        <v>0</v>
      </c>
      <c r="BD117" s="1" t="s">
        <v>0</v>
      </c>
      <c r="BE117" s="1" t="s">
        <v>0</v>
      </c>
      <c r="BF117" s="1" t="s">
        <v>0</v>
      </c>
      <c r="BG117" s="1" t="s">
        <v>0</v>
      </c>
      <c r="BH117" s="1" t="s">
        <v>0</v>
      </c>
      <c r="BI117" s="1" t="s">
        <v>0</v>
      </c>
      <c r="BJ117" s="1" t="s">
        <v>0</v>
      </c>
      <c r="BK117" s="1" t="s">
        <v>0</v>
      </c>
      <c r="BL117" s="1" t="s">
        <v>0</v>
      </c>
      <c r="BM117" s="1" t="s">
        <v>0</v>
      </c>
      <c r="BN117" s="1" t="s">
        <v>0</v>
      </c>
      <c r="BO117" s="1" t="s">
        <v>0</v>
      </c>
      <c r="BP117" s="1" t="s">
        <v>0</v>
      </c>
      <c r="BQ117" s="1" t="s">
        <v>0</v>
      </c>
      <c r="BR117" s="1" t="s">
        <v>0</v>
      </c>
      <c r="BS117" s="1" t="s">
        <v>0</v>
      </c>
      <c r="BT117" s="1" t="s">
        <v>0</v>
      </c>
      <c r="BU117" s="1" t="s">
        <v>0</v>
      </c>
      <c r="BV117" s="1" t="s">
        <v>0</v>
      </c>
      <c r="BW117" s="1" t="s">
        <v>0</v>
      </c>
      <c r="BX117" s="1" t="s">
        <v>0</v>
      </c>
      <c r="BY117" s="1" t="s">
        <v>0</v>
      </c>
      <c r="BZ117" s="1" t="s">
        <v>0</v>
      </c>
      <c r="CA117" s="1" t="s">
        <v>0</v>
      </c>
      <c r="CB117" s="1" t="s">
        <v>0</v>
      </c>
      <c r="CC117" s="1" t="s">
        <v>0</v>
      </c>
      <c r="CD117" s="1" t="s">
        <v>0</v>
      </c>
      <c r="CE117" s="1" t="s">
        <v>0</v>
      </c>
      <c r="CF117" s="1" t="s">
        <v>0</v>
      </c>
      <c r="CG117" s="1" t="s">
        <v>0</v>
      </c>
      <c r="CH117" s="1" t="s">
        <v>0</v>
      </c>
      <c r="CI117" s="1" t="s">
        <v>0</v>
      </c>
      <c r="CJ117" s="1" t="s">
        <v>0</v>
      </c>
      <c r="CK117" s="1" t="s">
        <v>0</v>
      </c>
      <c r="CL117" s="1" t="s">
        <v>0</v>
      </c>
      <c r="CM117" s="1" t="s">
        <v>0</v>
      </c>
      <c r="CN117" s="1" t="s">
        <v>0</v>
      </c>
      <c r="CO117" s="1" t="s">
        <v>0</v>
      </c>
      <c r="CP117" s="1" t="s">
        <v>0</v>
      </c>
      <c r="CQ117" s="1" t="s">
        <v>0</v>
      </c>
      <c r="CR117" s="1" t="s">
        <v>0</v>
      </c>
      <c r="CS117" s="1" t="s">
        <v>0</v>
      </c>
      <c r="CT117" s="1" t="s">
        <v>0</v>
      </c>
      <c r="CU117" s="1" t="s">
        <v>0</v>
      </c>
      <c r="CV117" s="1" t="s">
        <v>0</v>
      </c>
      <c r="CW117" s="1" t="s">
        <v>0</v>
      </c>
      <c r="CX117" s="1" t="s">
        <v>0</v>
      </c>
      <c r="CY117" s="1" t="s">
        <v>0</v>
      </c>
      <c r="CZ117" s="1" t="s">
        <v>0</v>
      </c>
      <c r="DA117" s="1" t="s">
        <v>0</v>
      </c>
      <c r="DB117" s="1" t="s">
        <v>0</v>
      </c>
      <c r="DC117" s="1" t="s">
        <v>0</v>
      </c>
      <c r="DD117" s="1" t="s">
        <v>0</v>
      </c>
      <c r="DE117" s="1" t="s">
        <v>0</v>
      </c>
      <c r="DF117" s="1" t="s">
        <v>0</v>
      </c>
      <c r="DG117" s="1" t="s">
        <v>0</v>
      </c>
      <c r="DH117" s="1" t="s">
        <v>0</v>
      </c>
      <c r="DI117" s="1" t="s">
        <v>0</v>
      </c>
      <c r="DJ117" s="1" t="s">
        <v>0</v>
      </c>
      <c r="DK117" s="1" t="s">
        <v>0</v>
      </c>
      <c r="DL117" s="1" t="s">
        <v>0</v>
      </c>
      <c r="DM117" s="1" t="s">
        <v>0</v>
      </c>
      <c r="DN117" s="1" t="s">
        <v>0</v>
      </c>
      <c r="DO117" s="1" t="s">
        <v>0</v>
      </c>
      <c r="DP117" s="1" t="s">
        <v>0</v>
      </c>
      <c r="DQ117" s="1" t="s">
        <v>0</v>
      </c>
      <c r="DR117" s="1" t="s">
        <v>0</v>
      </c>
      <c r="DS117" s="1" t="s">
        <v>0</v>
      </c>
      <c r="DT117" s="1" t="s">
        <v>0</v>
      </c>
      <c r="DU117" s="1" t="s">
        <v>0</v>
      </c>
      <c r="DV117" s="1" t="s">
        <v>0</v>
      </c>
      <c r="DW117" s="1" t="s">
        <v>0</v>
      </c>
      <c r="DX117" s="1" t="s">
        <v>0</v>
      </c>
      <c r="DY117" s="1" t="s">
        <v>0</v>
      </c>
      <c r="DZ117" s="1" t="s">
        <v>0</v>
      </c>
      <c r="EA117" s="1" t="s">
        <v>0</v>
      </c>
      <c r="EB117" s="1" t="s">
        <v>0</v>
      </c>
      <c r="EC117" s="1" t="s">
        <v>0</v>
      </c>
      <c r="ED117" s="1" t="s">
        <v>0</v>
      </c>
      <c r="EE117" s="1" t="s">
        <v>0</v>
      </c>
      <c r="EF117" s="1" t="s">
        <v>0</v>
      </c>
      <c r="EG117" s="1" t="s">
        <v>0</v>
      </c>
      <c r="EH117" s="1" t="s">
        <v>0</v>
      </c>
      <c r="EI117" s="1" t="s">
        <v>0</v>
      </c>
      <c r="EJ117" s="1" t="s">
        <v>0</v>
      </c>
      <c r="EK117" s="1" t="s">
        <v>0</v>
      </c>
      <c r="EL117" s="1" t="s">
        <v>0</v>
      </c>
      <c r="EM117" s="1" t="s">
        <v>0</v>
      </c>
      <c r="EN117" s="1" t="s">
        <v>0</v>
      </c>
      <c r="EO117" s="1" t="s">
        <v>0</v>
      </c>
      <c r="EP117" s="1" t="s">
        <v>0</v>
      </c>
      <c r="EQ117" s="1" t="s">
        <v>0</v>
      </c>
      <c r="ER117" s="1" t="s">
        <v>0</v>
      </c>
      <c r="ES117" s="1" t="s">
        <v>0</v>
      </c>
      <c r="ET117" s="1" t="s">
        <v>0</v>
      </c>
      <c r="EU117" s="1" t="s">
        <v>0</v>
      </c>
      <c r="EV117" s="1" t="s">
        <v>0</v>
      </c>
      <c r="EW117" s="1" t="s">
        <v>0</v>
      </c>
      <c r="EX117" s="1" t="s">
        <v>0</v>
      </c>
      <c r="EY117" s="1" t="s">
        <v>0</v>
      </c>
      <c r="EZ117" s="1" t="s">
        <v>0</v>
      </c>
      <c r="FA117" s="1" t="s">
        <v>0</v>
      </c>
      <c r="FB117" s="1" t="s">
        <v>0</v>
      </c>
      <c r="FC117" s="1" t="s">
        <v>0</v>
      </c>
      <c r="FD117" s="1" t="s">
        <v>0</v>
      </c>
    </row>
    <row r="118" spans="1:160" x14ac:dyDescent="0.2">
      <c r="A118" s="1" t="s">
        <v>1750</v>
      </c>
      <c r="B118" s="4" t="s">
        <v>536</v>
      </c>
      <c r="C118" s="4" t="s">
        <v>537</v>
      </c>
      <c r="D118" s="35">
        <v>66255299.986432903</v>
      </c>
      <c r="E118" s="35">
        <v>91710277.6179782</v>
      </c>
      <c r="F118" s="35">
        <v>57422508.5397036</v>
      </c>
      <c r="G118" s="35">
        <v>48846834.401358403</v>
      </c>
      <c r="H118" s="35">
        <v>52253833.738719501</v>
      </c>
      <c r="I118" s="35">
        <v>40200764.205901697</v>
      </c>
      <c r="J118" s="35">
        <v>70580831.469652802</v>
      </c>
      <c r="K118" s="35">
        <v>53438939.909381703</v>
      </c>
      <c r="L118" s="35">
        <v>45490221.559343703</v>
      </c>
      <c r="M118" s="35">
        <v>68929580.269341394</v>
      </c>
      <c r="N118" s="1">
        <v>63564814.494838901</v>
      </c>
      <c r="O118" s="1">
        <v>33097315.640519299</v>
      </c>
      <c r="P118" s="1">
        <v>49775182.470292397</v>
      </c>
      <c r="Q118" s="1">
        <v>51456478.610797599</v>
      </c>
      <c r="R118" s="1">
        <v>83379187.505162999</v>
      </c>
      <c r="S118" s="1">
        <v>65847325.5268813</v>
      </c>
      <c r="T118" s="1">
        <v>63527699.702390604</v>
      </c>
      <c r="U118" s="1">
        <v>69469946.833251297</v>
      </c>
      <c r="V118" s="1">
        <v>50134906.526087798</v>
      </c>
      <c r="W118" s="1">
        <v>55260721.7152486</v>
      </c>
      <c r="X118" s="1">
        <v>50907736.690514803</v>
      </c>
      <c r="Y118" s="1">
        <v>39652013.685213298</v>
      </c>
      <c r="Z118" s="1">
        <v>40299521.667034604</v>
      </c>
      <c r="AA118" s="1">
        <v>44186412.9108193</v>
      </c>
      <c r="AB118" s="1">
        <v>51285863.183405504</v>
      </c>
      <c r="AC118" s="1">
        <v>46334276.461785197</v>
      </c>
      <c r="AD118" s="1">
        <v>50169691.0515991</v>
      </c>
      <c r="AE118" s="1">
        <v>39468156.307571098</v>
      </c>
      <c r="AF118" s="1">
        <v>60033450.645384297</v>
      </c>
      <c r="AG118" s="1">
        <v>74827521.413617507</v>
      </c>
      <c r="AH118" s="1">
        <v>49095277.6451068</v>
      </c>
      <c r="AI118" s="1">
        <v>52918546.048909701</v>
      </c>
      <c r="AJ118" s="1">
        <v>48551506.5963168</v>
      </c>
      <c r="AK118" s="1">
        <v>45940537.856489003</v>
      </c>
      <c r="AL118" s="1">
        <v>52061599.589206301</v>
      </c>
      <c r="AM118" s="1">
        <v>33486786.819390502</v>
      </c>
      <c r="AN118" s="1">
        <v>48548986.630314998</v>
      </c>
      <c r="AO118" s="1">
        <v>30402993.248219699</v>
      </c>
      <c r="AP118" s="1">
        <v>80717953.765571296</v>
      </c>
      <c r="AQ118" s="1">
        <v>46079861.820163697</v>
      </c>
      <c r="AR118" s="1">
        <v>40443168.611233301</v>
      </c>
      <c r="AS118" s="1">
        <v>42230822.147627801</v>
      </c>
      <c r="AT118" s="1">
        <v>48772717.572982803</v>
      </c>
      <c r="AU118" s="1">
        <v>45788841.731479503</v>
      </c>
      <c r="AV118" s="1">
        <v>37563860.791788898</v>
      </c>
      <c r="AW118" s="1">
        <v>40533252.1140083</v>
      </c>
      <c r="AX118" s="1">
        <v>26128960.890144199</v>
      </c>
      <c r="AY118" s="1">
        <v>43816643.705265202</v>
      </c>
      <c r="AZ118" s="1">
        <v>38787478.793921404</v>
      </c>
      <c r="BA118" s="1">
        <v>40739742.297717601</v>
      </c>
      <c r="BB118" s="1">
        <v>29855448.326061498</v>
      </c>
      <c r="BC118" s="1">
        <v>44103181.1724976</v>
      </c>
      <c r="BD118" s="1">
        <v>93516683.560064107</v>
      </c>
      <c r="BE118" s="1">
        <v>62736090.043597303</v>
      </c>
      <c r="BF118" s="1">
        <v>43692459.819670297</v>
      </c>
      <c r="BG118" s="1">
        <v>59134101.150733799</v>
      </c>
      <c r="BH118" s="1">
        <v>39776882.036031</v>
      </c>
      <c r="BI118" s="1">
        <v>118827368.278063</v>
      </c>
      <c r="BJ118" s="1">
        <v>34267080.321389399</v>
      </c>
      <c r="BK118" s="1">
        <v>36252288.086263597</v>
      </c>
      <c r="BL118" s="1">
        <v>73672390.769978598</v>
      </c>
      <c r="BM118" s="1">
        <v>37581736.5020454</v>
      </c>
      <c r="BN118" s="1">
        <v>37416227.419715598</v>
      </c>
      <c r="BO118" s="1">
        <v>22105768.922430001</v>
      </c>
      <c r="BP118" s="1">
        <v>40628565.053457201</v>
      </c>
      <c r="BQ118" s="1">
        <v>47580234.641840599</v>
      </c>
      <c r="BR118" s="1">
        <v>61405950.030407399</v>
      </c>
      <c r="BS118" s="1">
        <v>42094347.377027899</v>
      </c>
      <c r="BT118" s="1">
        <v>28898489.204928301</v>
      </c>
      <c r="BU118" s="1">
        <v>37040183.718426503</v>
      </c>
      <c r="BV118" s="1">
        <v>39031446.987757601</v>
      </c>
      <c r="BW118" s="1">
        <v>44594105.544584803</v>
      </c>
      <c r="BX118" s="1">
        <v>48264943.684400499</v>
      </c>
      <c r="BY118" s="1">
        <v>33875140.546213597</v>
      </c>
      <c r="BZ118" s="1">
        <v>31445169.7490284</v>
      </c>
      <c r="CA118" s="1">
        <v>80599981.839668095</v>
      </c>
      <c r="CB118" s="1">
        <v>41539832.459164903</v>
      </c>
      <c r="CC118" s="1">
        <v>17139891.482096199</v>
      </c>
      <c r="CD118" s="1">
        <v>24694408.3998973</v>
      </c>
      <c r="CE118" s="1">
        <v>28243139.171994802</v>
      </c>
      <c r="CF118" s="1">
        <v>33438829.560579699</v>
      </c>
      <c r="CG118" s="1">
        <v>22637225.226469301</v>
      </c>
      <c r="CH118" s="1">
        <v>46768055.313518099</v>
      </c>
      <c r="CI118" s="1">
        <v>32715894.258469801</v>
      </c>
      <c r="CJ118" s="1">
        <v>28379080.544996001</v>
      </c>
      <c r="CK118" s="1">
        <v>24631498.029823098</v>
      </c>
      <c r="CL118" s="1">
        <v>76981745.098762602</v>
      </c>
      <c r="CM118" s="1">
        <v>26174869.731989302</v>
      </c>
      <c r="CN118" s="1">
        <v>40773021.923594698</v>
      </c>
      <c r="CO118" s="1">
        <v>31284057.246931799</v>
      </c>
      <c r="CP118" s="1">
        <v>18495896.271385901</v>
      </c>
      <c r="CQ118" s="1">
        <v>29036186.706800699</v>
      </c>
      <c r="CR118" s="1">
        <v>13101704.543010499</v>
      </c>
      <c r="CS118" s="1">
        <v>20359030.800139401</v>
      </c>
      <c r="CT118" s="1">
        <v>31359388.112599701</v>
      </c>
      <c r="CU118" s="1">
        <v>28267651.689091299</v>
      </c>
      <c r="CV118" s="1">
        <v>39936106.276180603</v>
      </c>
      <c r="CW118" s="1">
        <v>22952080.555739399</v>
      </c>
      <c r="CX118" s="1">
        <v>30727280.698851999</v>
      </c>
      <c r="CY118" s="1">
        <v>21587698.967100199</v>
      </c>
      <c r="CZ118" s="1">
        <v>16829782.470949199</v>
      </c>
      <c r="DA118" s="1">
        <v>63806366.447271504</v>
      </c>
      <c r="DB118" s="1">
        <v>26531921.112620499</v>
      </c>
      <c r="DC118" s="1">
        <v>22852240.234346699</v>
      </c>
      <c r="DD118" s="1">
        <v>31457120.5268654</v>
      </c>
      <c r="DE118" s="1">
        <v>26770797.866204198</v>
      </c>
      <c r="DF118" s="1">
        <v>25758333.408404</v>
      </c>
      <c r="DG118" s="1">
        <v>17380961.336799402</v>
      </c>
      <c r="DH118" s="1">
        <v>22387954.5205663</v>
      </c>
      <c r="DI118" s="1">
        <v>24655998.0089054</v>
      </c>
      <c r="DJ118" s="1">
        <v>21517648.503523599</v>
      </c>
      <c r="DK118" s="1">
        <v>29220256.846070301</v>
      </c>
      <c r="DL118" s="1">
        <v>31004669.501418699</v>
      </c>
      <c r="DM118" s="1">
        <v>31455172.555327699</v>
      </c>
      <c r="DN118" s="1">
        <v>15393223.821056601</v>
      </c>
      <c r="DO118" s="1">
        <v>29600196.418945499</v>
      </c>
      <c r="DP118" s="1">
        <v>69219551.351382807</v>
      </c>
      <c r="DQ118" s="1">
        <v>43180542.1721109</v>
      </c>
      <c r="DR118" s="1">
        <v>44810887.367997199</v>
      </c>
      <c r="DS118" s="1">
        <v>37368709.619458199</v>
      </c>
      <c r="DT118" s="1">
        <v>24394533.0512182</v>
      </c>
      <c r="DU118" s="1">
        <v>33721814.761863098</v>
      </c>
      <c r="DV118" s="1">
        <v>33269362.066984698</v>
      </c>
      <c r="DW118" s="1">
        <v>30480664.205667</v>
      </c>
      <c r="DX118" s="1">
        <v>53179762.008030899</v>
      </c>
      <c r="DY118" s="1">
        <v>26186741.4723767</v>
      </c>
      <c r="DZ118" s="1">
        <v>39449484.100675702</v>
      </c>
      <c r="EA118" s="1">
        <v>24766299.2840975</v>
      </c>
      <c r="EB118" s="1">
        <v>28615838.932147998</v>
      </c>
      <c r="EC118" s="1">
        <v>22374596.730067398</v>
      </c>
      <c r="ED118" s="1">
        <v>33061205.152567901</v>
      </c>
      <c r="EE118" s="1">
        <v>24564261.349654701</v>
      </c>
      <c r="EF118" s="1">
        <v>55416262.014631897</v>
      </c>
      <c r="EG118" s="1">
        <v>38384604.5814621</v>
      </c>
      <c r="EH118" s="1">
        <v>16647412.470244801</v>
      </c>
      <c r="EI118" s="1">
        <v>46998961.036082</v>
      </c>
      <c r="EJ118" s="1">
        <v>26904203.527294599</v>
      </c>
      <c r="EK118" s="1">
        <v>36398241.750026301</v>
      </c>
      <c r="EL118" s="1">
        <v>29100667.736098099</v>
      </c>
      <c r="EM118" s="1">
        <v>29196980.909511399</v>
      </c>
      <c r="EN118" s="1">
        <v>37116321.857938603</v>
      </c>
      <c r="EO118" s="1">
        <v>27001385.198219001</v>
      </c>
      <c r="EP118" s="1">
        <v>49514341.987689398</v>
      </c>
      <c r="EQ118" s="1">
        <v>24894594.2957086</v>
      </c>
      <c r="ER118" s="1">
        <v>24524478.147837602</v>
      </c>
      <c r="ES118" s="1">
        <v>27996331.038290098</v>
      </c>
      <c r="ET118" s="1">
        <v>28828027.351461399</v>
      </c>
      <c r="EU118" s="1">
        <v>20293533.857091598</v>
      </c>
      <c r="EV118" s="1">
        <v>21087183.9696231</v>
      </c>
      <c r="EW118" s="1">
        <v>23984621.606322799</v>
      </c>
      <c r="EX118" s="1">
        <v>28710037.471044</v>
      </c>
      <c r="EY118" s="1">
        <v>35415410.933315501</v>
      </c>
      <c r="EZ118" s="1">
        <v>50157098.2568288</v>
      </c>
      <c r="FA118" s="1">
        <v>27176414.503009502</v>
      </c>
      <c r="FB118" s="1">
        <v>46679216.8422902</v>
      </c>
      <c r="FC118" s="1">
        <v>27484648.5030628</v>
      </c>
      <c r="FD118" s="1">
        <v>16394183.6386404</v>
      </c>
    </row>
    <row r="119" spans="1:160" x14ac:dyDescent="0.2">
      <c r="A119" s="1" t="s">
        <v>1751</v>
      </c>
      <c r="B119" s="4" t="s">
        <v>541</v>
      </c>
      <c r="C119" s="4" t="s">
        <v>0</v>
      </c>
      <c r="D119" s="35">
        <v>3854256.6267783898</v>
      </c>
      <c r="E119" s="35">
        <v>4937954.0585873602</v>
      </c>
      <c r="F119" s="35">
        <v>4443573.8770387899</v>
      </c>
      <c r="G119" s="35">
        <v>4906763.4745638501</v>
      </c>
      <c r="H119" s="35">
        <v>7126221.9822808998</v>
      </c>
      <c r="I119" s="35">
        <v>4837482.7696607001</v>
      </c>
      <c r="J119" s="35">
        <v>5848254.0725004701</v>
      </c>
      <c r="K119" s="35">
        <v>6617222.8831597203</v>
      </c>
      <c r="L119" s="35">
        <v>6211906.7365562301</v>
      </c>
      <c r="M119" s="35">
        <v>5926853.0220504003</v>
      </c>
      <c r="N119" s="1">
        <v>4728881.6709340801</v>
      </c>
      <c r="O119" s="1">
        <v>2952995.33141405</v>
      </c>
      <c r="P119" s="1">
        <v>5342816.11327249</v>
      </c>
      <c r="Q119" s="1">
        <v>6223696.0157550303</v>
      </c>
      <c r="R119" s="1">
        <v>6218267.4719698196</v>
      </c>
      <c r="S119" s="1">
        <v>7328888.15254262</v>
      </c>
      <c r="T119" s="1">
        <v>4200647.1437051799</v>
      </c>
      <c r="U119" s="1">
        <v>6496143.1991571402</v>
      </c>
      <c r="V119" s="1">
        <v>7060544.6540394798</v>
      </c>
      <c r="W119" s="1">
        <v>6720927.0483688898</v>
      </c>
      <c r="X119" s="1">
        <v>9297396.4321533795</v>
      </c>
      <c r="Y119" s="1">
        <v>3432087.0780432001</v>
      </c>
      <c r="Z119" s="1">
        <v>4873822.8935770104</v>
      </c>
      <c r="AA119" s="1">
        <v>4617174.4418511298</v>
      </c>
      <c r="AB119" s="1">
        <v>5367502.1568160998</v>
      </c>
      <c r="AC119" s="1">
        <v>5060971.7365645496</v>
      </c>
      <c r="AD119" s="1">
        <v>6151951.6095918501</v>
      </c>
      <c r="AE119" s="1">
        <v>5386523.9309579004</v>
      </c>
      <c r="AF119" s="1">
        <v>5224990.0718445703</v>
      </c>
      <c r="AG119" s="1">
        <v>4879455.3433710998</v>
      </c>
      <c r="AH119" s="1">
        <v>6479210.9125468796</v>
      </c>
      <c r="AI119" s="1">
        <v>5917636.3721136898</v>
      </c>
      <c r="AJ119" s="1">
        <v>3808737.5206249598</v>
      </c>
      <c r="AK119" s="1">
        <v>3632323.1116338</v>
      </c>
      <c r="AL119" s="1">
        <v>5651061.4726680797</v>
      </c>
      <c r="AM119" s="1">
        <v>4855419.3848300902</v>
      </c>
      <c r="AN119" s="1">
        <v>6848288.2807920799</v>
      </c>
      <c r="AO119" s="1">
        <v>7448993.9002259001</v>
      </c>
      <c r="AP119" s="1">
        <v>6113707.4678934002</v>
      </c>
      <c r="AQ119" s="1">
        <v>4569668.0548859397</v>
      </c>
      <c r="AR119" s="1">
        <v>6955324.5667424304</v>
      </c>
      <c r="AS119" s="1">
        <v>7295931.4399415301</v>
      </c>
      <c r="AT119" s="1">
        <v>11209667.822576299</v>
      </c>
      <c r="AU119" s="1">
        <v>7477841.8643290997</v>
      </c>
      <c r="AV119" s="1">
        <v>6894960.1363796499</v>
      </c>
      <c r="AW119" s="1">
        <v>6050410.2301542498</v>
      </c>
      <c r="AX119" s="1">
        <v>8470936.6912771892</v>
      </c>
      <c r="AY119" s="1">
        <v>8893165.3032311201</v>
      </c>
      <c r="AZ119" s="1">
        <v>5951792.5588643299</v>
      </c>
      <c r="BA119" s="1">
        <v>6085054.26074031</v>
      </c>
      <c r="BB119" s="1">
        <v>5140570.8209889103</v>
      </c>
      <c r="BC119" s="1">
        <v>4735055.9461545898</v>
      </c>
      <c r="BD119" s="1">
        <v>6010202.7966898195</v>
      </c>
      <c r="BE119" s="1">
        <v>4775652.8030191697</v>
      </c>
      <c r="BF119" s="1">
        <v>7011514.51162122</v>
      </c>
      <c r="BG119" s="1">
        <v>3253178.6185993501</v>
      </c>
      <c r="BH119" s="1">
        <v>8498366.1087285299</v>
      </c>
      <c r="BI119" s="1">
        <v>6424749.3413745202</v>
      </c>
      <c r="BJ119" s="1">
        <v>4985162.4248842197</v>
      </c>
      <c r="BK119" s="1">
        <v>6737991.6416111104</v>
      </c>
      <c r="BL119" s="1">
        <v>5113793.90856166</v>
      </c>
      <c r="BM119" s="1">
        <v>5172415.3569725202</v>
      </c>
      <c r="BN119" s="1">
        <v>4525028.3236762499</v>
      </c>
      <c r="BO119" s="1">
        <v>4171550.7697263099</v>
      </c>
      <c r="BP119" s="1">
        <v>4288680.5806820998</v>
      </c>
      <c r="BQ119" s="1">
        <v>4261842.3375278004</v>
      </c>
      <c r="BR119" s="1">
        <v>6101693.1368419901</v>
      </c>
      <c r="BS119" s="1">
        <v>5428435.8806791697</v>
      </c>
      <c r="BT119" s="1">
        <v>4145062.1189132002</v>
      </c>
      <c r="BU119" s="1">
        <v>3788873.4966520402</v>
      </c>
      <c r="BV119" s="1">
        <v>3827993.9137419099</v>
      </c>
      <c r="BW119" s="1">
        <v>4002074.2614456299</v>
      </c>
      <c r="BX119" s="1">
        <v>5090541.1453680703</v>
      </c>
      <c r="BY119" s="1">
        <v>7523023.0122522004</v>
      </c>
      <c r="BZ119" s="1">
        <v>5524165.7829899304</v>
      </c>
      <c r="CA119" s="1">
        <v>3057131.07193171</v>
      </c>
      <c r="CB119" s="1">
        <v>3457522.0207320801</v>
      </c>
      <c r="CC119" s="1">
        <v>5569644.0863171201</v>
      </c>
      <c r="CD119" s="1">
        <v>8379390.3949417202</v>
      </c>
      <c r="CE119" s="1">
        <v>3893102.9650769001</v>
      </c>
      <c r="CF119" s="1">
        <v>5233911.9956258005</v>
      </c>
      <c r="CG119" s="1">
        <v>6904177.3159767902</v>
      </c>
      <c r="CH119" s="1">
        <v>3078703.0882767802</v>
      </c>
      <c r="CI119" s="1">
        <v>5038385.01671392</v>
      </c>
      <c r="CJ119" s="1">
        <v>8137904.3776491899</v>
      </c>
      <c r="CK119" s="1">
        <v>5183887.6635636399</v>
      </c>
      <c r="CL119" s="1">
        <v>8276591.07154922</v>
      </c>
      <c r="CM119" s="1">
        <v>5233536.4067981299</v>
      </c>
      <c r="CN119" s="1">
        <v>2974894.19722021</v>
      </c>
      <c r="CO119" s="1">
        <v>3533164.8880262198</v>
      </c>
      <c r="CP119" s="1">
        <v>5467196.0612365399</v>
      </c>
      <c r="CQ119" s="1">
        <v>6245199.1245558504</v>
      </c>
      <c r="CR119" s="1">
        <v>934710.97142937605</v>
      </c>
      <c r="CS119" s="1">
        <v>6196644.2262621103</v>
      </c>
      <c r="CT119" s="1">
        <v>4751416.0162357399</v>
      </c>
      <c r="CU119" s="1">
        <v>3269658.8174726702</v>
      </c>
      <c r="CV119" s="1">
        <v>4080566.58799031</v>
      </c>
      <c r="CW119" s="1">
        <v>6692032.1700139502</v>
      </c>
      <c r="CX119" s="1">
        <v>9321559.5549499504</v>
      </c>
      <c r="CY119" s="1">
        <v>6118380.9919422297</v>
      </c>
      <c r="CZ119" s="1">
        <v>2601668.0426581502</v>
      </c>
      <c r="DA119" s="1">
        <v>7713296.3955817204</v>
      </c>
      <c r="DB119" s="1">
        <v>6654356.9386298703</v>
      </c>
      <c r="DC119" s="1">
        <v>5177874.0564048504</v>
      </c>
      <c r="DD119" s="1">
        <v>5647466.9079091595</v>
      </c>
      <c r="DE119" s="1">
        <v>4092756.8813284501</v>
      </c>
      <c r="DF119" s="1">
        <v>4188252.2911396199</v>
      </c>
      <c r="DG119" s="1">
        <v>4552647.2326397803</v>
      </c>
      <c r="DH119" s="1">
        <v>6240280.8667057604</v>
      </c>
      <c r="DI119" s="1">
        <v>5276886.7406739397</v>
      </c>
      <c r="DJ119" s="1">
        <v>6957729.8693334404</v>
      </c>
      <c r="DK119" s="1">
        <v>5302066.7541471999</v>
      </c>
      <c r="DL119" s="1">
        <v>4960695.3113860497</v>
      </c>
      <c r="DM119" s="1">
        <v>5953411.7907362701</v>
      </c>
      <c r="DN119" s="1">
        <v>6326804.0786502399</v>
      </c>
      <c r="DO119" s="1">
        <v>4106666.8265709798</v>
      </c>
      <c r="DP119" s="1">
        <v>2824291.1380577902</v>
      </c>
      <c r="DQ119" s="1">
        <v>6002369.33138311</v>
      </c>
      <c r="DR119" s="1">
        <v>3621356.3828659798</v>
      </c>
      <c r="DS119" s="1">
        <v>5726234.3648874899</v>
      </c>
      <c r="DT119" s="1">
        <v>3233265.5290006502</v>
      </c>
      <c r="DU119" s="1">
        <v>11152575.5984549</v>
      </c>
      <c r="DV119" s="1">
        <v>3955409.9193976899</v>
      </c>
      <c r="DW119" s="1">
        <v>3721740.18404182</v>
      </c>
      <c r="DX119" s="1">
        <v>6306961.5348554002</v>
      </c>
      <c r="DY119" s="1">
        <v>6737758.6122195898</v>
      </c>
      <c r="DZ119" s="1">
        <v>5145516.9096093103</v>
      </c>
      <c r="EA119" s="1">
        <v>3947813.3254931001</v>
      </c>
      <c r="EB119" s="1">
        <v>4859860.9925237298</v>
      </c>
      <c r="EC119" s="1">
        <v>2706248.52042617</v>
      </c>
      <c r="ED119" s="1">
        <v>6003240.9624315603</v>
      </c>
      <c r="EE119" s="1">
        <v>5209941.8821142502</v>
      </c>
      <c r="EF119" s="1">
        <v>4596014.5331725702</v>
      </c>
      <c r="EG119" s="1">
        <v>3353936.4636955601</v>
      </c>
      <c r="EH119" s="1">
        <v>3896273.7605243102</v>
      </c>
      <c r="EI119" s="1">
        <v>4645546.1577368304</v>
      </c>
      <c r="EJ119" s="1">
        <v>5860698.3811299801</v>
      </c>
      <c r="EK119" s="1">
        <v>4655285.8401264697</v>
      </c>
      <c r="EL119" s="1">
        <v>7550771.9139838796</v>
      </c>
      <c r="EM119" s="1">
        <v>3591147.01916249</v>
      </c>
      <c r="EN119" s="1">
        <v>2936448.1077547902</v>
      </c>
      <c r="EO119" s="1">
        <v>3738137.0540059698</v>
      </c>
      <c r="EP119" s="1">
        <v>4469443.0108049205</v>
      </c>
      <c r="EQ119" s="1">
        <v>5026564.8536556596</v>
      </c>
      <c r="ER119" s="1">
        <v>4526290.4876700304</v>
      </c>
      <c r="ES119" s="1">
        <v>2510944.7765240599</v>
      </c>
      <c r="ET119" s="1">
        <v>5296436.8926694002</v>
      </c>
      <c r="EU119" s="1">
        <v>7558202.8066770202</v>
      </c>
      <c r="EV119" s="1">
        <v>2256589.8602523599</v>
      </c>
      <c r="EW119" s="1">
        <v>2958864.12033688</v>
      </c>
      <c r="EX119" s="1">
        <v>4070057.5802917602</v>
      </c>
      <c r="EY119" s="1">
        <v>4501069.3255294804</v>
      </c>
      <c r="EZ119" s="1">
        <v>4427832.3988572303</v>
      </c>
      <c r="FA119" s="1">
        <v>5088570.5005925298</v>
      </c>
      <c r="FB119" s="1">
        <v>3215274.30348852</v>
      </c>
      <c r="FC119" s="1">
        <v>4444913.8538139798</v>
      </c>
      <c r="FD119" s="1">
        <v>9687804.7248426303</v>
      </c>
    </row>
    <row r="120" spans="1:160" x14ac:dyDescent="0.2">
      <c r="A120" s="1" t="s">
        <v>1752</v>
      </c>
      <c r="B120" s="4" t="s">
        <v>544</v>
      </c>
      <c r="C120" s="4" t="s">
        <v>545</v>
      </c>
      <c r="D120" s="35" t="s">
        <v>0</v>
      </c>
      <c r="E120" s="35" t="s">
        <v>0</v>
      </c>
      <c r="F120" s="35" t="s">
        <v>0</v>
      </c>
      <c r="G120" s="35" t="s">
        <v>0</v>
      </c>
      <c r="H120" s="35" t="s">
        <v>0</v>
      </c>
      <c r="I120" s="35" t="s">
        <v>0</v>
      </c>
      <c r="J120" s="35" t="s">
        <v>0</v>
      </c>
      <c r="K120" s="35" t="s">
        <v>0</v>
      </c>
      <c r="L120" s="35" t="s">
        <v>0</v>
      </c>
      <c r="M120" s="35" t="s">
        <v>0</v>
      </c>
      <c r="N120" s="1" t="s">
        <v>0</v>
      </c>
      <c r="O120" s="1" t="s">
        <v>0</v>
      </c>
      <c r="P120" s="1" t="s">
        <v>0</v>
      </c>
      <c r="Q120" s="1" t="s">
        <v>0</v>
      </c>
      <c r="R120" s="1" t="s">
        <v>0</v>
      </c>
      <c r="S120" s="1" t="s">
        <v>0</v>
      </c>
      <c r="T120" s="1" t="s">
        <v>0</v>
      </c>
      <c r="U120" s="1" t="s">
        <v>0</v>
      </c>
      <c r="V120" s="1" t="s">
        <v>0</v>
      </c>
      <c r="W120" s="1" t="s">
        <v>0</v>
      </c>
      <c r="X120" s="1" t="s">
        <v>0</v>
      </c>
      <c r="Y120" s="1" t="s">
        <v>0</v>
      </c>
      <c r="Z120" s="1" t="s">
        <v>0</v>
      </c>
      <c r="AA120" s="1" t="s">
        <v>0</v>
      </c>
      <c r="AB120" s="1" t="s">
        <v>0</v>
      </c>
      <c r="AC120" s="1" t="s">
        <v>0</v>
      </c>
      <c r="AD120" s="1" t="s">
        <v>0</v>
      </c>
      <c r="AE120" s="1" t="s">
        <v>0</v>
      </c>
      <c r="AF120" s="1" t="s">
        <v>0</v>
      </c>
      <c r="AG120" s="1" t="s">
        <v>0</v>
      </c>
      <c r="AH120" s="1" t="s">
        <v>0</v>
      </c>
      <c r="AI120" s="1" t="s">
        <v>0</v>
      </c>
      <c r="AJ120" s="1" t="s">
        <v>0</v>
      </c>
      <c r="AK120" s="1" t="s">
        <v>0</v>
      </c>
      <c r="AL120" s="1" t="s">
        <v>0</v>
      </c>
      <c r="AM120" s="1" t="s">
        <v>0</v>
      </c>
      <c r="AN120" s="1" t="s">
        <v>0</v>
      </c>
      <c r="AO120" s="1" t="s">
        <v>0</v>
      </c>
      <c r="AP120" s="1" t="s">
        <v>0</v>
      </c>
      <c r="AQ120" s="1" t="s">
        <v>0</v>
      </c>
      <c r="AR120" s="1" t="s">
        <v>0</v>
      </c>
      <c r="AS120" s="1" t="s">
        <v>0</v>
      </c>
      <c r="AT120" s="1" t="s">
        <v>0</v>
      </c>
      <c r="AU120" s="1" t="s">
        <v>0</v>
      </c>
      <c r="AV120" s="1" t="s">
        <v>0</v>
      </c>
      <c r="AW120" s="1" t="s">
        <v>0</v>
      </c>
      <c r="AX120" s="1" t="s">
        <v>0</v>
      </c>
      <c r="AY120" s="1" t="s">
        <v>0</v>
      </c>
      <c r="AZ120" s="1" t="s">
        <v>0</v>
      </c>
      <c r="BA120" s="1" t="s">
        <v>0</v>
      </c>
      <c r="BB120" s="1" t="s">
        <v>0</v>
      </c>
      <c r="BC120" s="1" t="s">
        <v>0</v>
      </c>
      <c r="BD120" s="1" t="s">
        <v>0</v>
      </c>
      <c r="BE120" s="1" t="s">
        <v>0</v>
      </c>
      <c r="BF120" s="1" t="s">
        <v>0</v>
      </c>
      <c r="BG120" s="1" t="s">
        <v>0</v>
      </c>
      <c r="BH120" s="1" t="s">
        <v>0</v>
      </c>
      <c r="BI120" s="1" t="s">
        <v>0</v>
      </c>
      <c r="BJ120" s="1" t="s">
        <v>0</v>
      </c>
      <c r="BK120" s="1" t="s">
        <v>0</v>
      </c>
      <c r="BL120" s="1" t="s">
        <v>0</v>
      </c>
      <c r="BM120" s="1" t="s">
        <v>0</v>
      </c>
      <c r="BN120" s="1" t="s">
        <v>0</v>
      </c>
      <c r="BO120" s="1" t="s">
        <v>0</v>
      </c>
      <c r="BP120" s="1" t="s">
        <v>0</v>
      </c>
      <c r="BQ120" s="1" t="s">
        <v>0</v>
      </c>
      <c r="BR120" s="1" t="s">
        <v>0</v>
      </c>
      <c r="BS120" s="1" t="s">
        <v>0</v>
      </c>
      <c r="BT120" s="1" t="s">
        <v>0</v>
      </c>
      <c r="BU120" s="1" t="s">
        <v>0</v>
      </c>
      <c r="BV120" s="1" t="s">
        <v>0</v>
      </c>
      <c r="BW120" s="1" t="s">
        <v>0</v>
      </c>
      <c r="BX120" s="1" t="s">
        <v>0</v>
      </c>
      <c r="BY120" s="1" t="s">
        <v>0</v>
      </c>
      <c r="BZ120" s="1" t="s">
        <v>0</v>
      </c>
      <c r="CA120" s="1" t="s">
        <v>0</v>
      </c>
      <c r="CB120" s="1" t="s">
        <v>0</v>
      </c>
      <c r="CC120" s="1" t="s">
        <v>0</v>
      </c>
      <c r="CD120" s="1" t="s">
        <v>0</v>
      </c>
      <c r="CE120" s="1" t="s">
        <v>0</v>
      </c>
      <c r="CF120" s="1" t="s">
        <v>0</v>
      </c>
      <c r="CG120" s="1" t="s">
        <v>0</v>
      </c>
      <c r="CH120" s="1" t="s">
        <v>0</v>
      </c>
      <c r="CI120" s="1" t="s">
        <v>0</v>
      </c>
      <c r="CJ120" s="1" t="s">
        <v>0</v>
      </c>
      <c r="CK120" s="1" t="s">
        <v>0</v>
      </c>
      <c r="CL120" s="1" t="s">
        <v>0</v>
      </c>
      <c r="CM120" s="1" t="s">
        <v>0</v>
      </c>
      <c r="CN120" s="1" t="s">
        <v>0</v>
      </c>
      <c r="CO120" s="1" t="s">
        <v>0</v>
      </c>
      <c r="CP120" s="1" t="s">
        <v>0</v>
      </c>
      <c r="CQ120" s="1" t="s">
        <v>0</v>
      </c>
      <c r="CR120" s="1" t="s">
        <v>0</v>
      </c>
      <c r="CS120" s="1" t="s">
        <v>0</v>
      </c>
      <c r="CT120" s="1" t="s">
        <v>0</v>
      </c>
      <c r="CU120" s="1" t="s">
        <v>0</v>
      </c>
      <c r="CV120" s="1" t="s">
        <v>0</v>
      </c>
      <c r="CW120" s="1" t="s">
        <v>0</v>
      </c>
      <c r="CX120" s="1" t="s">
        <v>0</v>
      </c>
      <c r="CY120" s="1" t="s">
        <v>0</v>
      </c>
      <c r="CZ120" s="1" t="s">
        <v>0</v>
      </c>
      <c r="DA120" s="1" t="s">
        <v>0</v>
      </c>
      <c r="DB120" s="1" t="s">
        <v>0</v>
      </c>
      <c r="DC120" s="1" t="s">
        <v>0</v>
      </c>
      <c r="DD120" s="1" t="s">
        <v>0</v>
      </c>
      <c r="DE120" s="1" t="s">
        <v>0</v>
      </c>
      <c r="DF120" s="1" t="s">
        <v>0</v>
      </c>
      <c r="DG120" s="1" t="s">
        <v>0</v>
      </c>
      <c r="DH120" s="1" t="s">
        <v>0</v>
      </c>
      <c r="DI120" s="1" t="s">
        <v>0</v>
      </c>
      <c r="DJ120" s="1" t="s">
        <v>0</v>
      </c>
      <c r="DK120" s="1" t="s">
        <v>0</v>
      </c>
      <c r="DL120" s="1" t="s">
        <v>0</v>
      </c>
      <c r="DM120" s="1" t="s">
        <v>0</v>
      </c>
      <c r="DN120" s="1" t="s">
        <v>0</v>
      </c>
      <c r="DO120" s="1" t="s">
        <v>0</v>
      </c>
      <c r="DP120" s="1" t="s">
        <v>0</v>
      </c>
      <c r="DQ120" s="1" t="s">
        <v>0</v>
      </c>
      <c r="DR120" s="1" t="s">
        <v>0</v>
      </c>
      <c r="DS120" s="1" t="s">
        <v>0</v>
      </c>
      <c r="DT120" s="1" t="s">
        <v>0</v>
      </c>
      <c r="DU120" s="1" t="s">
        <v>0</v>
      </c>
      <c r="DV120" s="1" t="s">
        <v>0</v>
      </c>
      <c r="DW120" s="1" t="s">
        <v>0</v>
      </c>
      <c r="DX120" s="1" t="s">
        <v>0</v>
      </c>
      <c r="DY120" s="1" t="s">
        <v>0</v>
      </c>
      <c r="DZ120" s="1" t="s">
        <v>0</v>
      </c>
      <c r="EA120" s="1" t="s">
        <v>0</v>
      </c>
      <c r="EB120" s="1" t="s">
        <v>0</v>
      </c>
      <c r="EC120" s="1" t="s">
        <v>0</v>
      </c>
      <c r="ED120" s="1" t="s">
        <v>0</v>
      </c>
      <c r="EE120" s="1" t="s">
        <v>0</v>
      </c>
      <c r="EF120" s="1" t="s">
        <v>0</v>
      </c>
      <c r="EG120" s="1" t="s">
        <v>0</v>
      </c>
      <c r="EH120" s="1" t="s">
        <v>0</v>
      </c>
      <c r="EI120" s="1" t="s">
        <v>0</v>
      </c>
      <c r="EJ120" s="1" t="s">
        <v>0</v>
      </c>
      <c r="EK120" s="1" t="s">
        <v>0</v>
      </c>
      <c r="EL120" s="1" t="s">
        <v>0</v>
      </c>
      <c r="EM120" s="1" t="s">
        <v>0</v>
      </c>
      <c r="EN120" s="1" t="s">
        <v>0</v>
      </c>
      <c r="EO120" s="1" t="s">
        <v>0</v>
      </c>
      <c r="EP120" s="1" t="s">
        <v>0</v>
      </c>
      <c r="EQ120" s="1" t="s">
        <v>0</v>
      </c>
      <c r="ER120" s="1" t="s">
        <v>0</v>
      </c>
      <c r="ES120" s="1" t="s">
        <v>0</v>
      </c>
      <c r="ET120" s="1" t="s">
        <v>0</v>
      </c>
      <c r="EU120" s="1" t="s">
        <v>0</v>
      </c>
      <c r="EV120" s="1" t="s">
        <v>0</v>
      </c>
      <c r="EW120" s="1" t="s">
        <v>0</v>
      </c>
      <c r="EX120" s="1" t="s">
        <v>0</v>
      </c>
      <c r="EY120" s="1" t="s">
        <v>0</v>
      </c>
      <c r="EZ120" s="1" t="s">
        <v>0</v>
      </c>
      <c r="FA120" s="1" t="s">
        <v>0</v>
      </c>
      <c r="FB120" s="1" t="s">
        <v>0</v>
      </c>
      <c r="FC120" s="1" t="s">
        <v>0</v>
      </c>
      <c r="FD120" s="1" t="s">
        <v>0</v>
      </c>
    </row>
    <row r="121" spans="1:160" x14ac:dyDescent="0.2">
      <c r="A121" s="1" t="s">
        <v>1753</v>
      </c>
      <c r="B121" s="4" t="s">
        <v>547</v>
      </c>
      <c r="C121" s="4" t="s">
        <v>0</v>
      </c>
      <c r="D121" s="35">
        <v>929809.18537710002</v>
      </c>
      <c r="E121" s="35">
        <v>1056583.75760808</v>
      </c>
      <c r="F121" s="35">
        <v>606216.02105527697</v>
      </c>
      <c r="G121" s="35">
        <v>1162301.6632455599</v>
      </c>
      <c r="H121" s="35">
        <v>860923.34696508595</v>
      </c>
      <c r="I121" s="35">
        <v>1444645.0890416601</v>
      </c>
      <c r="J121" s="35">
        <v>1403486.58198696</v>
      </c>
      <c r="K121" s="35">
        <v>1170254.9671547399</v>
      </c>
      <c r="L121" s="35">
        <v>2193867.9429758899</v>
      </c>
      <c r="M121" s="35">
        <v>768503.71047761699</v>
      </c>
      <c r="N121" s="1">
        <v>2175895.4350658399</v>
      </c>
      <c r="O121" s="1">
        <v>1070658.8534790601</v>
      </c>
      <c r="P121" s="1">
        <v>1098757.99487316</v>
      </c>
      <c r="Q121" s="1">
        <v>663621.23985483695</v>
      </c>
      <c r="R121" s="1">
        <v>753563.11681340903</v>
      </c>
      <c r="S121" s="1">
        <v>594719.54588374903</v>
      </c>
      <c r="T121" s="1">
        <v>1775872.86873639</v>
      </c>
      <c r="U121" s="1">
        <v>3055450.2406153302</v>
      </c>
      <c r="V121" s="1">
        <v>1067133.2153291199</v>
      </c>
      <c r="W121" s="1">
        <v>1456620.80223001</v>
      </c>
      <c r="X121" s="1">
        <v>1147500.08572048</v>
      </c>
      <c r="Y121" s="1">
        <v>1523233.60564205</v>
      </c>
      <c r="Z121" s="1">
        <v>911636.54037233</v>
      </c>
      <c r="AA121" s="1">
        <v>900878.34937126597</v>
      </c>
      <c r="AB121" s="1">
        <v>1364861.17374163</v>
      </c>
      <c r="AC121" s="1">
        <v>1578700.7692959099</v>
      </c>
      <c r="AD121" s="1">
        <v>1393224.1383913399</v>
      </c>
      <c r="AE121" s="1">
        <v>923679.40004124795</v>
      </c>
      <c r="AF121" s="1">
        <v>804213.62049906701</v>
      </c>
      <c r="AG121" s="1">
        <v>895923.37393929402</v>
      </c>
      <c r="AH121" s="1">
        <v>1182714.5858503601</v>
      </c>
      <c r="AI121" s="1">
        <v>609758.97426550603</v>
      </c>
      <c r="AJ121" s="1">
        <v>1232209.4623589001</v>
      </c>
      <c r="AK121" s="1">
        <v>874783.77478954801</v>
      </c>
      <c r="AL121" s="1">
        <v>626267.691350576</v>
      </c>
      <c r="AM121" s="1">
        <v>771080.07287575398</v>
      </c>
      <c r="AN121" s="1">
        <v>2444271.3001986002</v>
      </c>
      <c r="AO121" s="1">
        <v>694407.72637453803</v>
      </c>
      <c r="AP121" s="1">
        <v>1748537.1773139499</v>
      </c>
      <c r="AQ121" s="1">
        <v>1011876.41926107</v>
      </c>
      <c r="AR121" s="1">
        <v>804367.87479552196</v>
      </c>
      <c r="AS121" s="1">
        <v>1161229.69408575</v>
      </c>
      <c r="AT121" s="1">
        <v>2311131.53851349</v>
      </c>
      <c r="AU121" s="1">
        <v>990478.551412798</v>
      </c>
      <c r="AV121" s="1">
        <v>1209018.8137909099</v>
      </c>
      <c r="AW121" s="1">
        <v>1758374.1014988599</v>
      </c>
      <c r="AX121" s="1">
        <v>1657416.6436211299</v>
      </c>
      <c r="AY121" s="1">
        <v>832435.13784557895</v>
      </c>
      <c r="AZ121" s="1">
        <v>992139.80589384795</v>
      </c>
      <c r="BA121" s="1">
        <v>741904.96028662298</v>
      </c>
      <c r="BB121" s="1">
        <v>642807.590625262</v>
      </c>
      <c r="BC121" s="1">
        <v>1142222.9317073701</v>
      </c>
      <c r="BD121" s="1">
        <v>42187853.7384158</v>
      </c>
      <c r="BE121" s="1">
        <v>1239193.8108999501</v>
      </c>
      <c r="BF121" s="1">
        <v>848490.96349199396</v>
      </c>
      <c r="BG121" s="1">
        <v>2576742.4700602498</v>
      </c>
      <c r="BH121" s="1">
        <v>536387.319563778</v>
      </c>
      <c r="BI121" s="1">
        <v>1183942.7378741901</v>
      </c>
      <c r="BJ121" s="1">
        <v>1158024.23088999</v>
      </c>
      <c r="BK121" s="1">
        <v>709142.41119056998</v>
      </c>
      <c r="BL121" s="1">
        <v>3899614.04180894</v>
      </c>
      <c r="BM121" s="1">
        <v>684390.31534457696</v>
      </c>
      <c r="BN121" s="1">
        <v>731496.74695515702</v>
      </c>
      <c r="BO121" s="1">
        <v>1682733.27998868</v>
      </c>
      <c r="BP121" s="1">
        <v>1320718.3654358501</v>
      </c>
      <c r="BQ121" s="1">
        <v>1359007.1515267501</v>
      </c>
      <c r="BR121" s="1">
        <v>789403.23926084198</v>
      </c>
      <c r="BS121" s="1">
        <v>1231853.67809392</v>
      </c>
      <c r="BT121" s="1">
        <v>840131.61268810101</v>
      </c>
      <c r="BU121" s="1">
        <v>819246.80279531504</v>
      </c>
      <c r="BV121" s="1">
        <v>792989.82831478596</v>
      </c>
      <c r="BW121" s="1">
        <v>1564638.94503925</v>
      </c>
      <c r="BX121" s="1">
        <v>579281.07508596999</v>
      </c>
      <c r="BY121" s="1">
        <v>1311129.7247316099</v>
      </c>
      <c r="BZ121" s="1">
        <v>1298007.8006959001</v>
      </c>
      <c r="CA121" s="1">
        <v>928973.53654094797</v>
      </c>
      <c r="CB121" s="1">
        <v>1932982.7511332899</v>
      </c>
      <c r="CC121" s="1">
        <v>820343.86884043296</v>
      </c>
      <c r="CD121" s="1">
        <v>745840.98375134205</v>
      </c>
      <c r="CE121" s="1">
        <v>1023152.73849368</v>
      </c>
      <c r="CF121" s="1">
        <v>1231605.1186717199</v>
      </c>
      <c r="CG121" s="1">
        <v>949146.81733299699</v>
      </c>
      <c r="CH121" s="1">
        <v>906284.14284751099</v>
      </c>
      <c r="CI121" s="1">
        <v>1754445.84175582</v>
      </c>
      <c r="CJ121" s="1">
        <v>844907.162106812</v>
      </c>
      <c r="CK121" s="1">
        <v>1331297.46923047</v>
      </c>
      <c r="CL121" s="1">
        <v>1480369.9047298001</v>
      </c>
      <c r="CM121" s="1">
        <v>500223.60252210201</v>
      </c>
      <c r="CN121" s="1">
        <v>1343207.41005131</v>
      </c>
      <c r="CO121" s="1">
        <v>716310.69280733506</v>
      </c>
      <c r="CP121" s="1">
        <v>834231.11241804296</v>
      </c>
      <c r="CQ121" s="1">
        <v>578037.06013587897</v>
      </c>
      <c r="CR121" s="1">
        <v>458845.84890875901</v>
      </c>
      <c r="CS121" s="1">
        <v>913682.39905967203</v>
      </c>
      <c r="CT121" s="1">
        <v>1095687.9054560501</v>
      </c>
      <c r="CU121" s="1">
        <v>860780.15556579002</v>
      </c>
      <c r="CV121" s="1">
        <v>773638.33875361201</v>
      </c>
      <c r="CW121" s="1">
        <v>476736.92644754698</v>
      </c>
      <c r="CX121" s="1">
        <v>1045405.64662999</v>
      </c>
      <c r="CY121" s="1">
        <v>743855.56518077804</v>
      </c>
      <c r="CZ121" s="1">
        <v>931451.97767352103</v>
      </c>
      <c r="DA121" s="1">
        <v>1407948.5699334899</v>
      </c>
      <c r="DB121" s="1">
        <v>539039.45961148199</v>
      </c>
      <c r="DC121" s="1">
        <v>326919.74076505902</v>
      </c>
      <c r="DD121" s="1">
        <v>800747.91872467205</v>
      </c>
      <c r="DE121" s="1">
        <v>768393.28860378906</v>
      </c>
      <c r="DF121" s="1">
        <v>497114.80804211099</v>
      </c>
      <c r="DG121" s="1">
        <v>692175.95032152196</v>
      </c>
      <c r="DH121" s="1">
        <v>1075551.5228091299</v>
      </c>
      <c r="DI121" s="1">
        <v>609095.08222080499</v>
      </c>
      <c r="DJ121" s="1">
        <v>624895.21120331297</v>
      </c>
      <c r="DK121" s="1">
        <v>1076810.3622758801</v>
      </c>
      <c r="DL121" s="1">
        <v>491390.69655818399</v>
      </c>
      <c r="DM121" s="1">
        <v>1292452.64014654</v>
      </c>
      <c r="DN121" s="1">
        <v>796914.67681770097</v>
      </c>
      <c r="DO121" s="1">
        <v>770012.88652250497</v>
      </c>
      <c r="DP121" s="1">
        <v>2468999.3742794599</v>
      </c>
      <c r="DQ121" s="1">
        <v>918655.22044810501</v>
      </c>
      <c r="DR121" s="1">
        <v>1682910.0214210199</v>
      </c>
      <c r="DS121" s="1">
        <v>883479.01449088298</v>
      </c>
      <c r="DT121" s="1">
        <v>710479.465286872</v>
      </c>
      <c r="DU121" s="1">
        <v>1280230.6967023599</v>
      </c>
      <c r="DV121" s="1">
        <v>812405.11461573304</v>
      </c>
      <c r="DW121" s="1">
        <v>425704.18516347598</v>
      </c>
      <c r="DX121" s="1">
        <v>875223.99873932102</v>
      </c>
      <c r="DY121" s="1">
        <v>1094637.50120972</v>
      </c>
      <c r="DZ121" s="1">
        <v>925518.21264609799</v>
      </c>
      <c r="EA121" s="1">
        <v>537993.81315856497</v>
      </c>
      <c r="EB121" s="1">
        <v>598853.24449880002</v>
      </c>
      <c r="EC121" s="1">
        <v>697028.26631636894</v>
      </c>
      <c r="ED121" s="1">
        <v>913009.839281447</v>
      </c>
      <c r="EE121" s="1">
        <v>329074.94932289299</v>
      </c>
      <c r="EF121" s="1">
        <v>261100.54833371099</v>
      </c>
      <c r="EG121" s="1">
        <v>1169547.5568784301</v>
      </c>
      <c r="EH121" s="1">
        <v>750212.52070545999</v>
      </c>
      <c r="EI121" s="1">
        <v>977703.80857837503</v>
      </c>
      <c r="EJ121" s="1">
        <v>727132.73910992104</v>
      </c>
      <c r="EK121" s="1">
        <v>407848.43681852397</v>
      </c>
      <c r="EL121" s="1">
        <v>855462.86573942704</v>
      </c>
      <c r="EM121" s="1">
        <v>688961.84338483994</v>
      </c>
      <c r="EN121" s="1">
        <v>377053.216486044</v>
      </c>
      <c r="EO121" s="1">
        <v>1005403.08548731</v>
      </c>
      <c r="EP121" s="1">
        <v>554661.04914235102</v>
      </c>
      <c r="EQ121" s="1">
        <v>433321.51379803702</v>
      </c>
      <c r="ER121" s="1">
        <v>442501.92209662002</v>
      </c>
      <c r="ES121" s="1">
        <v>945790.31462791795</v>
      </c>
      <c r="ET121" s="1">
        <v>708143.358634045</v>
      </c>
      <c r="EU121" s="1">
        <v>595066.00069533603</v>
      </c>
      <c r="EV121" s="1">
        <v>433628.14566328499</v>
      </c>
      <c r="EW121" s="1">
        <v>352848.71775334398</v>
      </c>
      <c r="EX121" s="1">
        <v>388786.716242127</v>
      </c>
      <c r="EY121" s="1">
        <v>873134.27481434902</v>
      </c>
      <c r="EZ121" s="1">
        <v>598828.52381373604</v>
      </c>
      <c r="FA121" s="1">
        <v>502635.64360977599</v>
      </c>
      <c r="FB121" s="1">
        <v>602252.73370663403</v>
      </c>
      <c r="FC121" s="1">
        <v>655552.34766310803</v>
      </c>
      <c r="FD121" s="1">
        <v>1189946.56105389</v>
      </c>
    </row>
    <row r="122" spans="1:160" x14ac:dyDescent="0.2">
      <c r="A122" s="1" t="s">
        <v>1754</v>
      </c>
      <c r="B122" s="4" t="s">
        <v>551</v>
      </c>
      <c r="C122" s="4" t="s">
        <v>552</v>
      </c>
      <c r="D122" s="35">
        <v>741153.69972980395</v>
      </c>
      <c r="E122" s="35">
        <v>439963.25939833</v>
      </c>
      <c r="F122" s="35">
        <v>338283.60062738397</v>
      </c>
      <c r="G122" s="35">
        <v>355068.60536250001</v>
      </c>
      <c r="H122" s="35">
        <v>450209.00104207598</v>
      </c>
      <c r="I122" s="35">
        <v>624337.28066189901</v>
      </c>
      <c r="J122" s="35">
        <v>813477.53850642103</v>
      </c>
      <c r="K122" s="35">
        <v>229075.757232679</v>
      </c>
      <c r="L122" s="35">
        <v>92689.062797987295</v>
      </c>
      <c r="M122" s="35">
        <v>247061.807333334</v>
      </c>
      <c r="N122" s="1">
        <v>304297.32896114502</v>
      </c>
      <c r="O122" s="1">
        <v>144078.88256634399</v>
      </c>
      <c r="P122" s="1">
        <v>428832.07416889298</v>
      </c>
      <c r="Q122" s="1">
        <v>251539.63154037399</v>
      </c>
      <c r="R122" s="1">
        <v>132963.82693758799</v>
      </c>
      <c r="S122" s="1">
        <v>625199.02833890996</v>
      </c>
      <c r="T122" s="1">
        <v>111400.45811373901</v>
      </c>
      <c r="U122" s="1">
        <v>686262.24337552197</v>
      </c>
      <c r="V122" s="1">
        <v>182406.39648914</v>
      </c>
      <c r="W122" s="1">
        <v>210106.06513739499</v>
      </c>
      <c r="X122" s="1">
        <v>292172.83269574802</v>
      </c>
      <c r="Y122" s="1">
        <v>438759.668299446</v>
      </c>
      <c r="Z122" s="1">
        <v>351343.26111124997</v>
      </c>
      <c r="AA122" s="1">
        <v>236976.210203845</v>
      </c>
      <c r="AB122" s="1">
        <v>263173.61277461401</v>
      </c>
      <c r="AC122" s="1">
        <v>215675.45226328599</v>
      </c>
      <c r="AD122" s="1">
        <v>810669.916801985</v>
      </c>
      <c r="AE122" s="1">
        <v>295584.31861662201</v>
      </c>
      <c r="AF122" s="1">
        <v>732205.88676300296</v>
      </c>
      <c r="AG122" s="1">
        <v>244759.44047506299</v>
      </c>
      <c r="AH122" s="1">
        <v>1448637.42677515</v>
      </c>
      <c r="AI122" s="1">
        <v>377882.88525557303</v>
      </c>
      <c r="AJ122" s="1">
        <v>876404.65475223504</v>
      </c>
      <c r="AK122" s="1">
        <v>624764.10614927602</v>
      </c>
      <c r="AL122" s="1">
        <v>189245.03126030101</v>
      </c>
      <c r="AM122" s="1">
        <v>2896158.3608244401</v>
      </c>
      <c r="AN122" s="1">
        <v>916629.06712742697</v>
      </c>
      <c r="AO122" s="1">
        <v>266205.06346615899</v>
      </c>
      <c r="AP122" s="1">
        <v>790964.52288070403</v>
      </c>
      <c r="AQ122" s="1">
        <v>646601.028736418</v>
      </c>
      <c r="AR122" s="1">
        <v>788173.34289874299</v>
      </c>
      <c r="AS122" s="1">
        <v>433183.05750743102</v>
      </c>
      <c r="AT122" s="1">
        <v>223195.370891787</v>
      </c>
      <c r="AU122" s="1">
        <v>570681.71765485697</v>
      </c>
      <c r="AV122" s="1">
        <v>565967.90993246704</v>
      </c>
      <c r="AW122" s="1">
        <v>369762.558093687</v>
      </c>
      <c r="AX122" s="1">
        <v>286379.14821049001</v>
      </c>
      <c r="AY122" s="1">
        <v>730276.41378355003</v>
      </c>
      <c r="AZ122" s="1">
        <v>631934.958329777</v>
      </c>
      <c r="BA122" s="1">
        <v>765464.99590682704</v>
      </c>
      <c r="BB122" s="1">
        <v>490703.318765114</v>
      </c>
      <c r="BC122" s="1">
        <v>269017.41535778798</v>
      </c>
      <c r="BD122" s="1">
        <v>776276.29691488505</v>
      </c>
      <c r="BE122" s="1">
        <v>1463063.7975774501</v>
      </c>
      <c r="BF122" s="1">
        <v>569593.74459419702</v>
      </c>
      <c r="BG122" s="1">
        <v>297716.97007812199</v>
      </c>
      <c r="BH122" s="1">
        <v>146278.22585773299</v>
      </c>
      <c r="BI122" s="1">
        <v>841196.63845086202</v>
      </c>
      <c r="BJ122" s="1">
        <v>176884.52357339</v>
      </c>
      <c r="BK122" s="1">
        <v>848059.47248611902</v>
      </c>
      <c r="BL122" s="1">
        <v>652261.62632418005</v>
      </c>
      <c r="BM122" s="1">
        <v>1039585.2166483901</v>
      </c>
      <c r="BN122" s="1">
        <v>219166.30066211001</v>
      </c>
      <c r="BO122" s="1">
        <v>300434.63947846502</v>
      </c>
      <c r="BP122" s="1">
        <v>492258.928338036</v>
      </c>
      <c r="BQ122" s="1">
        <v>505310.01515325799</v>
      </c>
      <c r="BR122" s="1">
        <v>1306958.07189814</v>
      </c>
      <c r="BS122" s="1">
        <v>531163.20309288299</v>
      </c>
      <c r="BT122" s="1">
        <v>720572.58435607795</v>
      </c>
      <c r="BU122" s="1">
        <v>510597.25984867499</v>
      </c>
      <c r="BV122" s="1">
        <v>581643.707284173</v>
      </c>
      <c r="BW122" s="1">
        <v>902226.64233801397</v>
      </c>
      <c r="BX122" s="1">
        <v>778399.672139309</v>
      </c>
      <c r="BY122" s="1">
        <v>1055967.52856975</v>
      </c>
      <c r="BZ122" s="1">
        <v>562103.57254429103</v>
      </c>
      <c r="CA122" s="1">
        <v>579451.19830896298</v>
      </c>
      <c r="CB122" s="1">
        <v>927038.440422585</v>
      </c>
      <c r="CC122" s="1">
        <v>842772.43320812006</v>
      </c>
      <c r="CD122" s="1">
        <v>1014189.89310812</v>
      </c>
      <c r="CE122" s="1">
        <v>813361.531793084</v>
      </c>
      <c r="CF122" s="1">
        <v>1129744.5505021799</v>
      </c>
      <c r="CG122" s="1">
        <v>310800.24060317501</v>
      </c>
      <c r="CH122" s="1">
        <v>813253.02691573999</v>
      </c>
      <c r="CI122" s="1">
        <v>229544.13932133</v>
      </c>
      <c r="CJ122" s="1">
        <v>630832.67511433095</v>
      </c>
      <c r="CK122" s="1">
        <v>143928.83970919001</v>
      </c>
      <c r="CL122" s="1">
        <v>228713.66041039</v>
      </c>
      <c r="CM122" s="1">
        <v>209172.63987810299</v>
      </c>
      <c r="CN122" s="1">
        <v>945893.85895007197</v>
      </c>
      <c r="CO122" s="1">
        <v>333786.73280582001</v>
      </c>
      <c r="CP122" s="1">
        <v>324027.73168831901</v>
      </c>
      <c r="CQ122" s="1">
        <v>465720.73872180597</v>
      </c>
      <c r="CR122" s="1">
        <v>592298.53336019802</v>
      </c>
      <c r="CS122" s="1">
        <v>518017.69487934501</v>
      </c>
      <c r="CT122" s="1">
        <v>208049.935715161</v>
      </c>
      <c r="CU122" s="1">
        <v>627439.49232242396</v>
      </c>
      <c r="CV122" s="1">
        <v>422751.83677187702</v>
      </c>
      <c r="CW122" s="1">
        <v>535599.03027671797</v>
      </c>
      <c r="CX122" s="1">
        <v>446337.56069870398</v>
      </c>
      <c r="CY122" s="1">
        <v>952342.40223418397</v>
      </c>
      <c r="CZ122" s="1">
        <v>605147.701422674</v>
      </c>
      <c r="DA122" s="1">
        <v>349857.32550473203</v>
      </c>
      <c r="DB122" s="1">
        <v>101796.78209104401</v>
      </c>
      <c r="DC122" s="1">
        <v>785533.71375247696</v>
      </c>
      <c r="DD122" s="1">
        <v>508726.57580606401</v>
      </c>
      <c r="DE122" s="1">
        <v>490096.29002874199</v>
      </c>
      <c r="DF122" s="1">
        <v>828090.38446906896</v>
      </c>
      <c r="DG122" s="1">
        <v>633939.04742432304</v>
      </c>
      <c r="DH122" s="1">
        <v>918633.972769532</v>
      </c>
      <c r="DI122" s="1">
        <v>291241.125102258</v>
      </c>
      <c r="DJ122" s="1">
        <v>461759.313094538</v>
      </c>
      <c r="DK122" s="1">
        <v>387315.25480223098</v>
      </c>
      <c r="DL122" s="1">
        <v>607609.30993994605</v>
      </c>
      <c r="DM122" s="1">
        <v>504962.26968965202</v>
      </c>
      <c r="DN122" s="1">
        <v>428170.59801427298</v>
      </c>
      <c r="DO122" s="1">
        <v>267373.80316304299</v>
      </c>
      <c r="DP122" s="1">
        <v>1816331.5191512699</v>
      </c>
      <c r="DQ122" s="1">
        <v>134615.93550281299</v>
      </c>
      <c r="DR122" s="1">
        <v>196982.01533455399</v>
      </c>
      <c r="DS122" s="1">
        <v>918733.27331575297</v>
      </c>
      <c r="DT122" s="1">
        <v>714745.01946615998</v>
      </c>
      <c r="DU122" s="1">
        <v>650420.98477237299</v>
      </c>
      <c r="DV122" s="1">
        <v>586630.76494396594</v>
      </c>
      <c r="DW122" s="1">
        <v>80704.544931410695</v>
      </c>
      <c r="DX122" s="1">
        <v>338792.23316566797</v>
      </c>
      <c r="DY122" s="1">
        <v>513433.024036936</v>
      </c>
      <c r="DZ122" s="1">
        <v>559407.87828603701</v>
      </c>
      <c r="EA122" s="1">
        <v>122045.061091228</v>
      </c>
      <c r="EB122" s="1">
        <v>155415.44659740999</v>
      </c>
      <c r="EC122" s="1">
        <v>366964.29284837499</v>
      </c>
      <c r="ED122" s="1">
        <v>216391.87487221099</v>
      </c>
      <c r="EE122" s="1">
        <v>886586.35322644399</v>
      </c>
      <c r="EF122" s="1">
        <v>1444164.4378609399</v>
      </c>
      <c r="EG122" s="1">
        <v>822571.42996577604</v>
      </c>
      <c r="EH122" s="1">
        <v>220054.264353081</v>
      </c>
      <c r="EI122" s="1">
        <v>147077.81479209999</v>
      </c>
      <c r="EJ122" s="1">
        <v>365608.37822451902</v>
      </c>
      <c r="EK122" s="1">
        <v>763232.82650713797</v>
      </c>
      <c r="EL122" s="1">
        <v>240093.98414353601</v>
      </c>
      <c r="EM122" s="1">
        <v>638199.94087746297</v>
      </c>
      <c r="EN122" s="1">
        <v>373174.39693774399</v>
      </c>
      <c r="EO122" s="1">
        <v>1080799.01129254</v>
      </c>
      <c r="EP122" s="1">
        <v>319343.555298766</v>
      </c>
      <c r="EQ122" s="1">
        <v>360144.93074238399</v>
      </c>
      <c r="ER122" s="1">
        <v>298317.31030992902</v>
      </c>
      <c r="ES122" s="1">
        <v>387852.575527229</v>
      </c>
      <c r="ET122" s="1">
        <v>378627.28230343998</v>
      </c>
      <c r="EU122" s="1">
        <v>74970.009830720504</v>
      </c>
      <c r="EV122" s="1">
        <v>314065.57175887597</v>
      </c>
      <c r="EW122" s="1">
        <v>231896.324585961</v>
      </c>
      <c r="EX122" s="1">
        <v>308082.12760420202</v>
      </c>
      <c r="EY122" s="1">
        <v>617319.48202076799</v>
      </c>
      <c r="EZ122" s="1">
        <v>383504.49804438202</v>
      </c>
      <c r="FA122" s="1">
        <v>491305.413308185</v>
      </c>
      <c r="FB122" s="1">
        <v>467569.03434753802</v>
      </c>
      <c r="FC122" s="1">
        <v>339097.20604191202</v>
      </c>
      <c r="FD122" s="1">
        <v>551902.16998631402</v>
      </c>
    </row>
    <row r="123" spans="1:160" x14ac:dyDescent="0.2">
      <c r="A123" s="1" t="s">
        <v>1755</v>
      </c>
      <c r="B123" s="4" t="s">
        <v>556</v>
      </c>
      <c r="C123" s="4" t="s">
        <v>557</v>
      </c>
      <c r="D123" s="35" t="s">
        <v>0</v>
      </c>
      <c r="E123" s="35" t="s">
        <v>0</v>
      </c>
      <c r="F123" s="35" t="s">
        <v>0</v>
      </c>
      <c r="G123" s="35" t="s">
        <v>0</v>
      </c>
      <c r="H123" s="35" t="s">
        <v>0</v>
      </c>
      <c r="I123" s="35" t="s">
        <v>0</v>
      </c>
      <c r="J123" s="35" t="s">
        <v>0</v>
      </c>
      <c r="K123" s="35" t="s">
        <v>0</v>
      </c>
      <c r="L123" s="35" t="s">
        <v>0</v>
      </c>
      <c r="M123" s="35" t="s">
        <v>0</v>
      </c>
      <c r="N123" s="1" t="s">
        <v>0</v>
      </c>
      <c r="O123" s="1" t="s">
        <v>0</v>
      </c>
      <c r="P123" s="1" t="s">
        <v>0</v>
      </c>
      <c r="Q123" s="1" t="s">
        <v>0</v>
      </c>
      <c r="R123" s="1" t="s">
        <v>0</v>
      </c>
      <c r="S123" s="1" t="s">
        <v>0</v>
      </c>
      <c r="T123" s="1" t="s">
        <v>0</v>
      </c>
      <c r="U123" s="1" t="s">
        <v>0</v>
      </c>
      <c r="V123" s="1" t="s">
        <v>0</v>
      </c>
      <c r="W123" s="1" t="s">
        <v>0</v>
      </c>
      <c r="X123" s="1" t="s">
        <v>0</v>
      </c>
      <c r="Y123" s="1" t="s">
        <v>0</v>
      </c>
      <c r="Z123" s="1" t="s">
        <v>0</v>
      </c>
      <c r="AA123" s="1" t="s">
        <v>0</v>
      </c>
      <c r="AB123" s="1" t="s">
        <v>0</v>
      </c>
      <c r="AC123" s="1" t="s">
        <v>0</v>
      </c>
      <c r="AD123" s="1" t="s">
        <v>0</v>
      </c>
      <c r="AE123" s="1" t="s">
        <v>0</v>
      </c>
      <c r="AF123" s="1" t="s">
        <v>0</v>
      </c>
      <c r="AG123" s="1" t="s">
        <v>0</v>
      </c>
      <c r="AH123" s="1" t="s">
        <v>0</v>
      </c>
      <c r="AI123" s="1" t="s">
        <v>0</v>
      </c>
      <c r="AJ123" s="1" t="s">
        <v>0</v>
      </c>
      <c r="AK123" s="1" t="s">
        <v>0</v>
      </c>
      <c r="AL123" s="1" t="s">
        <v>0</v>
      </c>
      <c r="AM123" s="1" t="s">
        <v>0</v>
      </c>
      <c r="AN123" s="1" t="s">
        <v>0</v>
      </c>
      <c r="AO123" s="1" t="s">
        <v>0</v>
      </c>
      <c r="AP123" s="1" t="s">
        <v>0</v>
      </c>
      <c r="AQ123" s="1" t="s">
        <v>0</v>
      </c>
      <c r="AR123" s="1" t="s">
        <v>0</v>
      </c>
      <c r="AS123" s="1" t="s">
        <v>0</v>
      </c>
      <c r="AT123" s="1" t="s">
        <v>0</v>
      </c>
      <c r="AU123" s="1" t="s">
        <v>0</v>
      </c>
      <c r="AV123" s="1" t="s">
        <v>0</v>
      </c>
      <c r="AW123" s="1" t="s">
        <v>0</v>
      </c>
      <c r="AX123" s="1" t="s">
        <v>0</v>
      </c>
      <c r="AY123" s="1" t="s">
        <v>0</v>
      </c>
      <c r="AZ123" s="1" t="s">
        <v>0</v>
      </c>
      <c r="BA123" s="1" t="s">
        <v>0</v>
      </c>
      <c r="BB123" s="1" t="s">
        <v>0</v>
      </c>
      <c r="BC123" s="1" t="s">
        <v>0</v>
      </c>
      <c r="BD123" s="1" t="s">
        <v>0</v>
      </c>
      <c r="BE123" s="1" t="s">
        <v>0</v>
      </c>
      <c r="BF123" s="1" t="s">
        <v>0</v>
      </c>
      <c r="BG123" s="1" t="s">
        <v>0</v>
      </c>
      <c r="BH123" s="1" t="s">
        <v>0</v>
      </c>
      <c r="BI123" s="1" t="s">
        <v>0</v>
      </c>
      <c r="BJ123" s="1" t="s">
        <v>0</v>
      </c>
      <c r="BK123" s="1" t="s">
        <v>0</v>
      </c>
      <c r="BL123" s="1" t="s">
        <v>0</v>
      </c>
      <c r="BM123" s="1" t="s">
        <v>0</v>
      </c>
      <c r="BN123" s="1" t="s">
        <v>0</v>
      </c>
      <c r="BO123" s="1" t="s">
        <v>0</v>
      </c>
      <c r="BP123" s="1" t="s">
        <v>0</v>
      </c>
      <c r="BQ123" s="1" t="s">
        <v>0</v>
      </c>
      <c r="BR123" s="1" t="s">
        <v>0</v>
      </c>
      <c r="BS123" s="1" t="s">
        <v>0</v>
      </c>
      <c r="BT123" s="1" t="s">
        <v>0</v>
      </c>
      <c r="BU123" s="1" t="s">
        <v>0</v>
      </c>
      <c r="BV123" s="1" t="s">
        <v>0</v>
      </c>
      <c r="BW123" s="1" t="s">
        <v>0</v>
      </c>
      <c r="BX123" s="1" t="s">
        <v>0</v>
      </c>
      <c r="BY123" s="1" t="s">
        <v>0</v>
      </c>
      <c r="BZ123" s="1" t="s">
        <v>0</v>
      </c>
      <c r="CA123" s="1" t="s">
        <v>0</v>
      </c>
      <c r="CB123" s="1" t="s">
        <v>0</v>
      </c>
      <c r="CC123" s="1" t="s">
        <v>0</v>
      </c>
      <c r="CD123" s="1" t="s">
        <v>0</v>
      </c>
      <c r="CE123" s="1" t="s">
        <v>0</v>
      </c>
      <c r="CF123" s="1" t="s">
        <v>0</v>
      </c>
      <c r="CG123" s="1" t="s">
        <v>0</v>
      </c>
      <c r="CH123" s="1" t="s">
        <v>0</v>
      </c>
      <c r="CI123" s="1" t="s">
        <v>0</v>
      </c>
      <c r="CJ123" s="1" t="s">
        <v>0</v>
      </c>
      <c r="CK123" s="1" t="s">
        <v>0</v>
      </c>
      <c r="CL123" s="1" t="s">
        <v>0</v>
      </c>
      <c r="CM123" s="1" t="s">
        <v>0</v>
      </c>
      <c r="CN123" s="1" t="s">
        <v>0</v>
      </c>
      <c r="CO123" s="1" t="s">
        <v>0</v>
      </c>
      <c r="CP123" s="1" t="s">
        <v>0</v>
      </c>
      <c r="CQ123" s="1" t="s">
        <v>0</v>
      </c>
      <c r="CR123" s="1" t="s">
        <v>0</v>
      </c>
      <c r="CS123" s="1" t="s">
        <v>0</v>
      </c>
      <c r="CT123" s="1" t="s">
        <v>0</v>
      </c>
      <c r="CU123" s="1" t="s">
        <v>0</v>
      </c>
      <c r="CV123" s="1" t="s">
        <v>0</v>
      </c>
      <c r="CW123" s="1" t="s">
        <v>0</v>
      </c>
      <c r="CX123" s="1" t="s">
        <v>0</v>
      </c>
      <c r="CY123" s="1" t="s">
        <v>0</v>
      </c>
      <c r="CZ123" s="1" t="s">
        <v>0</v>
      </c>
      <c r="DA123" s="1" t="s">
        <v>0</v>
      </c>
      <c r="DB123" s="1" t="s">
        <v>0</v>
      </c>
      <c r="DC123" s="1" t="s">
        <v>0</v>
      </c>
      <c r="DD123" s="1" t="s">
        <v>0</v>
      </c>
      <c r="DE123" s="1" t="s">
        <v>0</v>
      </c>
      <c r="DF123" s="1" t="s">
        <v>0</v>
      </c>
      <c r="DG123" s="1" t="s">
        <v>0</v>
      </c>
      <c r="DH123" s="1" t="s">
        <v>0</v>
      </c>
      <c r="DI123" s="1" t="s">
        <v>0</v>
      </c>
      <c r="DJ123" s="1" t="s">
        <v>0</v>
      </c>
      <c r="DK123" s="1" t="s">
        <v>0</v>
      </c>
      <c r="DL123" s="1" t="s">
        <v>0</v>
      </c>
      <c r="DM123" s="1" t="s">
        <v>0</v>
      </c>
      <c r="DN123" s="1" t="s">
        <v>0</v>
      </c>
      <c r="DO123" s="1" t="s">
        <v>0</v>
      </c>
      <c r="DP123" s="1" t="s">
        <v>0</v>
      </c>
      <c r="DQ123" s="1" t="s">
        <v>0</v>
      </c>
      <c r="DR123" s="1" t="s">
        <v>0</v>
      </c>
      <c r="DS123" s="1" t="s">
        <v>0</v>
      </c>
      <c r="DT123" s="1" t="s">
        <v>0</v>
      </c>
      <c r="DU123" s="1" t="s">
        <v>0</v>
      </c>
      <c r="DV123" s="1" t="s">
        <v>0</v>
      </c>
      <c r="DW123" s="1" t="s">
        <v>0</v>
      </c>
      <c r="DX123" s="1" t="s">
        <v>0</v>
      </c>
      <c r="DY123" s="1" t="s">
        <v>0</v>
      </c>
      <c r="DZ123" s="1" t="s">
        <v>0</v>
      </c>
      <c r="EA123" s="1" t="s">
        <v>0</v>
      </c>
      <c r="EB123" s="1" t="s">
        <v>0</v>
      </c>
      <c r="EC123" s="1" t="s">
        <v>0</v>
      </c>
      <c r="ED123" s="1" t="s">
        <v>0</v>
      </c>
      <c r="EE123" s="1" t="s">
        <v>0</v>
      </c>
      <c r="EF123" s="1" t="s">
        <v>0</v>
      </c>
      <c r="EG123" s="1" t="s">
        <v>0</v>
      </c>
      <c r="EH123" s="1" t="s">
        <v>0</v>
      </c>
      <c r="EI123" s="1" t="s">
        <v>0</v>
      </c>
      <c r="EJ123" s="1" t="s">
        <v>0</v>
      </c>
      <c r="EK123" s="1" t="s">
        <v>0</v>
      </c>
      <c r="EL123" s="1" t="s">
        <v>0</v>
      </c>
      <c r="EM123" s="1" t="s">
        <v>0</v>
      </c>
      <c r="EN123" s="1" t="s">
        <v>0</v>
      </c>
      <c r="EO123" s="1" t="s">
        <v>0</v>
      </c>
      <c r="EP123" s="1" t="s">
        <v>0</v>
      </c>
      <c r="EQ123" s="1" t="s">
        <v>0</v>
      </c>
      <c r="ER123" s="1" t="s">
        <v>0</v>
      </c>
      <c r="ES123" s="1" t="s">
        <v>0</v>
      </c>
      <c r="ET123" s="1" t="s">
        <v>0</v>
      </c>
      <c r="EU123" s="1" t="s">
        <v>0</v>
      </c>
      <c r="EV123" s="1" t="s">
        <v>0</v>
      </c>
      <c r="EW123" s="1" t="s">
        <v>0</v>
      </c>
      <c r="EX123" s="1" t="s">
        <v>0</v>
      </c>
      <c r="EY123" s="1" t="s">
        <v>0</v>
      </c>
      <c r="EZ123" s="1" t="s">
        <v>0</v>
      </c>
      <c r="FA123" s="1" t="s">
        <v>0</v>
      </c>
      <c r="FB123" s="1" t="s">
        <v>0</v>
      </c>
      <c r="FC123" s="1" t="s">
        <v>0</v>
      </c>
      <c r="FD123" s="1" t="s">
        <v>0</v>
      </c>
    </row>
    <row r="124" spans="1:160" x14ac:dyDescent="0.2">
      <c r="A124" s="1" t="s">
        <v>1756</v>
      </c>
      <c r="B124" s="4" t="s">
        <v>561</v>
      </c>
      <c r="C124" s="4" t="s">
        <v>562</v>
      </c>
      <c r="D124" s="35" t="s">
        <v>0</v>
      </c>
      <c r="E124" s="35" t="s">
        <v>0</v>
      </c>
      <c r="F124" s="35" t="s">
        <v>0</v>
      </c>
      <c r="G124" s="35" t="s">
        <v>0</v>
      </c>
      <c r="H124" s="35" t="s">
        <v>0</v>
      </c>
      <c r="I124" s="35" t="s">
        <v>0</v>
      </c>
      <c r="J124" s="35" t="s">
        <v>0</v>
      </c>
      <c r="K124" s="35" t="s">
        <v>0</v>
      </c>
      <c r="L124" s="35" t="s">
        <v>0</v>
      </c>
      <c r="M124" s="35" t="s">
        <v>0</v>
      </c>
      <c r="N124" s="1" t="s">
        <v>0</v>
      </c>
      <c r="O124" s="1" t="s">
        <v>0</v>
      </c>
      <c r="P124" s="1" t="s">
        <v>0</v>
      </c>
      <c r="Q124" s="1" t="s">
        <v>0</v>
      </c>
      <c r="R124" s="1" t="s">
        <v>0</v>
      </c>
      <c r="S124" s="1" t="s">
        <v>0</v>
      </c>
      <c r="T124" s="1" t="s">
        <v>0</v>
      </c>
      <c r="U124" s="1" t="s">
        <v>0</v>
      </c>
      <c r="V124" s="1" t="s">
        <v>0</v>
      </c>
      <c r="W124" s="1" t="s">
        <v>0</v>
      </c>
      <c r="X124" s="1" t="s">
        <v>0</v>
      </c>
      <c r="Y124" s="1" t="s">
        <v>0</v>
      </c>
      <c r="Z124" s="1" t="s">
        <v>0</v>
      </c>
      <c r="AA124" s="1" t="s">
        <v>0</v>
      </c>
      <c r="AB124" s="1" t="s">
        <v>0</v>
      </c>
      <c r="AC124" s="1" t="s">
        <v>0</v>
      </c>
      <c r="AD124" s="1" t="s">
        <v>0</v>
      </c>
      <c r="AE124" s="1" t="s">
        <v>0</v>
      </c>
      <c r="AF124" s="1" t="s">
        <v>0</v>
      </c>
      <c r="AG124" s="1" t="s">
        <v>0</v>
      </c>
      <c r="AH124" s="1" t="s">
        <v>0</v>
      </c>
      <c r="AI124" s="1" t="s">
        <v>0</v>
      </c>
      <c r="AJ124" s="1" t="s">
        <v>0</v>
      </c>
      <c r="AK124" s="1" t="s">
        <v>0</v>
      </c>
      <c r="AL124" s="1" t="s">
        <v>0</v>
      </c>
      <c r="AM124" s="1" t="s">
        <v>0</v>
      </c>
      <c r="AN124" s="1" t="s">
        <v>0</v>
      </c>
      <c r="AO124" s="1" t="s">
        <v>0</v>
      </c>
      <c r="AP124" s="1" t="s">
        <v>0</v>
      </c>
      <c r="AQ124" s="1" t="s">
        <v>0</v>
      </c>
      <c r="AR124" s="1" t="s">
        <v>0</v>
      </c>
      <c r="AS124" s="1" t="s">
        <v>0</v>
      </c>
      <c r="AT124" s="1" t="s">
        <v>0</v>
      </c>
      <c r="AU124" s="1" t="s">
        <v>0</v>
      </c>
      <c r="AV124" s="1" t="s">
        <v>0</v>
      </c>
      <c r="AW124" s="1" t="s">
        <v>0</v>
      </c>
      <c r="AX124" s="1" t="s">
        <v>0</v>
      </c>
      <c r="AY124" s="1" t="s">
        <v>0</v>
      </c>
      <c r="AZ124" s="1" t="s">
        <v>0</v>
      </c>
      <c r="BA124" s="1" t="s">
        <v>0</v>
      </c>
      <c r="BB124" s="1" t="s">
        <v>0</v>
      </c>
      <c r="BC124" s="1" t="s">
        <v>0</v>
      </c>
      <c r="BD124" s="1" t="s">
        <v>0</v>
      </c>
      <c r="BE124" s="1" t="s">
        <v>0</v>
      </c>
      <c r="BF124" s="1" t="s">
        <v>0</v>
      </c>
      <c r="BG124" s="1" t="s">
        <v>0</v>
      </c>
      <c r="BH124" s="1" t="s">
        <v>0</v>
      </c>
      <c r="BI124" s="1" t="s">
        <v>0</v>
      </c>
      <c r="BJ124" s="1" t="s">
        <v>0</v>
      </c>
      <c r="BK124" s="1" t="s">
        <v>0</v>
      </c>
      <c r="BL124" s="1" t="s">
        <v>0</v>
      </c>
      <c r="BM124" s="1" t="s">
        <v>0</v>
      </c>
      <c r="BN124" s="1" t="s">
        <v>0</v>
      </c>
      <c r="BO124" s="1" t="s">
        <v>0</v>
      </c>
      <c r="BP124" s="1" t="s">
        <v>0</v>
      </c>
      <c r="BQ124" s="1" t="s">
        <v>0</v>
      </c>
      <c r="BR124" s="1" t="s">
        <v>0</v>
      </c>
      <c r="BS124" s="1" t="s">
        <v>0</v>
      </c>
      <c r="BT124" s="1" t="s">
        <v>0</v>
      </c>
      <c r="BU124" s="1" t="s">
        <v>0</v>
      </c>
      <c r="BV124" s="1" t="s">
        <v>0</v>
      </c>
      <c r="BW124" s="1" t="s">
        <v>0</v>
      </c>
      <c r="BX124" s="1" t="s">
        <v>0</v>
      </c>
      <c r="BY124" s="1" t="s">
        <v>0</v>
      </c>
      <c r="BZ124" s="1" t="s">
        <v>0</v>
      </c>
      <c r="CA124" s="1" t="s">
        <v>0</v>
      </c>
      <c r="CB124" s="1" t="s">
        <v>0</v>
      </c>
      <c r="CC124" s="1" t="s">
        <v>0</v>
      </c>
      <c r="CD124" s="1" t="s">
        <v>0</v>
      </c>
      <c r="CE124" s="1" t="s">
        <v>0</v>
      </c>
      <c r="CF124" s="1" t="s">
        <v>0</v>
      </c>
      <c r="CG124" s="1" t="s">
        <v>0</v>
      </c>
      <c r="CH124" s="1" t="s">
        <v>0</v>
      </c>
      <c r="CI124" s="1" t="s">
        <v>0</v>
      </c>
      <c r="CJ124" s="1" t="s">
        <v>0</v>
      </c>
      <c r="CK124" s="1" t="s">
        <v>0</v>
      </c>
      <c r="CL124" s="1" t="s">
        <v>0</v>
      </c>
      <c r="CM124" s="1" t="s">
        <v>0</v>
      </c>
      <c r="CN124" s="1" t="s">
        <v>0</v>
      </c>
      <c r="CO124" s="1" t="s">
        <v>0</v>
      </c>
      <c r="CP124" s="1" t="s">
        <v>0</v>
      </c>
      <c r="CQ124" s="1" t="s">
        <v>0</v>
      </c>
      <c r="CR124" s="1" t="s">
        <v>0</v>
      </c>
      <c r="CS124" s="1" t="s">
        <v>0</v>
      </c>
      <c r="CT124" s="1" t="s">
        <v>0</v>
      </c>
      <c r="CU124" s="1" t="s">
        <v>0</v>
      </c>
      <c r="CV124" s="1" t="s">
        <v>0</v>
      </c>
      <c r="CW124" s="1" t="s">
        <v>0</v>
      </c>
      <c r="CX124" s="1" t="s">
        <v>0</v>
      </c>
      <c r="CY124" s="1" t="s">
        <v>0</v>
      </c>
      <c r="CZ124" s="1" t="s">
        <v>0</v>
      </c>
      <c r="DA124" s="1" t="s">
        <v>0</v>
      </c>
      <c r="DB124" s="1" t="s">
        <v>0</v>
      </c>
      <c r="DC124" s="1" t="s">
        <v>0</v>
      </c>
      <c r="DD124" s="1" t="s">
        <v>0</v>
      </c>
      <c r="DE124" s="1" t="s">
        <v>0</v>
      </c>
      <c r="DF124" s="1" t="s">
        <v>0</v>
      </c>
      <c r="DG124" s="1" t="s">
        <v>0</v>
      </c>
      <c r="DH124" s="1" t="s">
        <v>0</v>
      </c>
      <c r="DI124" s="1" t="s">
        <v>0</v>
      </c>
      <c r="DJ124" s="1" t="s">
        <v>0</v>
      </c>
      <c r="DK124" s="1" t="s">
        <v>0</v>
      </c>
      <c r="DL124" s="1" t="s">
        <v>0</v>
      </c>
      <c r="DM124" s="1" t="s">
        <v>0</v>
      </c>
      <c r="DN124" s="1" t="s">
        <v>0</v>
      </c>
      <c r="DO124" s="1" t="s">
        <v>0</v>
      </c>
      <c r="DP124" s="1" t="s">
        <v>0</v>
      </c>
      <c r="DQ124" s="1" t="s">
        <v>0</v>
      </c>
      <c r="DR124" s="1" t="s">
        <v>0</v>
      </c>
      <c r="DS124" s="1" t="s">
        <v>0</v>
      </c>
      <c r="DT124" s="1" t="s">
        <v>0</v>
      </c>
      <c r="DU124" s="1" t="s">
        <v>0</v>
      </c>
      <c r="DV124" s="1" t="s">
        <v>0</v>
      </c>
      <c r="DW124" s="1" t="s">
        <v>0</v>
      </c>
      <c r="DX124" s="1" t="s">
        <v>0</v>
      </c>
      <c r="DY124" s="1" t="s">
        <v>0</v>
      </c>
      <c r="DZ124" s="1" t="s">
        <v>0</v>
      </c>
      <c r="EA124" s="1" t="s">
        <v>0</v>
      </c>
      <c r="EB124" s="1" t="s">
        <v>0</v>
      </c>
      <c r="EC124" s="1" t="s">
        <v>0</v>
      </c>
      <c r="ED124" s="1" t="s">
        <v>0</v>
      </c>
      <c r="EE124" s="1" t="s">
        <v>0</v>
      </c>
      <c r="EF124" s="1" t="s">
        <v>0</v>
      </c>
      <c r="EG124" s="1" t="s">
        <v>0</v>
      </c>
      <c r="EH124" s="1" t="s">
        <v>0</v>
      </c>
      <c r="EI124" s="1" t="s">
        <v>0</v>
      </c>
      <c r="EJ124" s="1" t="s">
        <v>0</v>
      </c>
      <c r="EK124" s="1" t="s">
        <v>0</v>
      </c>
      <c r="EL124" s="1" t="s">
        <v>0</v>
      </c>
      <c r="EM124" s="1" t="s">
        <v>0</v>
      </c>
      <c r="EN124" s="1" t="s">
        <v>0</v>
      </c>
      <c r="EO124" s="1" t="s">
        <v>0</v>
      </c>
      <c r="EP124" s="1" t="s">
        <v>0</v>
      </c>
      <c r="EQ124" s="1" t="s">
        <v>0</v>
      </c>
      <c r="ER124" s="1" t="s">
        <v>0</v>
      </c>
      <c r="ES124" s="1" t="s">
        <v>0</v>
      </c>
      <c r="ET124" s="1" t="s">
        <v>0</v>
      </c>
      <c r="EU124" s="1" t="s">
        <v>0</v>
      </c>
      <c r="EV124" s="1" t="s">
        <v>0</v>
      </c>
      <c r="EW124" s="1" t="s">
        <v>0</v>
      </c>
      <c r="EX124" s="1" t="s">
        <v>0</v>
      </c>
      <c r="EY124" s="1" t="s">
        <v>0</v>
      </c>
      <c r="EZ124" s="1" t="s">
        <v>0</v>
      </c>
      <c r="FA124" s="1" t="s">
        <v>0</v>
      </c>
      <c r="FB124" s="1" t="s">
        <v>0</v>
      </c>
      <c r="FC124" s="1" t="s">
        <v>0</v>
      </c>
      <c r="FD124" s="1" t="s">
        <v>0</v>
      </c>
    </row>
    <row r="125" spans="1:160" x14ac:dyDescent="0.2">
      <c r="A125" s="1" t="s">
        <v>1757</v>
      </c>
      <c r="B125" s="4" t="s">
        <v>566</v>
      </c>
      <c r="C125" s="4" t="s">
        <v>567</v>
      </c>
      <c r="D125" s="35">
        <v>22536.443531598801</v>
      </c>
      <c r="E125" s="35">
        <v>400015.86031578801</v>
      </c>
      <c r="F125" s="35">
        <v>61884.180531598002</v>
      </c>
      <c r="G125" s="35">
        <v>1795382.34852675</v>
      </c>
      <c r="H125" s="35">
        <v>101677.576573101</v>
      </c>
      <c r="I125" s="35">
        <v>28448.9148052825</v>
      </c>
      <c r="J125" s="35">
        <v>4487538.80744961</v>
      </c>
      <c r="K125" s="35">
        <v>33821.785874008499</v>
      </c>
      <c r="L125" s="35">
        <v>45058.319751602001</v>
      </c>
      <c r="M125" s="35">
        <v>142884.55101720901</v>
      </c>
      <c r="N125" s="1">
        <v>294743.72925193101</v>
      </c>
      <c r="O125" s="1">
        <v>111637.19907366201</v>
      </c>
      <c r="P125" s="1">
        <v>74952.871674386799</v>
      </c>
      <c r="Q125" s="1">
        <v>64750.237628805502</v>
      </c>
      <c r="R125" s="1">
        <v>23940.1153135268</v>
      </c>
      <c r="S125" s="1">
        <v>48099.757700421702</v>
      </c>
      <c r="T125" s="1">
        <v>227963.94129194701</v>
      </c>
      <c r="U125" s="1">
        <v>1248685.31485998</v>
      </c>
      <c r="V125" s="1">
        <v>46358.2201971455</v>
      </c>
      <c r="W125" s="1">
        <v>109482.562108748</v>
      </c>
      <c r="X125" s="1">
        <v>42342.081489162898</v>
      </c>
      <c r="Y125" s="1">
        <v>49054.181140566303</v>
      </c>
      <c r="Z125" s="1">
        <v>101574.28675900601</v>
      </c>
      <c r="AA125" s="1">
        <v>39570.630219835497</v>
      </c>
      <c r="AB125" s="1">
        <v>118944.333337559</v>
      </c>
      <c r="AC125" s="1">
        <v>72006.937986408404</v>
      </c>
      <c r="AD125" s="1">
        <v>142956.92593324199</v>
      </c>
      <c r="AE125" s="1">
        <v>64664.214052104602</v>
      </c>
      <c r="AF125" s="1">
        <v>111583.351295324</v>
      </c>
      <c r="AG125" s="1">
        <v>105437.487945221</v>
      </c>
      <c r="AH125" s="1">
        <v>138507.52784477299</v>
      </c>
      <c r="AI125" s="1">
        <v>40278.849547071302</v>
      </c>
      <c r="AJ125" s="1">
        <v>497903.33059986902</v>
      </c>
      <c r="AK125" s="1">
        <v>133088.909701275</v>
      </c>
      <c r="AL125" s="1">
        <v>43645.316232580903</v>
      </c>
      <c r="AM125" s="1">
        <v>284228.855882056</v>
      </c>
      <c r="AN125" s="1">
        <v>41508.281799188597</v>
      </c>
      <c r="AO125" s="1">
        <v>20727.985056869398</v>
      </c>
      <c r="AP125" s="1">
        <v>1517977.6798872501</v>
      </c>
      <c r="AQ125" s="1">
        <v>471517.015588929</v>
      </c>
      <c r="AR125" s="1">
        <v>407099.02138161898</v>
      </c>
      <c r="AS125" s="1">
        <v>579739.17296675697</v>
      </c>
      <c r="AT125" s="1">
        <v>243952.930070178</v>
      </c>
      <c r="AU125" s="1">
        <v>35928.402538424998</v>
      </c>
      <c r="AV125" s="1">
        <v>111171.138611819</v>
      </c>
      <c r="AW125" s="1">
        <v>4893211.52929244</v>
      </c>
      <c r="AX125" s="1">
        <v>130679.515430595</v>
      </c>
      <c r="AY125" s="1">
        <v>216977.729379467</v>
      </c>
      <c r="AZ125" s="1">
        <v>102512.103147521</v>
      </c>
      <c r="BA125" s="1">
        <v>172015.46503335601</v>
      </c>
      <c r="BB125" s="1">
        <v>84798.886206029303</v>
      </c>
      <c r="BC125" s="1">
        <v>894403.99186190695</v>
      </c>
      <c r="BD125" s="1">
        <v>5132986.8848483497</v>
      </c>
      <c r="BE125" s="1">
        <v>274056.114525426</v>
      </c>
      <c r="BF125" s="1">
        <v>1746648.6996442799</v>
      </c>
      <c r="BG125" s="1">
        <v>5854226.5365298102</v>
      </c>
      <c r="BH125" s="1">
        <v>301158.41646832897</v>
      </c>
      <c r="BI125" s="1">
        <v>180482.30127997999</v>
      </c>
      <c r="BJ125" s="1">
        <v>177976.33559840199</v>
      </c>
      <c r="BK125" s="1">
        <v>630206.95633204398</v>
      </c>
      <c r="BL125" s="1">
        <v>417181.81067801802</v>
      </c>
      <c r="BM125" s="1">
        <v>134958.45496509399</v>
      </c>
      <c r="BN125" s="1">
        <v>390741.88607314398</v>
      </c>
      <c r="BO125" s="1">
        <v>219207.34248709399</v>
      </c>
      <c r="BP125" s="1">
        <v>632846.11455440102</v>
      </c>
      <c r="BQ125" s="1">
        <v>4521689.3379391702</v>
      </c>
      <c r="BR125" s="1">
        <v>57127.519546701697</v>
      </c>
      <c r="BS125" s="1">
        <v>531197.51260041504</v>
      </c>
      <c r="BT125" s="1">
        <v>589850.18401852099</v>
      </c>
      <c r="BU125" s="1">
        <v>485097.16673941002</v>
      </c>
      <c r="BV125" s="1">
        <v>288510.26824295003</v>
      </c>
      <c r="BW125" s="1">
        <v>436658.38412567799</v>
      </c>
      <c r="BX125" s="1">
        <v>581181.663936547</v>
      </c>
      <c r="BY125" s="1">
        <v>492514.00756949501</v>
      </c>
      <c r="BZ125" s="1">
        <v>37770.479723789897</v>
      </c>
      <c r="CA125" s="1">
        <v>49791.103875818299</v>
      </c>
      <c r="CB125" s="1">
        <v>175163.824158042</v>
      </c>
      <c r="CC125" s="1">
        <v>160454.356263016</v>
      </c>
      <c r="CD125" s="1">
        <v>1043023.3670670399</v>
      </c>
      <c r="CE125" s="1">
        <v>149066.60132569601</v>
      </c>
      <c r="CF125" s="1">
        <v>234787.603082229</v>
      </c>
      <c r="CG125" s="1">
        <v>118805.617045149</v>
      </c>
      <c r="CH125" s="1">
        <v>240868.167303022</v>
      </c>
      <c r="CI125" s="1">
        <v>137516.43269869999</v>
      </c>
      <c r="CJ125" s="1">
        <v>34095.124596990798</v>
      </c>
      <c r="CK125" s="1">
        <v>398163.44844426401</v>
      </c>
      <c r="CL125" s="1">
        <v>152421.95673489501</v>
      </c>
      <c r="CM125" s="1">
        <v>261373.80714649</v>
      </c>
      <c r="CN125" s="1">
        <v>161059.01564856301</v>
      </c>
      <c r="CO125" s="1">
        <v>37092.608514231302</v>
      </c>
      <c r="CP125" s="1">
        <v>242872.101003055</v>
      </c>
      <c r="CQ125" s="1">
        <v>153608.68911494099</v>
      </c>
      <c r="CR125" s="1">
        <v>54404.243205881598</v>
      </c>
      <c r="CS125" s="1">
        <v>683237.69423817797</v>
      </c>
      <c r="CT125" s="1">
        <v>124811.356273155</v>
      </c>
      <c r="CU125" s="1">
        <v>86886.891181362604</v>
      </c>
      <c r="CV125" s="1">
        <v>608165.59875985701</v>
      </c>
      <c r="CW125" s="1">
        <v>853311.79036824906</v>
      </c>
      <c r="CX125" s="1">
        <v>830944.232389868</v>
      </c>
      <c r="CY125" s="1">
        <v>238941.52993572899</v>
      </c>
      <c r="CZ125" s="1">
        <v>368969.14766150201</v>
      </c>
      <c r="DA125" s="1">
        <v>215694.748925992</v>
      </c>
      <c r="DB125" s="1">
        <v>67301.967947447003</v>
      </c>
      <c r="DC125" s="1">
        <v>802999.06226028199</v>
      </c>
      <c r="DD125" s="1">
        <v>47288.651079836003</v>
      </c>
      <c r="DE125" s="1">
        <v>99980.631691676201</v>
      </c>
      <c r="DF125" s="1">
        <v>157680.63613537501</v>
      </c>
      <c r="DG125" s="1">
        <v>41353.258632183002</v>
      </c>
      <c r="DH125" s="1">
        <v>105306.630522425</v>
      </c>
      <c r="DI125" s="1">
        <v>15315.2328326017</v>
      </c>
      <c r="DJ125" s="1">
        <v>32981.028039098499</v>
      </c>
      <c r="DK125" s="1">
        <v>1149076.6770956099</v>
      </c>
      <c r="DL125" s="1">
        <v>115718.083229319</v>
      </c>
      <c r="DM125" s="1">
        <v>2535244.68187722</v>
      </c>
      <c r="DN125" s="1">
        <v>158512.80024586999</v>
      </c>
      <c r="DO125" s="1">
        <v>618015.77906281198</v>
      </c>
      <c r="DP125" s="1">
        <v>1685102.05582229</v>
      </c>
      <c r="DQ125" s="1">
        <v>101085.201655183</v>
      </c>
      <c r="DR125" s="1">
        <v>178977.655428236</v>
      </c>
      <c r="DS125" s="1">
        <v>293577.04327418702</v>
      </c>
      <c r="DT125" s="1">
        <v>230656.12116935101</v>
      </c>
      <c r="DU125" s="1">
        <v>27532.850549159601</v>
      </c>
      <c r="DV125" s="1">
        <v>193562.294817232</v>
      </c>
      <c r="DW125" s="1">
        <v>55513.788313479701</v>
      </c>
      <c r="DX125" s="1">
        <v>82869.357707380201</v>
      </c>
      <c r="DY125" s="1">
        <v>171113.02058058101</v>
      </c>
      <c r="DZ125" s="1">
        <v>1520510.79462273</v>
      </c>
      <c r="EA125" s="1">
        <v>104403.890145503</v>
      </c>
      <c r="EB125" s="1">
        <v>696692.98669624503</v>
      </c>
      <c r="EC125" s="1">
        <v>151340.891596748</v>
      </c>
      <c r="ED125" s="1">
        <v>4702380.9610578297</v>
      </c>
      <c r="EE125" s="1">
        <v>163995.39268005901</v>
      </c>
      <c r="EF125" s="1">
        <v>260142.11232347801</v>
      </c>
      <c r="EG125" s="1">
        <v>194201.750812638</v>
      </c>
      <c r="EH125" s="1">
        <v>113469.243571307</v>
      </c>
      <c r="EI125" s="1">
        <v>148377.596764438</v>
      </c>
      <c r="EJ125" s="1">
        <v>1367184.6310268301</v>
      </c>
      <c r="EK125" s="1">
        <v>415520.03062164801</v>
      </c>
      <c r="EL125" s="1">
        <v>541909.99163073394</v>
      </c>
      <c r="EM125" s="1">
        <v>362413.13966820098</v>
      </c>
      <c r="EN125" s="1">
        <v>238118.03284731499</v>
      </c>
      <c r="EO125" s="1">
        <v>78213.153195279898</v>
      </c>
      <c r="EP125" s="1">
        <v>128685.578958629</v>
      </c>
      <c r="EQ125" s="1">
        <v>60468.604922325103</v>
      </c>
      <c r="ER125" s="1">
        <v>562143.43450973695</v>
      </c>
      <c r="ES125" s="1">
        <v>227182.43944568301</v>
      </c>
      <c r="ET125" s="1">
        <v>197901.71689363601</v>
      </c>
      <c r="EU125" s="1">
        <v>67762.2317607882</v>
      </c>
      <c r="EV125" s="1">
        <v>114502.575667955</v>
      </c>
      <c r="EW125" s="1">
        <v>60159.596609415203</v>
      </c>
      <c r="EX125" s="1">
        <v>115126.47323916201</v>
      </c>
      <c r="EY125" s="1">
        <v>268602.31002536003</v>
      </c>
      <c r="EZ125" s="1">
        <v>87914.264553967005</v>
      </c>
      <c r="FA125" s="1">
        <v>204403.82859423399</v>
      </c>
      <c r="FB125" s="1">
        <v>1355853.38569468</v>
      </c>
      <c r="FC125" s="1">
        <v>43476.616512819302</v>
      </c>
      <c r="FD125" s="1">
        <v>89212.123020693994</v>
      </c>
    </row>
    <row r="126" spans="1:160" x14ac:dyDescent="0.2">
      <c r="A126" s="1" t="s">
        <v>1758</v>
      </c>
      <c r="B126" s="4" t="s">
        <v>570</v>
      </c>
      <c r="C126" s="4" t="s">
        <v>571</v>
      </c>
      <c r="D126" s="35">
        <v>1520097.3394443099</v>
      </c>
      <c r="E126" s="35">
        <v>109327.015638827</v>
      </c>
      <c r="F126" s="35">
        <v>62882.692531950597</v>
      </c>
      <c r="G126" s="35">
        <v>8744561.0363730192</v>
      </c>
      <c r="H126" s="35">
        <v>3357920.3753820602</v>
      </c>
      <c r="I126" s="35">
        <v>55029.064795001301</v>
      </c>
      <c r="J126" s="35">
        <v>4950196.1416107202</v>
      </c>
      <c r="K126" s="35">
        <v>2186618.2058657901</v>
      </c>
      <c r="L126" s="35">
        <v>97846.555252090198</v>
      </c>
      <c r="M126" s="35">
        <v>185961.868597227</v>
      </c>
      <c r="N126" s="1">
        <v>8728463.5159932896</v>
      </c>
      <c r="O126" s="1">
        <v>689910.73083143798</v>
      </c>
      <c r="P126" s="1">
        <v>687365.85075125005</v>
      </c>
      <c r="Q126" s="1">
        <v>8083246.2226216001</v>
      </c>
      <c r="R126" s="1">
        <v>21134.867036132298</v>
      </c>
      <c r="S126" s="1">
        <v>7903131.8019095697</v>
      </c>
      <c r="T126" s="1">
        <v>5942959.5193723496</v>
      </c>
      <c r="U126" s="1">
        <v>7280230.4026419697</v>
      </c>
      <c r="V126" s="1">
        <v>27350.9803510663</v>
      </c>
      <c r="W126" s="1">
        <v>3158425.7936335001</v>
      </c>
      <c r="X126" s="1">
        <v>5431540.1586198797</v>
      </c>
      <c r="Y126" s="1">
        <v>738726.93635507999</v>
      </c>
      <c r="Z126" s="1">
        <v>33179.192365710798</v>
      </c>
      <c r="AA126" s="1">
        <v>48203.718316569997</v>
      </c>
      <c r="AB126" s="1">
        <v>840175.82493085798</v>
      </c>
      <c r="AC126" s="1">
        <v>991949.61104578304</v>
      </c>
      <c r="AD126" s="1">
        <v>290394.47143688099</v>
      </c>
      <c r="AE126" s="1">
        <v>2379796.2652830598</v>
      </c>
      <c r="AF126" s="1">
        <v>208563.070297948</v>
      </c>
      <c r="AG126" s="1">
        <v>67705.660046596298</v>
      </c>
      <c r="AH126" s="1">
        <v>4056743.58089486</v>
      </c>
      <c r="AI126" s="1">
        <v>449734.008394178</v>
      </c>
      <c r="AJ126" s="1">
        <v>734141.15434369398</v>
      </c>
      <c r="AK126" s="1">
        <v>1698135.4602514</v>
      </c>
      <c r="AL126" s="1">
        <v>38364.628560013502</v>
      </c>
      <c r="AM126" s="1">
        <v>6852081.4013876999</v>
      </c>
      <c r="AN126" s="1">
        <v>3377786.7954475302</v>
      </c>
      <c r="AO126" s="1">
        <v>14393.831792127001</v>
      </c>
      <c r="AP126" s="1">
        <v>1471266.47427244</v>
      </c>
      <c r="AQ126" s="1">
        <v>647966.945934886</v>
      </c>
      <c r="AR126" s="1">
        <v>987980.48422695696</v>
      </c>
      <c r="AS126" s="1">
        <v>1626462.0556878501</v>
      </c>
      <c r="AT126" s="1">
        <v>8404005.6027614102</v>
      </c>
      <c r="AU126" s="1">
        <v>274185.88417658902</v>
      </c>
      <c r="AV126" s="1">
        <v>2680805.5912933098</v>
      </c>
      <c r="AW126" s="1">
        <v>5195230.4150593402</v>
      </c>
      <c r="AX126" s="1">
        <v>2008518.1452186699</v>
      </c>
      <c r="AY126" s="1">
        <v>513552.63687972701</v>
      </c>
      <c r="AZ126" s="1">
        <v>27247.9191448684</v>
      </c>
      <c r="BA126" s="1">
        <v>430113.54862884199</v>
      </c>
      <c r="BB126" s="1">
        <v>2289359.1927093598</v>
      </c>
      <c r="BC126" s="1">
        <v>3667604.6030355501</v>
      </c>
      <c r="BD126" s="1">
        <v>1611685.2779491199</v>
      </c>
      <c r="BE126" s="1">
        <v>312363.807589048</v>
      </c>
      <c r="BF126" s="1">
        <v>6993416.9231339404</v>
      </c>
      <c r="BG126" s="1">
        <v>7341523.2967664897</v>
      </c>
      <c r="BH126" s="1">
        <v>61503.733609049203</v>
      </c>
      <c r="BI126" s="1">
        <v>287437.75131159998</v>
      </c>
      <c r="BJ126" s="1">
        <v>309821.97774195398</v>
      </c>
      <c r="BK126" s="1">
        <v>3468627.2406841102</v>
      </c>
      <c r="BL126" s="1">
        <v>4318077.0105269803</v>
      </c>
      <c r="BM126" s="1">
        <v>2445559.6175140399</v>
      </c>
      <c r="BN126" s="1">
        <v>3327837.5341386502</v>
      </c>
      <c r="BO126" s="1">
        <v>1082357.3739695</v>
      </c>
      <c r="BP126" s="1">
        <v>7007497.7232912099</v>
      </c>
      <c r="BQ126" s="1">
        <v>4818434.58702596</v>
      </c>
      <c r="BR126" s="1">
        <v>18023.341518087502</v>
      </c>
      <c r="BS126" s="1">
        <v>750236.38595922804</v>
      </c>
      <c r="BT126" s="1">
        <v>1239285.9816403999</v>
      </c>
      <c r="BU126" s="1">
        <v>4011006.3325741598</v>
      </c>
      <c r="BV126" s="1">
        <v>1480360.01528007</v>
      </c>
      <c r="BW126" s="1">
        <v>889437.93073943898</v>
      </c>
      <c r="BX126" s="1">
        <v>268192.62617111002</v>
      </c>
      <c r="BY126" s="1">
        <v>3270576.1919949702</v>
      </c>
      <c r="BZ126" s="1">
        <v>23906.431499650302</v>
      </c>
      <c r="CA126" s="1">
        <v>610713.11385563901</v>
      </c>
      <c r="CB126" s="1">
        <v>12789219.2102821</v>
      </c>
      <c r="CC126" s="1">
        <v>1020448.33089819</v>
      </c>
      <c r="CD126" s="1">
        <v>251991.21380689999</v>
      </c>
      <c r="CE126" s="1">
        <v>3378187.3959288299</v>
      </c>
      <c r="CF126" s="1">
        <v>148858.69919154001</v>
      </c>
      <c r="CG126" s="1">
        <v>79419.576495971502</v>
      </c>
      <c r="CH126" s="1">
        <v>197174.664634527</v>
      </c>
      <c r="CI126" s="1">
        <v>5344134.6954771299</v>
      </c>
      <c r="CJ126" s="1">
        <v>1426430.6255433401</v>
      </c>
      <c r="CK126" s="1">
        <v>881768.02685535594</v>
      </c>
      <c r="CL126" s="1">
        <v>615099.59716464102</v>
      </c>
      <c r="CM126" s="1">
        <v>3663003.3946434599</v>
      </c>
      <c r="CN126" s="1">
        <v>4377141.3912928198</v>
      </c>
      <c r="CO126" s="1">
        <v>13866.031051599801</v>
      </c>
      <c r="CP126" s="1">
        <v>224759.33735392499</v>
      </c>
      <c r="CQ126" s="1">
        <v>164052.25998827801</v>
      </c>
      <c r="CR126" s="1">
        <v>187133.71335877501</v>
      </c>
      <c r="CS126" s="1">
        <v>157292.35503469201</v>
      </c>
      <c r="CT126" s="1">
        <v>1008114.51954368</v>
      </c>
      <c r="CU126" s="1">
        <v>1667784.46414949</v>
      </c>
      <c r="CV126" s="1">
        <v>2730713.98863771</v>
      </c>
      <c r="CW126" s="1">
        <v>1939355.97878217</v>
      </c>
      <c r="CX126" s="1">
        <v>3622540.87128472</v>
      </c>
      <c r="CY126" s="1">
        <v>1937975.5021792699</v>
      </c>
      <c r="CZ126" s="1">
        <v>4669133.9399584597</v>
      </c>
      <c r="DA126" s="1">
        <v>1567312.29772863</v>
      </c>
      <c r="DB126" s="1">
        <v>4281545.5252687996</v>
      </c>
      <c r="DC126" s="1">
        <v>452442.28557421401</v>
      </c>
      <c r="DD126" s="1">
        <v>108130.772087219</v>
      </c>
      <c r="DE126" s="1">
        <v>417951.169859813</v>
      </c>
      <c r="DF126" s="1">
        <v>569395.72984821198</v>
      </c>
      <c r="DG126" s="1">
        <v>7706446.55421302</v>
      </c>
      <c r="DH126" s="1">
        <v>44493.532090223103</v>
      </c>
      <c r="DI126" s="1">
        <v>429388.57636147802</v>
      </c>
      <c r="DJ126" s="1">
        <v>1162132.0878661899</v>
      </c>
      <c r="DK126" s="1">
        <v>1031013.86258571</v>
      </c>
      <c r="DL126" s="1">
        <v>1976352.92569048</v>
      </c>
      <c r="DM126" s="1">
        <v>3055827.4813161702</v>
      </c>
      <c r="DN126" s="1">
        <v>1181648.3966545099</v>
      </c>
      <c r="DO126" s="1">
        <v>128321.96581775699</v>
      </c>
      <c r="DP126" s="1">
        <v>11202754.436920401</v>
      </c>
      <c r="DQ126" s="1">
        <v>515528.06682313798</v>
      </c>
      <c r="DR126" s="1">
        <v>11855980.6557374</v>
      </c>
      <c r="DS126" s="1">
        <v>313891.66401374998</v>
      </c>
      <c r="DT126" s="1">
        <v>985026.89998929203</v>
      </c>
      <c r="DU126" s="1">
        <v>7642027.7653009696</v>
      </c>
      <c r="DV126" s="1">
        <v>2698300.9101243801</v>
      </c>
      <c r="DW126" s="1">
        <v>15011.3613584634</v>
      </c>
      <c r="DX126" s="1">
        <v>53208.653006669098</v>
      </c>
      <c r="DY126" s="1">
        <v>5561901.4990296103</v>
      </c>
      <c r="DZ126" s="1">
        <v>1857485.8002589101</v>
      </c>
      <c r="EA126" s="1">
        <v>151403.66570545299</v>
      </c>
      <c r="EB126" s="1">
        <v>294358.65971820999</v>
      </c>
      <c r="EC126" s="1">
        <v>827747.28973401105</v>
      </c>
      <c r="ED126" s="1">
        <v>1757210.24718518</v>
      </c>
      <c r="EE126" s="1">
        <v>795362.824589025</v>
      </c>
      <c r="EF126" s="1">
        <v>18361.1482877749</v>
      </c>
      <c r="EG126" s="1">
        <v>1854371.95990164</v>
      </c>
      <c r="EH126" s="1">
        <v>93560.943791923506</v>
      </c>
      <c r="EI126" s="1">
        <v>2912939.8574256599</v>
      </c>
      <c r="EJ126" s="1">
        <v>1352803.53959406</v>
      </c>
      <c r="EK126" s="1">
        <v>55742.875948502297</v>
      </c>
      <c r="EL126" s="1">
        <v>3372047.9003006401</v>
      </c>
      <c r="EM126" s="1">
        <v>932515.08439463296</v>
      </c>
      <c r="EN126" s="1">
        <v>833190.08558645798</v>
      </c>
      <c r="EO126" s="1">
        <v>149221.83257547501</v>
      </c>
      <c r="EP126" s="1">
        <v>548583.38082133594</v>
      </c>
      <c r="EQ126" s="1">
        <v>556114.20477612806</v>
      </c>
      <c r="ER126" s="1">
        <v>1479501.73581594</v>
      </c>
      <c r="ES126" s="1">
        <v>724233.567751467</v>
      </c>
      <c r="ET126" s="1">
        <v>581099.63581669598</v>
      </c>
      <c r="EU126" s="1">
        <v>287230.58103171299</v>
      </c>
      <c r="EV126" s="1">
        <v>8956427.7545264792</v>
      </c>
      <c r="EW126" s="1">
        <v>5443975.9996236898</v>
      </c>
      <c r="EX126" s="1">
        <v>23596.343636796999</v>
      </c>
      <c r="EY126" s="1">
        <v>131431.04414190201</v>
      </c>
      <c r="EZ126" s="1">
        <v>1393285.8595511799</v>
      </c>
      <c r="FA126" s="1">
        <v>551908.05090894795</v>
      </c>
      <c r="FB126" s="1">
        <v>7260118.6970748603</v>
      </c>
      <c r="FC126" s="1">
        <v>3853537.54389747</v>
      </c>
      <c r="FD126" s="1">
        <v>1167000.4821921701</v>
      </c>
    </row>
    <row r="127" spans="1:160" x14ac:dyDescent="0.2">
      <c r="A127" s="1" t="s">
        <v>1759</v>
      </c>
      <c r="B127" s="4" t="s">
        <v>574</v>
      </c>
      <c r="C127" s="4" t="s">
        <v>0</v>
      </c>
      <c r="D127" s="35">
        <v>470180.26708329702</v>
      </c>
      <c r="E127" s="35">
        <v>527042.54555027897</v>
      </c>
      <c r="F127" s="35">
        <v>663562.53417631204</v>
      </c>
      <c r="G127" s="35">
        <v>427465.64152245002</v>
      </c>
      <c r="H127" s="35">
        <v>593203.39303020597</v>
      </c>
      <c r="I127" s="35">
        <v>878884.28559649596</v>
      </c>
      <c r="J127" s="35">
        <v>663963.08705203899</v>
      </c>
      <c r="K127" s="35">
        <v>640211.78377085202</v>
      </c>
      <c r="L127" s="35">
        <v>943684.72726290696</v>
      </c>
      <c r="M127" s="35">
        <v>242378.72160064901</v>
      </c>
      <c r="N127" s="1">
        <v>840504.20703161706</v>
      </c>
      <c r="O127" s="1">
        <v>321324.44895909901</v>
      </c>
      <c r="P127" s="1">
        <v>602642.57572802005</v>
      </c>
      <c r="Q127" s="1">
        <v>345361.99118928198</v>
      </c>
      <c r="R127" s="1">
        <v>600113.62884670496</v>
      </c>
      <c r="S127" s="1">
        <v>360635.60368344799</v>
      </c>
      <c r="T127" s="1">
        <v>990277.50165556895</v>
      </c>
      <c r="U127" s="1">
        <v>847297.577249542</v>
      </c>
      <c r="V127" s="1">
        <v>473772.96548914001</v>
      </c>
      <c r="W127" s="1">
        <v>1076459.37028321</v>
      </c>
      <c r="X127" s="1">
        <v>345655.260150366</v>
      </c>
      <c r="Y127" s="1">
        <v>357565.426030198</v>
      </c>
      <c r="Z127" s="1">
        <v>574425.74917683902</v>
      </c>
      <c r="AA127" s="1">
        <v>849549.02474685898</v>
      </c>
      <c r="AB127" s="1">
        <v>457678.33873060101</v>
      </c>
      <c r="AC127" s="1">
        <v>896392.29137597303</v>
      </c>
      <c r="AD127" s="1">
        <v>494756.93614853802</v>
      </c>
      <c r="AE127" s="1">
        <v>507477.53710880101</v>
      </c>
      <c r="AF127" s="1">
        <v>610644.18296874897</v>
      </c>
      <c r="AG127" s="1">
        <v>287577.82488354301</v>
      </c>
      <c r="AH127" s="1">
        <v>377306.66708920198</v>
      </c>
      <c r="AI127" s="1">
        <v>360762.35116744501</v>
      </c>
      <c r="AJ127" s="1">
        <v>411137.51024105499</v>
      </c>
      <c r="AK127" s="1">
        <v>340362.00930188602</v>
      </c>
      <c r="AL127" s="1">
        <v>463641.21042712498</v>
      </c>
      <c r="AM127" s="1">
        <v>308913.82777768798</v>
      </c>
      <c r="AN127" s="1">
        <v>539606.58822835796</v>
      </c>
      <c r="AO127" s="1">
        <v>881950.68713185599</v>
      </c>
      <c r="AP127" s="1">
        <v>598101.54514030402</v>
      </c>
      <c r="AQ127" s="1">
        <v>407491.22401388403</v>
      </c>
      <c r="AR127" s="1">
        <v>384187.48305138998</v>
      </c>
      <c r="AS127" s="1">
        <v>681463.77914698701</v>
      </c>
      <c r="AT127" s="1">
        <v>425888.296850916</v>
      </c>
      <c r="AU127" s="1">
        <v>407144.61334510299</v>
      </c>
      <c r="AV127" s="1">
        <v>881390.95286102395</v>
      </c>
      <c r="AW127" s="1">
        <v>507668.92418631201</v>
      </c>
      <c r="AX127" s="1">
        <v>674641.430266198</v>
      </c>
      <c r="AY127" s="1">
        <v>709085.12296406995</v>
      </c>
      <c r="AZ127" s="1">
        <v>535051.48219328804</v>
      </c>
      <c r="BA127" s="1">
        <v>490965.06791527802</v>
      </c>
      <c r="BB127" s="1">
        <v>181683.52495832401</v>
      </c>
      <c r="BC127" s="1">
        <v>629906.37042280205</v>
      </c>
      <c r="BD127" s="1">
        <v>516160.00586385699</v>
      </c>
      <c r="BE127" s="1">
        <v>391482.93258650199</v>
      </c>
      <c r="BF127" s="1">
        <v>375022.59906114597</v>
      </c>
      <c r="BG127" s="1">
        <v>377789.79828348203</v>
      </c>
      <c r="BH127" s="1">
        <v>235874.70560118399</v>
      </c>
      <c r="BI127" s="1">
        <v>362767.73246416799</v>
      </c>
      <c r="BJ127" s="1">
        <v>607415.44457052497</v>
      </c>
      <c r="BK127" s="1">
        <v>312453.176571135</v>
      </c>
      <c r="BL127" s="1">
        <v>359767.17726606101</v>
      </c>
      <c r="BM127" s="1">
        <v>238771.41450611199</v>
      </c>
      <c r="BN127" s="1">
        <v>875225.57175121095</v>
      </c>
      <c r="BO127" s="1">
        <v>684008.73115420702</v>
      </c>
      <c r="BP127" s="1">
        <v>567750.86618896504</v>
      </c>
      <c r="BQ127" s="1">
        <v>274010.89835871698</v>
      </c>
      <c r="BR127" s="1">
        <v>229184.73376363801</v>
      </c>
      <c r="BS127" s="1">
        <v>462956.27770276502</v>
      </c>
      <c r="BT127" s="1">
        <v>364862.94926774898</v>
      </c>
      <c r="BU127" s="1">
        <v>355122.45856894302</v>
      </c>
      <c r="BV127" s="1">
        <v>343291.30244665698</v>
      </c>
      <c r="BW127" s="1">
        <v>353662.09788258799</v>
      </c>
      <c r="BX127" s="1">
        <v>223585.43576998601</v>
      </c>
      <c r="BY127" s="1">
        <v>633604.32971673994</v>
      </c>
      <c r="BZ127" s="1">
        <v>275914.29061227699</v>
      </c>
      <c r="CA127" s="1">
        <v>204488.143395522</v>
      </c>
      <c r="CB127" s="1">
        <v>744145.97446440498</v>
      </c>
      <c r="CC127" s="1">
        <v>196160.60443767501</v>
      </c>
      <c r="CD127" s="1">
        <v>373287.96214651602</v>
      </c>
      <c r="CE127" s="1">
        <v>247229.917516813</v>
      </c>
      <c r="CF127" s="1">
        <v>284483.69065787399</v>
      </c>
      <c r="CG127" s="1">
        <v>293866.28147070803</v>
      </c>
      <c r="CH127" s="1">
        <v>422919.83346780302</v>
      </c>
      <c r="CI127" s="1">
        <v>212892.487660429</v>
      </c>
      <c r="CJ127" s="1">
        <v>350739.82110670302</v>
      </c>
      <c r="CK127" s="1">
        <v>693423.24456832896</v>
      </c>
      <c r="CL127" s="1">
        <v>217652.03454572899</v>
      </c>
      <c r="CM127" s="1">
        <v>196182.52285945101</v>
      </c>
      <c r="CN127" s="1">
        <v>242914.27388789301</v>
      </c>
      <c r="CO127" s="1">
        <v>173390.32796684399</v>
      </c>
      <c r="CP127" s="1">
        <v>420316.63151572098</v>
      </c>
      <c r="CQ127" s="1">
        <v>283667.00160013803</v>
      </c>
      <c r="CR127" s="1">
        <v>216392.08251805001</v>
      </c>
      <c r="CS127" s="1">
        <v>222460.892724042</v>
      </c>
      <c r="CT127" s="1">
        <v>320098.96802333102</v>
      </c>
      <c r="CU127" s="1">
        <v>351276.655573075</v>
      </c>
      <c r="CV127" s="1">
        <v>278439.98238978197</v>
      </c>
      <c r="CW127" s="1">
        <v>151445.755599019</v>
      </c>
      <c r="CX127" s="1">
        <v>380432.324923762</v>
      </c>
      <c r="CY127" s="1">
        <v>164338.161345584</v>
      </c>
      <c r="CZ127" s="1">
        <v>218275.89093631299</v>
      </c>
      <c r="DA127" s="1">
        <v>273697.292472473</v>
      </c>
      <c r="DB127" s="1">
        <v>268063.16523171001</v>
      </c>
      <c r="DC127" s="1">
        <v>239360.433108167</v>
      </c>
      <c r="DD127" s="1">
        <v>219599.03509192599</v>
      </c>
      <c r="DE127" s="1">
        <v>419797.748056404</v>
      </c>
      <c r="DF127" s="1">
        <v>192303.00131262999</v>
      </c>
      <c r="DG127" s="1">
        <v>203274.49864213401</v>
      </c>
      <c r="DH127" s="1">
        <v>482064.08029086498</v>
      </c>
      <c r="DI127" s="1">
        <v>194997.766012462</v>
      </c>
      <c r="DJ127" s="1">
        <v>291380.60647626698</v>
      </c>
      <c r="DK127" s="1">
        <v>565529.55468579603</v>
      </c>
      <c r="DL127" s="1">
        <v>219245.62489848299</v>
      </c>
      <c r="DM127" s="1">
        <v>233614.14068481</v>
      </c>
      <c r="DN127" s="1">
        <v>341296.62449586601</v>
      </c>
      <c r="DO127" s="1">
        <v>468288.41225414397</v>
      </c>
      <c r="DP127" s="1">
        <v>100522.945988326</v>
      </c>
      <c r="DQ127" s="1">
        <v>261628.288029296</v>
      </c>
      <c r="DR127" s="1">
        <v>173153.152792151</v>
      </c>
      <c r="DS127" s="1">
        <v>275916.68417947099</v>
      </c>
      <c r="DT127" s="1">
        <v>319480.66932248301</v>
      </c>
      <c r="DU127" s="1">
        <v>231355.66941599501</v>
      </c>
      <c r="DV127" s="1">
        <v>408114.478472872</v>
      </c>
      <c r="DW127" s="1">
        <v>342280.17612680799</v>
      </c>
      <c r="DX127" s="1">
        <v>259364.27477056</v>
      </c>
      <c r="DY127" s="1">
        <v>283273.61656535103</v>
      </c>
      <c r="DZ127" s="1">
        <v>209559.145734744</v>
      </c>
      <c r="EA127" s="1">
        <v>301602.89462729602</v>
      </c>
      <c r="EB127" s="1">
        <v>161091.49749862601</v>
      </c>
      <c r="EC127" s="1">
        <v>392804.69385672902</v>
      </c>
      <c r="ED127" s="1">
        <v>318141.73946607101</v>
      </c>
      <c r="EE127" s="1">
        <v>189911.471376136</v>
      </c>
      <c r="EF127" s="1">
        <v>244617.26475669001</v>
      </c>
      <c r="EG127" s="1">
        <v>76228.454869624606</v>
      </c>
      <c r="EH127" s="1">
        <v>298621.51649645402</v>
      </c>
      <c r="EI127" s="1">
        <v>224511.58805008701</v>
      </c>
      <c r="EJ127" s="1">
        <v>224073.93366343601</v>
      </c>
      <c r="EK127" s="1">
        <v>174371.19325373799</v>
      </c>
      <c r="EL127" s="1">
        <v>468020.87492648198</v>
      </c>
      <c r="EM127" s="1">
        <v>420504.39476271701</v>
      </c>
      <c r="EN127" s="1">
        <v>379027.86791512201</v>
      </c>
      <c r="EO127" s="1">
        <v>296048.83257246099</v>
      </c>
      <c r="EP127" s="1">
        <v>117126.814835389</v>
      </c>
      <c r="EQ127" s="1">
        <v>159391.48807724199</v>
      </c>
      <c r="ER127" s="1">
        <v>162322.43154667001</v>
      </c>
      <c r="ES127" s="1">
        <v>384585.04855656798</v>
      </c>
      <c r="ET127" s="1">
        <v>123475.83226982701</v>
      </c>
      <c r="EU127" s="1">
        <v>219903.958749585</v>
      </c>
      <c r="EV127" s="1">
        <v>199918.05115275801</v>
      </c>
      <c r="EW127" s="1">
        <v>217872.50911703499</v>
      </c>
      <c r="EX127" s="1">
        <v>252635.33248037699</v>
      </c>
      <c r="EY127" s="1">
        <v>384920.01640839898</v>
      </c>
      <c r="EZ127" s="1">
        <v>214114.05199108701</v>
      </c>
      <c r="FA127" s="1">
        <v>189975.941585686</v>
      </c>
      <c r="FB127" s="1">
        <v>191465.76300335699</v>
      </c>
      <c r="FC127" s="1">
        <v>136472.266708749</v>
      </c>
      <c r="FD127" s="1">
        <v>201321.65673454499</v>
      </c>
    </row>
    <row r="128" spans="1:160" x14ac:dyDescent="0.2">
      <c r="A128" s="1" t="s">
        <v>1760</v>
      </c>
      <c r="B128" s="4" t="s">
        <v>577</v>
      </c>
      <c r="C128" s="4" t="s">
        <v>578</v>
      </c>
      <c r="D128" s="35">
        <v>161150.36288826601</v>
      </c>
      <c r="E128" s="35">
        <v>122586.885471816</v>
      </c>
      <c r="F128" s="35">
        <v>142445.03606813101</v>
      </c>
      <c r="G128" s="35">
        <v>198609.18069294401</v>
      </c>
      <c r="H128" s="35">
        <v>175538.119800794</v>
      </c>
      <c r="I128" s="35">
        <v>173445.67902730301</v>
      </c>
      <c r="J128" s="35">
        <v>126981.58820758801</v>
      </c>
      <c r="K128" s="35">
        <v>176821.862662267</v>
      </c>
      <c r="L128" s="35">
        <v>186829.60990439201</v>
      </c>
      <c r="M128" s="35">
        <v>168043.01752905099</v>
      </c>
      <c r="N128" s="1">
        <v>121219.02069058899</v>
      </c>
      <c r="O128" s="1">
        <v>163333.782104071</v>
      </c>
      <c r="P128" s="1">
        <v>126577.751050791</v>
      </c>
      <c r="Q128" s="1">
        <v>156196.62680276501</v>
      </c>
      <c r="R128" s="1">
        <v>135044.447114696</v>
      </c>
      <c r="S128" s="1">
        <v>151192.684226941</v>
      </c>
      <c r="T128" s="1">
        <v>144672.936901885</v>
      </c>
      <c r="U128" s="1">
        <v>157765.36400868799</v>
      </c>
      <c r="V128" s="1">
        <v>131737.27288956201</v>
      </c>
      <c r="W128" s="1">
        <v>182960.16344727</v>
      </c>
      <c r="X128" s="1">
        <v>165021.85670908599</v>
      </c>
      <c r="Y128" s="1">
        <v>160121.161817168</v>
      </c>
      <c r="Z128" s="1">
        <v>157189.24387746301</v>
      </c>
      <c r="AA128" s="1">
        <v>165549.25970933001</v>
      </c>
      <c r="AB128" s="1">
        <v>176781.35849111501</v>
      </c>
      <c r="AC128" s="1">
        <v>205870.13319662199</v>
      </c>
      <c r="AD128" s="1">
        <v>180717.40750109</v>
      </c>
      <c r="AE128" s="1">
        <v>180767.90780818299</v>
      </c>
      <c r="AF128" s="1">
        <v>119061.29831384501</v>
      </c>
      <c r="AG128" s="1">
        <v>120734.19983389899</v>
      </c>
      <c r="AH128" s="1">
        <v>140779.498982271</v>
      </c>
      <c r="AI128" s="1">
        <v>142938.377600262</v>
      </c>
      <c r="AJ128" s="1">
        <v>118057.603598954</v>
      </c>
      <c r="AK128" s="1">
        <v>166871.26608667799</v>
      </c>
      <c r="AL128" s="1">
        <v>111790.057063292</v>
      </c>
      <c r="AM128" s="1">
        <v>182872.93797630101</v>
      </c>
      <c r="AN128" s="1">
        <v>144858.69738498799</v>
      </c>
      <c r="AO128" s="1">
        <v>142241.75947229299</v>
      </c>
      <c r="AP128" s="1">
        <v>78774.685747119904</v>
      </c>
      <c r="AQ128" s="1">
        <v>144757.893869853</v>
      </c>
      <c r="AR128" s="1">
        <v>140983.54232358199</v>
      </c>
      <c r="AS128" s="1">
        <v>148839.37180451199</v>
      </c>
      <c r="AT128" s="1">
        <v>140506.96181961201</v>
      </c>
      <c r="AU128" s="1">
        <v>108269.073549158</v>
      </c>
      <c r="AV128" s="1">
        <v>173516.04400113801</v>
      </c>
      <c r="AW128" s="1">
        <v>117811.955846841</v>
      </c>
      <c r="AX128" s="1">
        <v>141739.05941083201</v>
      </c>
      <c r="AY128" s="1">
        <v>136315.31795714199</v>
      </c>
      <c r="AZ128" s="1">
        <v>163114.67411089299</v>
      </c>
      <c r="BA128" s="1">
        <v>212024.55948145501</v>
      </c>
      <c r="BB128" s="1">
        <v>102102.470778473</v>
      </c>
      <c r="BC128" s="1">
        <v>109081.185474257</v>
      </c>
      <c r="BD128" s="1">
        <v>202791.57408117701</v>
      </c>
      <c r="BE128" s="1">
        <v>136695.37580600401</v>
      </c>
      <c r="BF128" s="1">
        <v>144735.60028297099</v>
      </c>
      <c r="BG128" s="1">
        <v>153344.286664738</v>
      </c>
      <c r="BH128" s="1">
        <v>77726.525555597706</v>
      </c>
      <c r="BI128" s="1">
        <v>120887.962838798</v>
      </c>
      <c r="BJ128" s="1">
        <v>140761.26156928201</v>
      </c>
      <c r="BK128" s="1">
        <v>110798.212197651</v>
      </c>
      <c r="BL128" s="1">
        <v>112526.83270795</v>
      </c>
      <c r="BM128" s="1">
        <v>109727.695773655</v>
      </c>
      <c r="BN128" s="1">
        <v>172652.14291687499</v>
      </c>
      <c r="BO128" s="1">
        <v>169715.55343231701</v>
      </c>
      <c r="BP128" s="1">
        <v>121293.299118802</v>
      </c>
      <c r="BQ128" s="1">
        <v>140112.865210294</v>
      </c>
      <c r="BR128" s="1">
        <v>77357.223835360797</v>
      </c>
      <c r="BS128" s="1">
        <v>151877.886470289</v>
      </c>
      <c r="BT128" s="1">
        <v>133960.44720336</v>
      </c>
      <c r="BU128" s="1">
        <v>137922.44383857001</v>
      </c>
      <c r="BV128" s="1">
        <v>126237.297742273</v>
      </c>
      <c r="BW128" s="1">
        <v>125354.972839735</v>
      </c>
      <c r="BX128" s="1">
        <v>92812.263979674404</v>
      </c>
      <c r="BY128" s="1">
        <v>131221.19274816601</v>
      </c>
      <c r="BZ128" s="1">
        <v>141215.53985803999</v>
      </c>
      <c r="CA128" s="1">
        <v>94101.599463431499</v>
      </c>
      <c r="CB128" s="1">
        <v>206083.081252245</v>
      </c>
      <c r="CC128" s="1">
        <v>124667.714835299</v>
      </c>
      <c r="CD128" s="1">
        <v>145236.00875187901</v>
      </c>
      <c r="CE128" s="1">
        <v>145290.44865641699</v>
      </c>
      <c r="CF128" s="1">
        <v>139866.33225341799</v>
      </c>
      <c r="CG128" s="1">
        <v>151566.04666944101</v>
      </c>
      <c r="CH128" s="1">
        <v>100783.541023564</v>
      </c>
      <c r="CI128" s="1">
        <v>94469.246580539402</v>
      </c>
      <c r="CJ128" s="1">
        <v>114820.001877206</v>
      </c>
      <c r="CK128" s="1">
        <v>132301.720489845</v>
      </c>
      <c r="CL128" s="1">
        <v>70218.519706994106</v>
      </c>
      <c r="CM128" s="1">
        <v>113724.54812230299</v>
      </c>
      <c r="CN128" s="1">
        <v>104079.511105557</v>
      </c>
      <c r="CO128" s="1">
        <v>106477.660769751</v>
      </c>
      <c r="CP128" s="1">
        <v>123767.755045233</v>
      </c>
      <c r="CQ128" s="1">
        <v>101481.88122412001</v>
      </c>
      <c r="CR128" s="1">
        <v>108204.996601024</v>
      </c>
      <c r="CS128" s="1">
        <v>123377.18431598799</v>
      </c>
      <c r="CT128" s="1">
        <v>112311.75603727699</v>
      </c>
      <c r="CU128" s="1">
        <v>91899.253753292302</v>
      </c>
      <c r="CV128" s="1">
        <v>125037.250373694</v>
      </c>
      <c r="CW128" s="1">
        <v>112950.394477732</v>
      </c>
      <c r="CX128" s="1">
        <v>111361.496873582</v>
      </c>
      <c r="CY128" s="1">
        <v>137037.10556658899</v>
      </c>
      <c r="CZ128" s="1">
        <v>116581.884854681</v>
      </c>
      <c r="DA128" s="1">
        <v>106755.23445362299</v>
      </c>
      <c r="DB128" s="1">
        <v>122979.756439213</v>
      </c>
      <c r="DC128" s="1">
        <v>94928.961188333895</v>
      </c>
      <c r="DD128" s="1">
        <v>146204.89662986199</v>
      </c>
      <c r="DE128" s="1">
        <v>104261.57519834</v>
      </c>
      <c r="DF128" s="1">
        <v>111077.15702793001</v>
      </c>
      <c r="DG128" s="1">
        <v>130962.792652145</v>
      </c>
      <c r="DH128" s="1">
        <v>98013.013211069294</v>
      </c>
      <c r="DI128" s="1">
        <v>106098.05829231101</v>
      </c>
      <c r="DJ128" s="1">
        <v>103694.094847477</v>
      </c>
      <c r="DK128" s="1">
        <v>146818.132039263</v>
      </c>
      <c r="DL128" s="1">
        <v>112417.29678515199</v>
      </c>
      <c r="DM128" s="1">
        <v>100343.639940876</v>
      </c>
      <c r="DN128" s="1">
        <v>98109.000062196093</v>
      </c>
      <c r="DO128" s="1">
        <v>118798.38637614201</v>
      </c>
      <c r="DP128" s="1">
        <v>134312.10611675199</v>
      </c>
      <c r="DQ128" s="1">
        <v>81130.047584739994</v>
      </c>
      <c r="DR128" s="1">
        <v>67489.049723810502</v>
      </c>
      <c r="DS128" s="1">
        <v>83481.551099802702</v>
      </c>
      <c r="DT128" s="1">
        <v>120452.319150404</v>
      </c>
      <c r="DU128" s="1">
        <v>100653.351950988</v>
      </c>
      <c r="DV128" s="1">
        <v>136751.749457937</v>
      </c>
      <c r="DW128" s="1">
        <v>104973.1327283</v>
      </c>
      <c r="DX128" s="1">
        <v>63420.714329068898</v>
      </c>
      <c r="DY128" s="1">
        <v>108724.315372044</v>
      </c>
      <c r="DZ128" s="1">
        <v>139573.97666241799</v>
      </c>
      <c r="EA128" s="1">
        <v>84367.690824686593</v>
      </c>
      <c r="EB128" s="1">
        <v>92198.686930397598</v>
      </c>
      <c r="EC128" s="1">
        <v>99152.381913454097</v>
      </c>
      <c r="ED128" s="1">
        <v>131585.59264432499</v>
      </c>
      <c r="EE128" s="1">
        <v>119177.30334827201</v>
      </c>
      <c r="EF128" s="1">
        <v>85706.527517960698</v>
      </c>
      <c r="EG128" s="1">
        <v>43198.091481066498</v>
      </c>
      <c r="EH128" s="1">
        <v>115596.896120566</v>
      </c>
      <c r="EI128" s="1">
        <v>87999.469215522899</v>
      </c>
      <c r="EJ128" s="1">
        <v>77318.344055339694</v>
      </c>
      <c r="EK128" s="1">
        <v>106421.965369638</v>
      </c>
      <c r="EL128" s="1">
        <v>85555.810451942496</v>
      </c>
      <c r="EM128" s="1">
        <v>78728.4799105157</v>
      </c>
      <c r="EN128" s="1">
        <v>137385.64029168701</v>
      </c>
      <c r="EO128" s="1">
        <v>94695.276939149306</v>
      </c>
      <c r="EP128" s="1">
        <v>78406.9141201288</v>
      </c>
      <c r="EQ128" s="1">
        <v>90163.955045820796</v>
      </c>
      <c r="ER128" s="1">
        <v>87152.083165597302</v>
      </c>
      <c r="ES128" s="1">
        <v>93372.023652908203</v>
      </c>
      <c r="ET128" s="1">
        <v>97154.946989753895</v>
      </c>
      <c r="EU128" s="1">
        <v>86879.205726743894</v>
      </c>
      <c r="EV128" s="1">
        <v>85085.559297417698</v>
      </c>
      <c r="EW128" s="1">
        <v>120688.891366219</v>
      </c>
      <c r="EX128" s="1">
        <v>58978.164570956498</v>
      </c>
      <c r="EY128" s="1">
        <v>95425.081367159495</v>
      </c>
      <c r="EZ128" s="1">
        <v>83309.219858551107</v>
      </c>
      <c r="FA128" s="1">
        <v>99877.317728883107</v>
      </c>
      <c r="FB128" s="1">
        <v>141380.753133586</v>
      </c>
      <c r="FC128" s="1">
        <v>101916.26582255401</v>
      </c>
      <c r="FD128" s="1">
        <v>123667.340314653</v>
      </c>
    </row>
    <row r="129" spans="1:160" x14ac:dyDescent="0.2">
      <c r="A129" s="1" t="s">
        <v>1761</v>
      </c>
      <c r="B129" s="4" t="s">
        <v>581</v>
      </c>
      <c r="C129" s="4" t="s">
        <v>0</v>
      </c>
      <c r="D129" s="35" t="s">
        <v>0</v>
      </c>
      <c r="E129" s="35" t="s">
        <v>0</v>
      </c>
      <c r="F129" s="35" t="s">
        <v>0</v>
      </c>
      <c r="G129" s="35" t="s">
        <v>0</v>
      </c>
      <c r="H129" s="35" t="s">
        <v>0</v>
      </c>
      <c r="I129" s="35" t="s">
        <v>0</v>
      </c>
      <c r="J129" s="35" t="s">
        <v>0</v>
      </c>
      <c r="K129" s="35" t="s">
        <v>0</v>
      </c>
      <c r="L129" s="35" t="s">
        <v>0</v>
      </c>
      <c r="M129" s="35" t="s">
        <v>0</v>
      </c>
      <c r="N129" s="1" t="s">
        <v>0</v>
      </c>
      <c r="O129" s="1" t="s">
        <v>0</v>
      </c>
      <c r="P129" s="1" t="s">
        <v>0</v>
      </c>
      <c r="Q129" s="1" t="s">
        <v>0</v>
      </c>
      <c r="R129" s="1" t="s">
        <v>0</v>
      </c>
      <c r="S129" s="1" t="s">
        <v>0</v>
      </c>
      <c r="T129" s="1" t="s">
        <v>0</v>
      </c>
      <c r="U129" s="1" t="s">
        <v>0</v>
      </c>
      <c r="V129" s="1" t="s">
        <v>0</v>
      </c>
      <c r="W129" s="1" t="s">
        <v>0</v>
      </c>
      <c r="X129" s="1" t="s">
        <v>0</v>
      </c>
      <c r="Y129" s="1" t="s">
        <v>0</v>
      </c>
      <c r="Z129" s="1" t="s">
        <v>0</v>
      </c>
      <c r="AA129" s="1" t="s">
        <v>0</v>
      </c>
      <c r="AB129" s="1" t="s">
        <v>0</v>
      </c>
      <c r="AC129" s="1" t="s">
        <v>0</v>
      </c>
      <c r="AD129" s="1" t="s">
        <v>0</v>
      </c>
      <c r="AE129" s="1" t="s">
        <v>0</v>
      </c>
      <c r="AF129" s="1" t="s">
        <v>0</v>
      </c>
      <c r="AG129" s="1" t="s">
        <v>0</v>
      </c>
      <c r="AH129" s="1" t="s">
        <v>0</v>
      </c>
      <c r="AI129" s="1" t="s">
        <v>0</v>
      </c>
      <c r="AJ129" s="1" t="s">
        <v>0</v>
      </c>
      <c r="AK129" s="1" t="s">
        <v>0</v>
      </c>
      <c r="AL129" s="1" t="s">
        <v>0</v>
      </c>
      <c r="AM129" s="1" t="s">
        <v>0</v>
      </c>
      <c r="AN129" s="1" t="s">
        <v>0</v>
      </c>
      <c r="AO129" s="1" t="s">
        <v>0</v>
      </c>
      <c r="AP129" s="1" t="s">
        <v>0</v>
      </c>
      <c r="AQ129" s="1" t="s">
        <v>0</v>
      </c>
      <c r="AR129" s="1" t="s">
        <v>0</v>
      </c>
      <c r="AS129" s="1" t="s">
        <v>0</v>
      </c>
      <c r="AT129" s="1" t="s">
        <v>0</v>
      </c>
      <c r="AU129" s="1" t="s">
        <v>0</v>
      </c>
      <c r="AV129" s="1" t="s">
        <v>0</v>
      </c>
      <c r="AW129" s="1" t="s">
        <v>0</v>
      </c>
      <c r="AX129" s="1" t="s">
        <v>0</v>
      </c>
      <c r="AY129" s="1" t="s">
        <v>0</v>
      </c>
      <c r="AZ129" s="1" t="s">
        <v>0</v>
      </c>
      <c r="BA129" s="1" t="s">
        <v>0</v>
      </c>
      <c r="BB129" s="1" t="s">
        <v>0</v>
      </c>
      <c r="BC129" s="1" t="s">
        <v>0</v>
      </c>
      <c r="BD129" s="1" t="s">
        <v>0</v>
      </c>
      <c r="BE129" s="1" t="s">
        <v>0</v>
      </c>
      <c r="BF129" s="1" t="s">
        <v>0</v>
      </c>
      <c r="BG129" s="1" t="s">
        <v>0</v>
      </c>
      <c r="BH129" s="1" t="s">
        <v>0</v>
      </c>
      <c r="BI129" s="1" t="s">
        <v>0</v>
      </c>
      <c r="BJ129" s="1" t="s">
        <v>0</v>
      </c>
      <c r="BK129" s="1" t="s">
        <v>0</v>
      </c>
      <c r="BL129" s="1" t="s">
        <v>0</v>
      </c>
      <c r="BM129" s="1" t="s">
        <v>0</v>
      </c>
      <c r="BN129" s="1" t="s">
        <v>0</v>
      </c>
      <c r="BO129" s="1" t="s">
        <v>0</v>
      </c>
      <c r="BP129" s="1" t="s">
        <v>0</v>
      </c>
      <c r="BQ129" s="1" t="s">
        <v>0</v>
      </c>
      <c r="BR129" s="1" t="s">
        <v>0</v>
      </c>
      <c r="BS129" s="1" t="s">
        <v>0</v>
      </c>
      <c r="BT129" s="1" t="s">
        <v>0</v>
      </c>
      <c r="BU129" s="1" t="s">
        <v>0</v>
      </c>
      <c r="BV129" s="1" t="s">
        <v>0</v>
      </c>
      <c r="BW129" s="1" t="s">
        <v>0</v>
      </c>
      <c r="BX129" s="1" t="s">
        <v>0</v>
      </c>
      <c r="BY129" s="1" t="s">
        <v>0</v>
      </c>
      <c r="BZ129" s="1" t="s">
        <v>0</v>
      </c>
      <c r="CA129" s="1" t="s">
        <v>0</v>
      </c>
      <c r="CB129" s="1" t="s">
        <v>0</v>
      </c>
      <c r="CC129" s="1" t="s">
        <v>0</v>
      </c>
      <c r="CD129" s="1" t="s">
        <v>0</v>
      </c>
      <c r="CE129" s="1" t="s">
        <v>0</v>
      </c>
      <c r="CF129" s="1" t="s">
        <v>0</v>
      </c>
      <c r="CG129" s="1" t="s">
        <v>0</v>
      </c>
      <c r="CH129" s="1" t="s">
        <v>0</v>
      </c>
      <c r="CI129" s="1" t="s">
        <v>0</v>
      </c>
      <c r="CJ129" s="1" t="s">
        <v>0</v>
      </c>
      <c r="CK129" s="1" t="s">
        <v>0</v>
      </c>
      <c r="CL129" s="1" t="s">
        <v>0</v>
      </c>
      <c r="CM129" s="1" t="s">
        <v>0</v>
      </c>
      <c r="CN129" s="1" t="s">
        <v>0</v>
      </c>
      <c r="CO129" s="1" t="s">
        <v>0</v>
      </c>
      <c r="CP129" s="1" t="s">
        <v>0</v>
      </c>
      <c r="CQ129" s="1" t="s">
        <v>0</v>
      </c>
      <c r="CR129" s="1" t="s">
        <v>0</v>
      </c>
      <c r="CS129" s="1" t="s">
        <v>0</v>
      </c>
      <c r="CT129" s="1" t="s">
        <v>0</v>
      </c>
      <c r="CU129" s="1" t="s">
        <v>0</v>
      </c>
      <c r="CV129" s="1" t="s">
        <v>0</v>
      </c>
      <c r="CW129" s="1" t="s">
        <v>0</v>
      </c>
      <c r="CX129" s="1" t="s">
        <v>0</v>
      </c>
      <c r="CY129" s="1" t="s">
        <v>0</v>
      </c>
      <c r="CZ129" s="1" t="s">
        <v>0</v>
      </c>
      <c r="DA129" s="1" t="s">
        <v>0</v>
      </c>
      <c r="DB129" s="1" t="s">
        <v>0</v>
      </c>
      <c r="DC129" s="1" t="s">
        <v>0</v>
      </c>
      <c r="DD129" s="1" t="s">
        <v>0</v>
      </c>
      <c r="DE129" s="1" t="s">
        <v>0</v>
      </c>
      <c r="DF129" s="1" t="s">
        <v>0</v>
      </c>
      <c r="DG129" s="1" t="s">
        <v>0</v>
      </c>
      <c r="DH129" s="1" t="s">
        <v>0</v>
      </c>
      <c r="DI129" s="1" t="s">
        <v>0</v>
      </c>
      <c r="DJ129" s="1" t="s">
        <v>0</v>
      </c>
      <c r="DK129" s="1" t="s">
        <v>0</v>
      </c>
      <c r="DL129" s="1" t="s">
        <v>0</v>
      </c>
      <c r="DM129" s="1" t="s">
        <v>0</v>
      </c>
      <c r="DN129" s="1" t="s">
        <v>0</v>
      </c>
      <c r="DO129" s="1" t="s">
        <v>0</v>
      </c>
      <c r="DP129" s="1" t="s">
        <v>0</v>
      </c>
      <c r="DQ129" s="1" t="s">
        <v>0</v>
      </c>
      <c r="DR129" s="1" t="s">
        <v>0</v>
      </c>
      <c r="DS129" s="1" t="s">
        <v>0</v>
      </c>
      <c r="DT129" s="1" t="s">
        <v>0</v>
      </c>
      <c r="DU129" s="1" t="s">
        <v>0</v>
      </c>
      <c r="DV129" s="1" t="s">
        <v>0</v>
      </c>
      <c r="DW129" s="1" t="s">
        <v>0</v>
      </c>
      <c r="DX129" s="1" t="s">
        <v>0</v>
      </c>
      <c r="DY129" s="1" t="s">
        <v>0</v>
      </c>
      <c r="DZ129" s="1" t="s">
        <v>0</v>
      </c>
      <c r="EA129" s="1" t="s">
        <v>0</v>
      </c>
      <c r="EB129" s="1" t="s">
        <v>0</v>
      </c>
      <c r="EC129" s="1" t="s">
        <v>0</v>
      </c>
      <c r="ED129" s="1" t="s">
        <v>0</v>
      </c>
      <c r="EE129" s="1" t="s">
        <v>0</v>
      </c>
      <c r="EF129" s="1" t="s">
        <v>0</v>
      </c>
      <c r="EG129" s="1" t="s">
        <v>0</v>
      </c>
      <c r="EH129" s="1" t="s">
        <v>0</v>
      </c>
      <c r="EI129" s="1" t="s">
        <v>0</v>
      </c>
      <c r="EJ129" s="1" t="s">
        <v>0</v>
      </c>
      <c r="EK129" s="1" t="s">
        <v>0</v>
      </c>
      <c r="EL129" s="1" t="s">
        <v>0</v>
      </c>
      <c r="EM129" s="1" t="s">
        <v>0</v>
      </c>
      <c r="EN129" s="1" t="s">
        <v>0</v>
      </c>
      <c r="EO129" s="1" t="s">
        <v>0</v>
      </c>
      <c r="EP129" s="1" t="s">
        <v>0</v>
      </c>
      <c r="EQ129" s="1" t="s">
        <v>0</v>
      </c>
      <c r="ER129" s="1" t="s">
        <v>0</v>
      </c>
      <c r="ES129" s="1" t="s">
        <v>0</v>
      </c>
      <c r="ET129" s="1" t="s">
        <v>0</v>
      </c>
      <c r="EU129" s="1" t="s">
        <v>0</v>
      </c>
      <c r="EV129" s="1" t="s">
        <v>0</v>
      </c>
      <c r="EW129" s="1" t="s">
        <v>0</v>
      </c>
      <c r="EX129" s="1" t="s">
        <v>0</v>
      </c>
      <c r="EY129" s="1" t="s">
        <v>0</v>
      </c>
      <c r="EZ129" s="1" t="s">
        <v>0</v>
      </c>
      <c r="FA129" s="1" t="s">
        <v>0</v>
      </c>
      <c r="FB129" s="1" t="s">
        <v>0</v>
      </c>
      <c r="FC129" s="1" t="s">
        <v>0</v>
      </c>
      <c r="FD129" s="1" t="s">
        <v>0</v>
      </c>
    </row>
    <row r="130" spans="1:160" x14ac:dyDescent="0.2">
      <c r="A130" s="1" t="s">
        <v>1762</v>
      </c>
      <c r="B130" s="4" t="s">
        <v>583</v>
      </c>
      <c r="C130" s="4" t="s">
        <v>584</v>
      </c>
      <c r="D130" s="35">
        <v>20891.0852197698</v>
      </c>
      <c r="E130" s="35">
        <v>24460.734674952499</v>
      </c>
      <c r="F130" s="35" t="s">
        <v>0</v>
      </c>
      <c r="G130" s="35">
        <v>130836.771002557</v>
      </c>
      <c r="H130" s="35">
        <v>46155.030881755301</v>
      </c>
      <c r="I130" s="35" t="s">
        <v>0</v>
      </c>
      <c r="J130" s="35">
        <v>181048.52515943901</v>
      </c>
      <c r="K130" s="35">
        <v>19867.1798357056</v>
      </c>
      <c r="L130" s="35" t="s">
        <v>0</v>
      </c>
      <c r="M130" s="35" t="s">
        <v>0</v>
      </c>
      <c r="N130" s="1">
        <v>136331.99027780999</v>
      </c>
      <c r="O130" s="1" t="s">
        <v>0</v>
      </c>
      <c r="P130" s="1">
        <v>20320.828196673101</v>
      </c>
      <c r="Q130" s="1">
        <v>144971.07530762299</v>
      </c>
      <c r="R130" s="1" t="s">
        <v>0</v>
      </c>
      <c r="S130" s="1">
        <v>127324.51239505901</v>
      </c>
      <c r="T130" s="1">
        <v>100617.731899525</v>
      </c>
      <c r="U130" s="1">
        <v>119507.69824373499</v>
      </c>
      <c r="V130" s="1" t="s">
        <v>0</v>
      </c>
      <c r="W130" s="1">
        <v>53171.887111927797</v>
      </c>
      <c r="X130" s="1">
        <v>45267.709678953797</v>
      </c>
      <c r="Y130" s="1" t="s">
        <v>0</v>
      </c>
      <c r="Z130" s="1" t="s">
        <v>0</v>
      </c>
      <c r="AA130" s="1" t="s">
        <v>0</v>
      </c>
      <c r="AB130" s="1">
        <v>32835.2949767217</v>
      </c>
      <c r="AC130" s="1">
        <v>20547.1234604848</v>
      </c>
      <c r="AD130" s="1" t="s">
        <v>0</v>
      </c>
      <c r="AE130" s="1">
        <v>22417.2794108571</v>
      </c>
      <c r="AF130" s="1" t="s">
        <v>0</v>
      </c>
      <c r="AG130" s="1" t="s">
        <v>0</v>
      </c>
      <c r="AH130" s="1">
        <v>50488.139791595102</v>
      </c>
      <c r="AI130" s="1" t="s">
        <v>0</v>
      </c>
      <c r="AJ130" s="1">
        <v>78750.093069424795</v>
      </c>
      <c r="AK130" s="1">
        <v>25247.475252880002</v>
      </c>
      <c r="AL130" s="1" t="s">
        <v>0</v>
      </c>
      <c r="AM130" s="1">
        <v>64476.919749749097</v>
      </c>
      <c r="AN130" s="1">
        <v>20493.645307272</v>
      </c>
      <c r="AO130" s="1" t="s">
        <v>0</v>
      </c>
      <c r="AP130" s="1">
        <v>60919.396796658999</v>
      </c>
      <c r="AQ130" s="1" t="s">
        <v>0</v>
      </c>
      <c r="AR130" s="1">
        <v>29457.665104111398</v>
      </c>
      <c r="AS130" s="1">
        <v>23127.879980226899</v>
      </c>
      <c r="AT130" s="1">
        <v>93157.815968847804</v>
      </c>
      <c r="AU130" s="1" t="s">
        <v>0</v>
      </c>
      <c r="AV130" s="1">
        <v>20022.092351513402</v>
      </c>
      <c r="AW130" s="1">
        <v>172337.35506745899</v>
      </c>
      <c r="AX130" s="1">
        <v>26233.306841390298</v>
      </c>
      <c r="AY130" s="1" t="s">
        <v>0</v>
      </c>
      <c r="AZ130" s="1" t="s">
        <v>0</v>
      </c>
      <c r="BA130" s="1" t="s">
        <v>0</v>
      </c>
      <c r="BB130" s="1">
        <v>24288.496693363599</v>
      </c>
      <c r="BC130" s="1">
        <v>66352.880157277497</v>
      </c>
      <c r="BD130" s="1">
        <v>41381.721202863497</v>
      </c>
      <c r="BE130" s="1" t="s">
        <v>0</v>
      </c>
      <c r="BF130" s="1">
        <v>249913.09366342399</v>
      </c>
      <c r="BG130" s="1">
        <v>260915.42256742399</v>
      </c>
      <c r="BH130" s="1" t="s">
        <v>0</v>
      </c>
      <c r="BI130" s="1" t="s">
        <v>0</v>
      </c>
      <c r="BJ130" s="1" t="s">
        <v>0</v>
      </c>
      <c r="BK130" s="1">
        <v>68388.114121211998</v>
      </c>
      <c r="BL130" s="1">
        <v>75827.628967241806</v>
      </c>
      <c r="BM130" s="1">
        <v>37985.911487851998</v>
      </c>
      <c r="BN130" s="1">
        <v>76758.1173914838</v>
      </c>
      <c r="BO130" s="1">
        <v>25717.700432469999</v>
      </c>
      <c r="BP130" s="1">
        <v>76673.402952641802</v>
      </c>
      <c r="BQ130" s="1">
        <v>192595.91731780299</v>
      </c>
      <c r="BR130" s="1" t="s">
        <v>0</v>
      </c>
      <c r="BS130" s="1">
        <v>39823.510966545298</v>
      </c>
      <c r="BT130" s="1">
        <v>28477.685651957701</v>
      </c>
      <c r="BU130" s="1">
        <v>59922.731806541597</v>
      </c>
      <c r="BV130" s="1">
        <v>25682.5462689413</v>
      </c>
      <c r="BW130" s="1">
        <v>34374.251297219103</v>
      </c>
      <c r="BX130" s="1" t="s">
        <v>0</v>
      </c>
      <c r="BY130" s="1">
        <v>120097.8092585</v>
      </c>
      <c r="BZ130" s="1" t="s">
        <v>0</v>
      </c>
      <c r="CA130" s="1" t="s">
        <v>0</v>
      </c>
      <c r="CB130" s="1">
        <v>301638.91549179802</v>
      </c>
      <c r="CC130" s="1" t="s">
        <v>0</v>
      </c>
      <c r="CD130" s="1">
        <v>17464.9430394267</v>
      </c>
      <c r="CE130" s="1">
        <v>30295.2323629358</v>
      </c>
      <c r="CF130" s="1" t="s">
        <v>0</v>
      </c>
      <c r="CG130" s="1" t="s">
        <v>0</v>
      </c>
      <c r="CH130" s="1" t="s">
        <v>0</v>
      </c>
      <c r="CI130" s="1">
        <v>62683.027861041999</v>
      </c>
      <c r="CJ130" s="1">
        <v>19065.510608942899</v>
      </c>
      <c r="CK130" s="1">
        <v>23650.02211537</v>
      </c>
      <c r="CL130" s="1" t="s">
        <v>0</v>
      </c>
      <c r="CM130" s="1">
        <v>55584.304092336701</v>
      </c>
      <c r="CN130" s="1">
        <v>48333.053545294897</v>
      </c>
      <c r="CO130" s="1" t="s">
        <v>0</v>
      </c>
      <c r="CP130" s="1" t="s">
        <v>0</v>
      </c>
      <c r="CQ130" s="1" t="s">
        <v>0</v>
      </c>
      <c r="CR130" s="1" t="s">
        <v>0</v>
      </c>
      <c r="CS130" s="1">
        <v>28410.577357407401</v>
      </c>
      <c r="CT130" s="1">
        <v>17808.224171009999</v>
      </c>
      <c r="CU130" s="1">
        <v>23913.957165067899</v>
      </c>
      <c r="CV130" s="1">
        <v>100580.709894335</v>
      </c>
      <c r="CW130" s="1">
        <v>30577.600895670599</v>
      </c>
      <c r="CX130" s="1">
        <v>92672.986615500602</v>
      </c>
      <c r="CY130" s="1">
        <v>23655.9485735298</v>
      </c>
      <c r="CZ130" s="1">
        <v>94805.654288640304</v>
      </c>
      <c r="DA130" s="1">
        <v>17082.6251676051</v>
      </c>
      <c r="DB130" s="1">
        <v>79230.087250170604</v>
      </c>
      <c r="DC130" s="1" t="s">
        <v>0</v>
      </c>
      <c r="DD130" s="1" t="s">
        <v>0</v>
      </c>
      <c r="DE130" s="1" t="s">
        <v>0</v>
      </c>
      <c r="DF130" s="1" t="s">
        <v>0</v>
      </c>
      <c r="DG130" s="1">
        <v>194504.02401925399</v>
      </c>
      <c r="DH130" s="1" t="s">
        <v>0</v>
      </c>
      <c r="DI130" s="1" t="s">
        <v>0</v>
      </c>
      <c r="DJ130" s="1" t="s">
        <v>0</v>
      </c>
      <c r="DK130" s="1">
        <v>28136.8199500925</v>
      </c>
      <c r="DL130" s="1">
        <v>34562.163688146997</v>
      </c>
      <c r="DM130" s="1">
        <v>57367.841097819401</v>
      </c>
      <c r="DN130" s="1" t="s">
        <v>0</v>
      </c>
      <c r="DO130" s="1" t="s">
        <v>0</v>
      </c>
      <c r="DP130" s="1">
        <v>216548.058221313</v>
      </c>
      <c r="DQ130" s="1" t="s">
        <v>0</v>
      </c>
      <c r="DR130" s="1">
        <v>254356.767883978</v>
      </c>
      <c r="DS130" s="1">
        <v>19868.317136075199</v>
      </c>
      <c r="DT130" s="1">
        <v>24119.764252949899</v>
      </c>
      <c r="DU130" s="1">
        <v>142243.28634560699</v>
      </c>
      <c r="DV130" s="1">
        <v>52406.385528982901</v>
      </c>
      <c r="DW130" s="1" t="s">
        <v>0</v>
      </c>
      <c r="DX130" s="1" t="s">
        <v>0</v>
      </c>
      <c r="DY130" s="1">
        <v>161844.22429862499</v>
      </c>
      <c r="DZ130" s="1">
        <v>72670.314893422503</v>
      </c>
      <c r="EA130" s="1" t="s">
        <v>0</v>
      </c>
      <c r="EB130" s="1">
        <v>23560.4804136575</v>
      </c>
      <c r="EC130" s="1">
        <v>18476.6712598587</v>
      </c>
      <c r="ED130" s="1">
        <v>54805.520834004303</v>
      </c>
      <c r="EE130" s="1" t="s">
        <v>0</v>
      </c>
      <c r="EF130" s="1" t="s">
        <v>0</v>
      </c>
      <c r="EG130" s="1">
        <v>72755.286183646196</v>
      </c>
      <c r="EH130" s="1" t="s">
        <v>0</v>
      </c>
      <c r="EI130" s="1">
        <v>35810.849036863503</v>
      </c>
      <c r="EJ130" s="1">
        <v>36732.107324290999</v>
      </c>
      <c r="EK130" s="1" t="s">
        <v>0</v>
      </c>
      <c r="EL130" s="1">
        <v>95770.829043930702</v>
      </c>
      <c r="EM130" s="1">
        <v>27505.282877215799</v>
      </c>
      <c r="EN130" s="1" t="s">
        <v>0</v>
      </c>
      <c r="EO130" s="1" t="s">
        <v>0</v>
      </c>
      <c r="EP130" s="1" t="s">
        <v>0</v>
      </c>
      <c r="EQ130" s="1" t="s">
        <v>0</v>
      </c>
      <c r="ER130" s="1">
        <v>23807.648199514599</v>
      </c>
      <c r="ES130" s="1" t="s">
        <v>0</v>
      </c>
      <c r="ET130" s="1" t="s">
        <v>0</v>
      </c>
      <c r="EU130" s="1" t="s">
        <v>0</v>
      </c>
      <c r="EV130" s="1">
        <v>247965.73771029399</v>
      </c>
      <c r="EW130" s="1">
        <v>129652.923329214</v>
      </c>
      <c r="EX130" s="1" t="s">
        <v>0</v>
      </c>
      <c r="EY130" s="1" t="s">
        <v>0</v>
      </c>
      <c r="EZ130" s="1">
        <v>19030.670819352599</v>
      </c>
      <c r="FA130" s="1" t="s">
        <v>0</v>
      </c>
      <c r="FB130" s="1">
        <v>129949.16635625801</v>
      </c>
      <c r="FC130" s="1">
        <v>43109.503142809699</v>
      </c>
      <c r="FD130" s="1" t="s">
        <v>0</v>
      </c>
    </row>
    <row r="131" spans="1:160" x14ac:dyDescent="0.2">
      <c r="A131" s="1" t="s">
        <v>1763</v>
      </c>
      <c r="B131" s="4" t="s">
        <v>587</v>
      </c>
      <c r="C131" s="4" t="s">
        <v>588</v>
      </c>
      <c r="D131" s="35">
        <v>7662.7816166516504</v>
      </c>
      <c r="E131" s="35">
        <v>37875.265884935397</v>
      </c>
      <c r="F131" s="35">
        <v>21950.371833815101</v>
      </c>
      <c r="G131" s="35">
        <v>7637.58114761659</v>
      </c>
      <c r="H131" s="35">
        <v>8278.2997854093701</v>
      </c>
      <c r="I131" s="35">
        <v>5319.6175566942502</v>
      </c>
      <c r="J131" s="35">
        <v>19320.048615687199</v>
      </c>
      <c r="K131" s="35">
        <v>4591.9839296223499</v>
      </c>
      <c r="L131" s="35">
        <v>8759.5619503974303</v>
      </c>
      <c r="M131" s="35">
        <v>12049.744404412801</v>
      </c>
      <c r="N131" s="1">
        <v>22156.1363656959</v>
      </c>
      <c r="O131" s="1">
        <v>24731.072128182601</v>
      </c>
      <c r="P131" s="1">
        <v>8158.5281013597696</v>
      </c>
      <c r="Q131" s="1">
        <v>9168.1758202134806</v>
      </c>
      <c r="R131" s="1">
        <v>8891.2580742568607</v>
      </c>
      <c r="S131" s="1">
        <v>6764.5901426038199</v>
      </c>
      <c r="T131" s="1">
        <v>11529.0364123321</v>
      </c>
      <c r="U131" s="1">
        <v>15159.281032237301</v>
      </c>
      <c r="V131" s="1">
        <v>6769.6296859728</v>
      </c>
      <c r="W131" s="1">
        <v>11297.7742138495</v>
      </c>
      <c r="X131" s="1">
        <v>8088.2089008447902</v>
      </c>
      <c r="Y131" s="1">
        <v>16499.716600219701</v>
      </c>
      <c r="Z131" s="1">
        <v>6152.42343718337</v>
      </c>
      <c r="AA131" s="1">
        <v>5313.2458075687</v>
      </c>
      <c r="AB131" s="1">
        <v>11658.304445664</v>
      </c>
      <c r="AC131" s="1">
        <v>9385.5988098194703</v>
      </c>
      <c r="AD131" s="1">
        <v>6686.3572737161603</v>
      </c>
      <c r="AE131" s="1">
        <v>7118.3911810572599</v>
      </c>
      <c r="AF131" s="1">
        <v>7322.3878486781005</v>
      </c>
      <c r="AG131" s="1">
        <v>10997.931050700499</v>
      </c>
      <c r="AH131" s="1">
        <v>8121.9330086807204</v>
      </c>
      <c r="AI131" s="1">
        <v>8108.76365198036</v>
      </c>
      <c r="AJ131" s="1">
        <v>13076.6690710121</v>
      </c>
      <c r="AK131" s="1">
        <v>21807.738860358899</v>
      </c>
      <c r="AL131" s="1">
        <v>6175.4184578588902</v>
      </c>
      <c r="AM131" s="1">
        <v>8083.3189446013903</v>
      </c>
      <c r="AN131" s="1">
        <v>11677.153040635299</v>
      </c>
      <c r="AO131" s="1">
        <v>6172.8610218829199</v>
      </c>
      <c r="AP131" s="1">
        <v>19215.390229722099</v>
      </c>
      <c r="AQ131" s="1">
        <v>14530.3836448521</v>
      </c>
      <c r="AR131" s="1">
        <v>8565.4616049707001</v>
      </c>
      <c r="AS131" s="1">
        <v>9378.4617518837204</v>
      </c>
      <c r="AT131" s="1">
        <v>13257.2207359615</v>
      </c>
      <c r="AU131" s="1">
        <v>10178.5097104042</v>
      </c>
      <c r="AV131" s="1">
        <v>8321.5601265974492</v>
      </c>
      <c r="AW131" s="1">
        <v>22514.703938710201</v>
      </c>
      <c r="AX131" s="1">
        <v>10186.4571116387</v>
      </c>
      <c r="AY131" s="1">
        <v>13440.368334815301</v>
      </c>
      <c r="AZ131" s="1">
        <v>10275.7771072704</v>
      </c>
      <c r="BA131" s="1">
        <v>7667.37539589876</v>
      </c>
      <c r="BB131" s="1">
        <v>27095.205648882398</v>
      </c>
      <c r="BC131" s="1">
        <v>9902.6941649637993</v>
      </c>
      <c r="BD131" s="1">
        <v>29194.498763171501</v>
      </c>
      <c r="BE131" s="1">
        <v>8437.4489229277806</v>
      </c>
      <c r="BF131" s="1">
        <v>11601.5930852529</v>
      </c>
      <c r="BG131" s="1">
        <v>18996.957585407701</v>
      </c>
      <c r="BH131" s="1">
        <v>17465.284068015801</v>
      </c>
      <c r="BI131" s="1">
        <v>13633.0584088957</v>
      </c>
      <c r="BJ131" s="1">
        <v>10326.753776531399</v>
      </c>
      <c r="BK131" s="1">
        <v>12644.523003616699</v>
      </c>
      <c r="BL131" s="1">
        <v>19666.7103409335</v>
      </c>
      <c r="BM131" s="1">
        <v>8383.5914496987407</v>
      </c>
      <c r="BN131" s="1">
        <v>6114.7782972929299</v>
      </c>
      <c r="BO131" s="1">
        <v>13109.9077933876</v>
      </c>
      <c r="BP131" s="1">
        <v>24107.3287200419</v>
      </c>
      <c r="BQ131" s="1">
        <v>18729.018991153302</v>
      </c>
      <c r="BR131" s="1">
        <v>17180.080903165399</v>
      </c>
      <c r="BS131" s="1">
        <v>14649.097127938199</v>
      </c>
      <c r="BT131" s="1">
        <v>11892.996314156901</v>
      </c>
      <c r="BU131" s="1">
        <v>6884.1810212949204</v>
      </c>
      <c r="BV131" s="1">
        <v>6556.8874296940403</v>
      </c>
      <c r="BW131" s="1">
        <v>11729.525943689699</v>
      </c>
      <c r="BX131" s="1">
        <v>6862.1129761002103</v>
      </c>
      <c r="BY131" s="1">
        <v>18510.8581913819</v>
      </c>
      <c r="BZ131" s="1">
        <v>7549.40455877971</v>
      </c>
      <c r="CA131" s="1">
        <v>23572.618440231501</v>
      </c>
      <c r="CB131" s="1">
        <v>20892.075775494301</v>
      </c>
      <c r="CC131" s="1">
        <v>4626.1067922555003</v>
      </c>
      <c r="CD131" s="1">
        <v>7136.1924928164099</v>
      </c>
      <c r="CE131" s="1">
        <v>14640.4540706467</v>
      </c>
      <c r="CF131" s="1">
        <v>16005.031167277901</v>
      </c>
      <c r="CG131" s="1">
        <v>9171.3417199011401</v>
      </c>
      <c r="CH131" s="1">
        <v>14400.2325944313</v>
      </c>
      <c r="CI131" s="1">
        <v>18433.908081987502</v>
      </c>
      <c r="CJ131" s="1">
        <v>7554.9418436972801</v>
      </c>
      <c r="CK131" s="1">
        <v>7745.7628259611301</v>
      </c>
      <c r="CL131" s="1">
        <v>6716.5742911266198</v>
      </c>
      <c r="CM131" s="1">
        <v>5878.6234518216597</v>
      </c>
      <c r="CN131" s="1">
        <v>18482.569979242999</v>
      </c>
      <c r="CO131" s="1">
        <v>15511.455110752</v>
      </c>
      <c r="CP131" s="1">
        <v>4895.1560954919896</v>
      </c>
      <c r="CQ131" s="1">
        <v>8286.1821211706992</v>
      </c>
      <c r="CR131" s="1">
        <v>10464.864592669799</v>
      </c>
      <c r="CS131" s="1">
        <v>5790.9660072091801</v>
      </c>
      <c r="CT131" s="1">
        <v>5288.9599319709296</v>
      </c>
      <c r="CU131" s="1">
        <v>8136.65586069032</v>
      </c>
      <c r="CV131" s="1">
        <v>8991.56948175057</v>
      </c>
      <c r="CW131" s="1">
        <v>4106.9997842893299</v>
      </c>
      <c r="CX131" s="1">
        <v>7577.0747047098002</v>
      </c>
      <c r="CY131" s="1">
        <v>6942.1683667501602</v>
      </c>
      <c r="CZ131" s="1">
        <v>8292.7030633848899</v>
      </c>
      <c r="DA131" s="1">
        <v>11959.4592019953</v>
      </c>
      <c r="DB131" s="1">
        <v>11005.066395993001</v>
      </c>
      <c r="DC131" s="1">
        <v>6864.3064345143202</v>
      </c>
      <c r="DD131" s="1">
        <v>6417.0241120533701</v>
      </c>
      <c r="DE131" s="1">
        <v>5884.4995885362296</v>
      </c>
      <c r="DF131" s="1">
        <v>9602.5141406060102</v>
      </c>
      <c r="DG131" s="1">
        <v>4368.7195968016804</v>
      </c>
      <c r="DH131" s="1">
        <v>5851.4600281762696</v>
      </c>
      <c r="DI131" s="1">
        <v>6738.6369586624296</v>
      </c>
      <c r="DJ131" s="1">
        <v>7138.6077951713996</v>
      </c>
      <c r="DK131" s="1">
        <v>6285.8696185216604</v>
      </c>
      <c r="DL131" s="1">
        <v>6642.4737559540799</v>
      </c>
      <c r="DM131" s="1">
        <v>22188.9542352184</v>
      </c>
      <c r="DN131" s="1">
        <v>5231.8374918816098</v>
      </c>
      <c r="DO131" s="1">
        <v>8725.5020268582703</v>
      </c>
      <c r="DP131" s="1">
        <v>26971.5404451051</v>
      </c>
      <c r="DQ131" s="1">
        <v>7309.1229923810297</v>
      </c>
      <c r="DR131" s="1">
        <v>13408.360233519699</v>
      </c>
      <c r="DS131" s="1">
        <v>6765.9224859605702</v>
      </c>
      <c r="DT131" s="1">
        <v>5926.8258769869599</v>
      </c>
      <c r="DU131" s="1">
        <v>6359.8124045128598</v>
      </c>
      <c r="DV131" s="1">
        <v>5912.0047387429204</v>
      </c>
      <c r="DW131" s="1">
        <v>7494.0927972038498</v>
      </c>
      <c r="DX131" s="1">
        <v>10814.851944354599</v>
      </c>
      <c r="DY131" s="1">
        <v>11662.3113126804</v>
      </c>
      <c r="DZ131" s="1">
        <v>9800.4177260984507</v>
      </c>
      <c r="EA131" s="1">
        <v>7565.3208804803699</v>
      </c>
      <c r="EB131" s="1">
        <v>6615.2436729501997</v>
      </c>
      <c r="EC131" s="1">
        <v>8530.5063230744308</v>
      </c>
      <c r="ED131" s="1">
        <v>7950.9310417333299</v>
      </c>
      <c r="EE131" s="1">
        <v>15283.993571343801</v>
      </c>
      <c r="EF131" s="1">
        <v>16527.7574522877</v>
      </c>
      <c r="EG131" s="1">
        <v>58032.854378247801</v>
      </c>
      <c r="EH131" s="1">
        <v>11373.1163672449</v>
      </c>
      <c r="EI131" s="1">
        <v>11577.7504079709</v>
      </c>
      <c r="EJ131" s="1">
        <v>9863.5922174513598</v>
      </c>
      <c r="EK131" s="1">
        <v>8352.1482600057498</v>
      </c>
      <c r="EL131" s="1">
        <v>8097.7335419242399</v>
      </c>
      <c r="EM131" s="1">
        <v>9733.4191066939602</v>
      </c>
      <c r="EN131" s="1">
        <v>8209.1849753041606</v>
      </c>
      <c r="EO131" s="1">
        <v>10440.7472425828</v>
      </c>
      <c r="EP131" s="1">
        <v>8530.5498772535102</v>
      </c>
      <c r="EQ131" s="1">
        <v>4805.1272897395502</v>
      </c>
      <c r="ER131" s="1">
        <v>9793.3449178086394</v>
      </c>
      <c r="ES131" s="1">
        <v>7253.5796603367999</v>
      </c>
      <c r="ET131" s="1">
        <v>12119.881285296</v>
      </c>
      <c r="EU131" s="1">
        <v>5098.5717402590299</v>
      </c>
      <c r="EV131" s="1">
        <v>14126.651059730701</v>
      </c>
      <c r="EW131" s="1">
        <v>7417.6728167205902</v>
      </c>
      <c r="EX131" s="1">
        <v>14380.162249504299</v>
      </c>
      <c r="EY131" s="1">
        <v>9294.9129329274492</v>
      </c>
      <c r="EZ131" s="1">
        <v>9818.2902600592006</v>
      </c>
      <c r="FA131" s="1">
        <v>6057.7138199443598</v>
      </c>
      <c r="FB131" s="1">
        <v>12834.7966632924</v>
      </c>
      <c r="FC131" s="1">
        <v>8066.8801035695296</v>
      </c>
      <c r="FD131" s="1">
        <v>7714.8819058313602</v>
      </c>
    </row>
    <row r="132" spans="1:160" x14ac:dyDescent="0.2">
      <c r="A132" s="1" t="s">
        <v>1764</v>
      </c>
      <c r="B132" s="4" t="s">
        <v>592</v>
      </c>
      <c r="C132" s="4" t="s">
        <v>593</v>
      </c>
      <c r="D132" s="35" t="s">
        <v>0</v>
      </c>
      <c r="E132" s="35" t="s">
        <v>0</v>
      </c>
      <c r="F132" s="35" t="s">
        <v>0</v>
      </c>
      <c r="G132" s="35" t="s">
        <v>0</v>
      </c>
      <c r="H132" s="35" t="s">
        <v>0</v>
      </c>
      <c r="I132" s="35" t="s">
        <v>0</v>
      </c>
      <c r="J132" s="35" t="s">
        <v>0</v>
      </c>
      <c r="K132" s="35" t="s">
        <v>0</v>
      </c>
      <c r="L132" s="35" t="s">
        <v>0</v>
      </c>
      <c r="M132" s="35" t="s">
        <v>0</v>
      </c>
      <c r="N132" s="1" t="s">
        <v>0</v>
      </c>
      <c r="O132" s="1" t="s">
        <v>0</v>
      </c>
      <c r="P132" s="1" t="s">
        <v>0</v>
      </c>
      <c r="Q132" s="1" t="s">
        <v>0</v>
      </c>
      <c r="R132" s="1" t="s">
        <v>0</v>
      </c>
      <c r="S132" s="1" t="s">
        <v>0</v>
      </c>
      <c r="T132" s="1" t="s">
        <v>0</v>
      </c>
      <c r="U132" s="1" t="s">
        <v>0</v>
      </c>
      <c r="V132" s="1" t="s">
        <v>0</v>
      </c>
      <c r="W132" s="1" t="s">
        <v>0</v>
      </c>
      <c r="X132" s="1" t="s">
        <v>0</v>
      </c>
      <c r="Y132" s="1" t="s">
        <v>0</v>
      </c>
      <c r="Z132" s="1" t="s">
        <v>0</v>
      </c>
      <c r="AA132" s="1" t="s">
        <v>0</v>
      </c>
      <c r="AB132" s="1" t="s">
        <v>0</v>
      </c>
      <c r="AC132" s="1" t="s">
        <v>0</v>
      </c>
      <c r="AD132" s="1" t="s">
        <v>0</v>
      </c>
      <c r="AE132" s="1" t="s">
        <v>0</v>
      </c>
      <c r="AF132" s="1" t="s">
        <v>0</v>
      </c>
      <c r="AG132" s="1" t="s">
        <v>0</v>
      </c>
      <c r="AH132" s="1" t="s">
        <v>0</v>
      </c>
      <c r="AI132" s="1" t="s">
        <v>0</v>
      </c>
      <c r="AJ132" s="1" t="s">
        <v>0</v>
      </c>
      <c r="AK132" s="1" t="s">
        <v>0</v>
      </c>
      <c r="AL132" s="1" t="s">
        <v>0</v>
      </c>
      <c r="AM132" s="1" t="s">
        <v>0</v>
      </c>
      <c r="AN132" s="1" t="s">
        <v>0</v>
      </c>
      <c r="AO132" s="1" t="s">
        <v>0</v>
      </c>
      <c r="AP132" s="1" t="s">
        <v>0</v>
      </c>
      <c r="AQ132" s="1" t="s">
        <v>0</v>
      </c>
      <c r="AR132" s="1" t="s">
        <v>0</v>
      </c>
      <c r="AS132" s="1" t="s">
        <v>0</v>
      </c>
      <c r="AT132" s="1" t="s">
        <v>0</v>
      </c>
      <c r="AU132" s="1" t="s">
        <v>0</v>
      </c>
      <c r="AV132" s="1" t="s">
        <v>0</v>
      </c>
      <c r="AW132" s="1" t="s">
        <v>0</v>
      </c>
      <c r="AX132" s="1" t="s">
        <v>0</v>
      </c>
      <c r="AY132" s="1" t="s">
        <v>0</v>
      </c>
      <c r="AZ132" s="1" t="s">
        <v>0</v>
      </c>
      <c r="BA132" s="1" t="s">
        <v>0</v>
      </c>
      <c r="BB132" s="1" t="s">
        <v>0</v>
      </c>
      <c r="BC132" s="1" t="s">
        <v>0</v>
      </c>
      <c r="BD132" s="1" t="s">
        <v>0</v>
      </c>
      <c r="BE132" s="1" t="s">
        <v>0</v>
      </c>
      <c r="BF132" s="1" t="s">
        <v>0</v>
      </c>
      <c r="BG132" s="1" t="s">
        <v>0</v>
      </c>
      <c r="BH132" s="1" t="s">
        <v>0</v>
      </c>
      <c r="BI132" s="1" t="s">
        <v>0</v>
      </c>
      <c r="BJ132" s="1" t="s">
        <v>0</v>
      </c>
      <c r="BK132" s="1" t="s">
        <v>0</v>
      </c>
      <c r="BL132" s="1" t="s">
        <v>0</v>
      </c>
      <c r="BM132" s="1" t="s">
        <v>0</v>
      </c>
      <c r="BN132" s="1" t="s">
        <v>0</v>
      </c>
      <c r="BO132" s="1" t="s">
        <v>0</v>
      </c>
      <c r="BP132" s="1" t="s">
        <v>0</v>
      </c>
      <c r="BQ132" s="1" t="s">
        <v>0</v>
      </c>
      <c r="BR132" s="1" t="s">
        <v>0</v>
      </c>
      <c r="BS132" s="1" t="s">
        <v>0</v>
      </c>
      <c r="BT132" s="1" t="s">
        <v>0</v>
      </c>
      <c r="BU132" s="1" t="s">
        <v>0</v>
      </c>
      <c r="BV132" s="1" t="s">
        <v>0</v>
      </c>
      <c r="BW132" s="1" t="s">
        <v>0</v>
      </c>
      <c r="BX132" s="1" t="s">
        <v>0</v>
      </c>
      <c r="BY132" s="1" t="s">
        <v>0</v>
      </c>
      <c r="BZ132" s="1" t="s">
        <v>0</v>
      </c>
      <c r="CA132" s="1" t="s">
        <v>0</v>
      </c>
      <c r="CB132" s="1" t="s">
        <v>0</v>
      </c>
      <c r="CC132" s="1" t="s">
        <v>0</v>
      </c>
      <c r="CD132" s="1" t="s">
        <v>0</v>
      </c>
      <c r="CE132" s="1" t="s">
        <v>0</v>
      </c>
      <c r="CF132" s="1" t="s">
        <v>0</v>
      </c>
      <c r="CG132" s="1" t="s">
        <v>0</v>
      </c>
      <c r="CH132" s="1" t="s">
        <v>0</v>
      </c>
      <c r="CI132" s="1" t="s">
        <v>0</v>
      </c>
      <c r="CJ132" s="1" t="s">
        <v>0</v>
      </c>
      <c r="CK132" s="1" t="s">
        <v>0</v>
      </c>
      <c r="CL132" s="1" t="s">
        <v>0</v>
      </c>
      <c r="CM132" s="1" t="s">
        <v>0</v>
      </c>
      <c r="CN132" s="1" t="s">
        <v>0</v>
      </c>
      <c r="CO132" s="1" t="s">
        <v>0</v>
      </c>
      <c r="CP132" s="1" t="s">
        <v>0</v>
      </c>
      <c r="CQ132" s="1" t="s">
        <v>0</v>
      </c>
      <c r="CR132" s="1" t="s">
        <v>0</v>
      </c>
      <c r="CS132" s="1" t="s">
        <v>0</v>
      </c>
      <c r="CT132" s="1" t="s">
        <v>0</v>
      </c>
      <c r="CU132" s="1" t="s">
        <v>0</v>
      </c>
      <c r="CV132" s="1" t="s">
        <v>0</v>
      </c>
      <c r="CW132" s="1" t="s">
        <v>0</v>
      </c>
      <c r="CX132" s="1" t="s">
        <v>0</v>
      </c>
      <c r="CY132" s="1" t="s">
        <v>0</v>
      </c>
      <c r="CZ132" s="1" t="s">
        <v>0</v>
      </c>
      <c r="DA132" s="1" t="s">
        <v>0</v>
      </c>
      <c r="DB132" s="1" t="s">
        <v>0</v>
      </c>
      <c r="DC132" s="1" t="s">
        <v>0</v>
      </c>
      <c r="DD132" s="1" t="s">
        <v>0</v>
      </c>
      <c r="DE132" s="1" t="s">
        <v>0</v>
      </c>
      <c r="DF132" s="1" t="s">
        <v>0</v>
      </c>
      <c r="DG132" s="1" t="s">
        <v>0</v>
      </c>
      <c r="DH132" s="1" t="s">
        <v>0</v>
      </c>
      <c r="DI132" s="1" t="s">
        <v>0</v>
      </c>
      <c r="DJ132" s="1" t="s">
        <v>0</v>
      </c>
      <c r="DK132" s="1" t="s">
        <v>0</v>
      </c>
      <c r="DL132" s="1" t="s">
        <v>0</v>
      </c>
      <c r="DM132" s="1" t="s">
        <v>0</v>
      </c>
      <c r="DN132" s="1" t="s">
        <v>0</v>
      </c>
      <c r="DO132" s="1" t="s">
        <v>0</v>
      </c>
      <c r="DP132" s="1" t="s">
        <v>0</v>
      </c>
      <c r="DQ132" s="1" t="s">
        <v>0</v>
      </c>
      <c r="DR132" s="1" t="s">
        <v>0</v>
      </c>
      <c r="DS132" s="1" t="s">
        <v>0</v>
      </c>
      <c r="DT132" s="1" t="s">
        <v>0</v>
      </c>
      <c r="DU132" s="1" t="s">
        <v>0</v>
      </c>
      <c r="DV132" s="1" t="s">
        <v>0</v>
      </c>
      <c r="DW132" s="1" t="s">
        <v>0</v>
      </c>
      <c r="DX132" s="1" t="s">
        <v>0</v>
      </c>
      <c r="DY132" s="1" t="s">
        <v>0</v>
      </c>
      <c r="DZ132" s="1" t="s">
        <v>0</v>
      </c>
      <c r="EA132" s="1" t="s">
        <v>0</v>
      </c>
      <c r="EB132" s="1" t="s">
        <v>0</v>
      </c>
      <c r="EC132" s="1" t="s">
        <v>0</v>
      </c>
      <c r="ED132" s="1" t="s">
        <v>0</v>
      </c>
      <c r="EE132" s="1" t="s">
        <v>0</v>
      </c>
      <c r="EF132" s="1" t="s">
        <v>0</v>
      </c>
      <c r="EG132" s="1" t="s">
        <v>0</v>
      </c>
      <c r="EH132" s="1" t="s">
        <v>0</v>
      </c>
      <c r="EI132" s="1" t="s">
        <v>0</v>
      </c>
      <c r="EJ132" s="1" t="s">
        <v>0</v>
      </c>
      <c r="EK132" s="1" t="s">
        <v>0</v>
      </c>
      <c r="EL132" s="1" t="s">
        <v>0</v>
      </c>
      <c r="EM132" s="1" t="s">
        <v>0</v>
      </c>
      <c r="EN132" s="1" t="s">
        <v>0</v>
      </c>
      <c r="EO132" s="1" t="s">
        <v>0</v>
      </c>
      <c r="EP132" s="1" t="s">
        <v>0</v>
      </c>
      <c r="EQ132" s="1" t="s">
        <v>0</v>
      </c>
      <c r="ER132" s="1" t="s">
        <v>0</v>
      </c>
      <c r="ES132" s="1" t="s">
        <v>0</v>
      </c>
      <c r="ET132" s="1" t="s">
        <v>0</v>
      </c>
      <c r="EU132" s="1" t="s">
        <v>0</v>
      </c>
      <c r="EV132" s="1" t="s">
        <v>0</v>
      </c>
      <c r="EW132" s="1" t="s">
        <v>0</v>
      </c>
      <c r="EX132" s="1" t="s">
        <v>0</v>
      </c>
      <c r="EY132" s="1" t="s">
        <v>0</v>
      </c>
      <c r="EZ132" s="1" t="s">
        <v>0</v>
      </c>
      <c r="FA132" s="1" t="s">
        <v>0</v>
      </c>
      <c r="FB132" s="1" t="s">
        <v>0</v>
      </c>
      <c r="FC132" s="1" t="s">
        <v>0</v>
      </c>
      <c r="FD132" s="1" t="s">
        <v>0</v>
      </c>
    </row>
    <row r="133" spans="1:160" x14ac:dyDescent="0.2">
      <c r="A133" s="1" t="s">
        <v>1765</v>
      </c>
      <c r="B133" s="4" t="s">
        <v>596</v>
      </c>
      <c r="C133" s="4" t="s">
        <v>597</v>
      </c>
      <c r="D133" s="35" t="s">
        <v>0</v>
      </c>
      <c r="E133" s="35" t="s">
        <v>0</v>
      </c>
      <c r="F133" s="35" t="s">
        <v>0</v>
      </c>
      <c r="G133" s="35" t="s">
        <v>0</v>
      </c>
      <c r="H133" s="35" t="s">
        <v>0</v>
      </c>
      <c r="I133" s="35" t="s">
        <v>0</v>
      </c>
      <c r="J133" s="35" t="s">
        <v>0</v>
      </c>
      <c r="K133" s="35" t="s">
        <v>0</v>
      </c>
      <c r="L133" s="35" t="s">
        <v>0</v>
      </c>
      <c r="M133" s="35" t="s">
        <v>0</v>
      </c>
      <c r="N133" s="1" t="s">
        <v>0</v>
      </c>
      <c r="O133" s="1" t="s">
        <v>0</v>
      </c>
      <c r="P133" s="1" t="s">
        <v>0</v>
      </c>
      <c r="Q133" s="1" t="s">
        <v>0</v>
      </c>
      <c r="R133" s="1" t="s">
        <v>0</v>
      </c>
      <c r="S133" s="1" t="s">
        <v>0</v>
      </c>
      <c r="T133" s="1" t="s">
        <v>0</v>
      </c>
      <c r="U133" s="1" t="s">
        <v>0</v>
      </c>
      <c r="V133" s="1" t="s">
        <v>0</v>
      </c>
      <c r="W133" s="1" t="s">
        <v>0</v>
      </c>
      <c r="X133" s="1" t="s">
        <v>0</v>
      </c>
      <c r="Y133" s="1" t="s">
        <v>0</v>
      </c>
      <c r="Z133" s="1" t="s">
        <v>0</v>
      </c>
      <c r="AA133" s="1" t="s">
        <v>0</v>
      </c>
      <c r="AB133" s="1" t="s">
        <v>0</v>
      </c>
      <c r="AC133" s="1" t="s">
        <v>0</v>
      </c>
      <c r="AD133" s="1" t="s">
        <v>0</v>
      </c>
      <c r="AE133" s="1" t="s">
        <v>0</v>
      </c>
      <c r="AF133" s="1" t="s">
        <v>0</v>
      </c>
      <c r="AG133" s="1" t="s">
        <v>0</v>
      </c>
      <c r="AH133" s="1" t="s">
        <v>0</v>
      </c>
      <c r="AI133" s="1" t="s">
        <v>0</v>
      </c>
      <c r="AJ133" s="1" t="s">
        <v>0</v>
      </c>
      <c r="AK133" s="1" t="s">
        <v>0</v>
      </c>
      <c r="AL133" s="1" t="s">
        <v>0</v>
      </c>
      <c r="AM133" s="1" t="s">
        <v>0</v>
      </c>
      <c r="AN133" s="1" t="s">
        <v>0</v>
      </c>
      <c r="AO133" s="1" t="s">
        <v>0</v>
      </c>
      <c r="AP133" s="1" t="s">
        <v>0</v>
      </c>
      <c r="AQ133" s="1" t="s">
        <v>0</v>
      </c>
      <c r="AR133" s="1" t="s">
        <v>0</v>
      </c>
      <c r="AS133" s="1" t="s">
        <v>0</v>
      </c>
      <c r="AT133" s="1" t="s">
        <v>0</v>
      </c>
      <c r="AU133" s="1" t="s">
        <v>0</v>
      </c>
      <c r="AV133" s="1" t="s">
        <v>0</v>
      </c>
      <c r="AW133" s="1" t="s">
        <v>0</v>
      </c>
      <c r="AX133" s="1" t="s">
        <v>0</v>
      </c>
      <c r="AY133" s="1" t="s">
        <v>0</v>
      </c>
      <c r="AZ133" s="1" t="s">
        <v>0</v>
      </c>
      <c r="BA133" s="1" t="s">
        <v>0</v>
      </c>
      <c r="BB133" s="1" t="s">
        <v>0</v>
      </c>
      <c r="BC133" s="1" t="s">
        <v>0</v>
      </c>
      <c r="BD133" s="1" t="s">
        <v>0</v>
      </c>
      <c r="BE133" s="1" t="s">
        <v>0</v>
      </c>
      <c r="BF133" s="1" t="s">
        <v>0</v>
      </c>
      <c r="BG133" s="1" t="s">
        <v>0</v>
      </c>
      <c r="BH133" s="1" t="s">
        <v>0</v>
      </c>
      <c r="BI133" s="1" t="s">
        <v>0</v>
      </c>
      <c r="BJ133" s="1" t="s">
        <v>0</v>
      </c>
      <c r="BK133" s="1" t="s">
        <v>0</v>
      </c>
      <c r="BL133" s="1" t="s">
        <v>0</v>
      </c>
      <c r="BM133" s="1" t="s">
        <v>0</v>
      </c>
      <c r="BN133" s="1" t="s">
        <v>0</v>
      </c>
      <c r="BO133" s="1" t="s">
        <v>0</v>
      </c>
      <c r="BP133" s="1" t="s">
        <v>0</v>
      </c>
      <c r="BQ133" s="1" t="s">
        <v>0</v>
      </c>
      <c r="BR133" s="1" t="s">
        <v>0</v>
      </c>
      <c r="BS133" s="1" t="s">
        <v>0</v>
      </c>
      <c r="BT133" s="1" t="s">
        <v>0</v>
      </c>
      <c r="BU133" s="1" t="s">
        <v>0</v>
      </c>
      <c r="BV133" s="1" t="s">
        <v>0</v>
      </c>
      <c r="BW133" s="1" t="s">
        <v>0</v>
      </c>
      <c r="BX133" s="1" t="s">
        <v>0</v>
      </c>
      <c r="BY133" s="1" t="s">
        <v>0</v>
      </c>
      <c r="BZ133" s="1" t="s">
        <v>0</v>
      </c>
      <c r="CA133" s="1" t="s">
        <v>0</v>
      </c>
      <c r="CB133" s="1" t="s">
        <v>0</v>
      </c>
      <c r="CC133" s="1" t="s">
        <v>0</v>
      </c>
      <c r="CD133" s="1" t="s">
        <v>0</v>
      </c>
      <c r="CE133" s="1" t="s">
        <v>0</v>
      </c>
      <c r="CF133" s="1" t="s">
        <v>0</v>
      </c>
      <c r="CG133" s="1" t="s">
        <v>0</v>
      </c>
      <c r="CH133" s="1" t="s">
        <v>0</v>
      </c>
      <c r="CI133" s="1" t="s">
        <v>0</v>
      </c>
      <c r="CJ133" s="1" t="s">
        <v>0</v>
      </c>
      <c r="CK133" s="1" t="s">
        <v>0</v>
      </c>
      <c r="CL133" s="1" t="s">
        <v>0</v>
      </c>
      <c r="CM133" s="1" t="s">
        <v>0</v>
      </c>
      <c r="CN133" s="1" t="s">
        <v>0</v>
      </c>
      <c r="CO133" s="1" t="s">
        <v>0</v>
      </c>
      <c r="CP133" s="1" t="s">
        <v>0</v>
      </c>
      <c r="CQ133" s="1" t="s">
        <v>0</v>
      </c>
      <c r="CR133" s="1" t="s">
        <v>0</v>
      </c>
      <c r="CS133" s="1" t="s">
        <v>0</v>
      </c>
      <c r="CT133" s="1" t="s">
        <v>0</v>
      </c>
      <c r="CU133" s="1" t="s">
        <v>0</v>
      </c>
      <c r="CV133" s="1" t="s">
        <v>0</v>
      </c>
      <c r="CW133" s="1" t="s">
        <v>0</v>
      </c>
      <c r="CX133" s="1" t="s">
        <v>0</v>
      </c>
      <c r="CY133" s="1" t="s">
        <v>0</v>
      </c>
      <c r="CZ133" s="1" t="s">
        <v>0</v>
      </c>
      <c r="DA133" s="1" t="s">
        <v>0</v>
      </c>
      <c r="DB133" s="1" t="s">
        <v>0</v>
      </c>
      <c r="DC133" s="1" t="s">
        <v>0</v>
      </c>
      <c r="DD133" s="1" t="s">
        <v>0</v>
      </c>
      <c r="DE133" s="1" t="s">
        <v>0</v>
      </c>
      <c r="DF133" s="1" t="s">
        <v>0</v>
      </c>
      <c r="DG133" s="1" t="s">
        <v>0</v>
      </c>
      <c r="DH133" s="1" t="s">
        <v>0</v>
      </c>
      <c r="DI133" s="1" t="s">
        <v>0</v>
      </c>
      <c r="DJ133" s="1" t="s">
        <v>0</v>
      </c>
      <c r="DK133" s="1" t="s">
        <v>0</v>
      </c>
      <c r="DL133" s="1" t="s">
        <v>0</v>
      </c>
      <c r="DM133" s="1" t="s">
        <v>0</v>
      </c>
      <c r="DN133" s="1" t="s">
        <v>0</v>
      </c>
      <c r="DO133" s="1" t="s">
        <v>0</v>
      </c>
      <c r="DP133" s="1" t="s">
        <v>0</v>
      </c>
      <c r="DQ133" s="1" t="s">
        <v>0</v>
      </c>
      <c r="DR133" s="1" t="s">
        <v>0</v>
      </c>
      <c r="DS133" s="1" t="s">
        <v>0</v>
      </c>
      <c r="DT133" s="1" t="s">
        <v>0</v>
      </c>
      <c r="DU133" s="1" t="s">
        <v>0</v>
      </c>
      <c r="DV133" s="1" t="s">
        <v>0</v>
      </c>
      <c r="DW133" s="1" t="s">
        <v>0</v>
      </c>
      <c r="DX133" s="1" t="s">
        <v>0</v>
      </c>
      <c r="DY133" s="1" t="s">
        <v>0</v>
      </c>
      <c r="DZ133" s="1" t="s">
        <v>0</v>
      </c>
      <c r="EA133" s="1" t="s">
        <v>0</v>
      </c>
      <c r="EB133" s="1" t="s">
        <v>0</v>
      </c>
      <c r="EC133" s="1" t="s">
        <v>0</v>
      </c>
      <c r="ED133" s="1" t="s">
        <v>0</v>
      </c>
      <c r="EE133" s="1" t="s">
        <v>0</v>
      </c>
      <c r="EF133" s="1" t="s">
        <v>0</v>
      </c>
      <c r="EG133" s="1" t="s">
        <v>0</v>
      </c>
      <c r="EH133" s="1" t="s">
        <v>0</v>
      </c>
      <c r="EI133" s="1" t="s">
        <v>0</v>
      </c>
      <c r="EJ133" s="1" t="s">
        <v>0</v>
      </c>
      <c r="EK133" s="1" t="s">
        <v>0</v>
      </c>
      <c r="EL133" s="1" t="s">
        <v>0</v>
      </c>
      <c r="EM133" s="1" t="s">
        <v>0</v>
      </c>
      <c r="EN133" s="1" t="s">
        <v>0</v>
      </c>
      <c r="EO133" s="1" t="s">
        <v>0</v>
      </c>
      <c r="EP133" s="1" t="s">
        <v>0</v>
      </c>
      <c r="EQ133" s="1" t="s">
        <v>0</v>
      </c>
      <c r="ER133" s="1" t="s">
        <v>0</v>
      </c>
      <c r="ES133" s="1" t="s">
        <v>0</v>
      </c>
      <c r="ET133" s="1" t="s">
        <v>0</v>
      </c>
      <c r="EU133" s="1" t="s">
        <v>0</v>
      </c>
      <c r="EV133" s="1" t="s">
        <v>0</v>
      </c>
      <c r="EW133" s="1" t="s">
        <v>0</v>
      </c>
      <c r="EX133" s="1" t="s">
        <v>0</v>
      </c>
      <c r="EY133" s="1" t="s">
        <v>0</v>
      </c>
      <c r="EZ133" s="1" t="s">
        <v>0</v>
      </c>
      <c r="FA133" s="1" t="s">
        <v>0</v>
      </c>
      <c r="FB133" s="1" t="s">
        <v>0</v>
      </c>
      <c r="FC133" s="1" t="s">
        <v>0</v>
      </c>
      <c r="FD133" s="1" t="s">
        <v>0</v>
      </c>
    </row>
    <row r="134" spans="1:160" x14ac:dyDescent="0.2">
      <c r="A134" s="1" t="s">
        <v>1766</v>
      </c>
      <c r="B134" s="4" t="s">
        <v>601</v>
      </c>
      <c r="C134" s="4" t="s">
        <v>602</v>
      </c>
      <c r="D134" s="35" t="s">
        <v>0</v>
      </c>
      <c r="E134" s="35" t="s">
        <v>0</v>
      </c>
      <c r="F134" s="35" t="s">
        <v>0</v>
      </c>
      <c r="G134" s="35" t="s">
        <v>0</v>
      </c>
      <c r="H134" s="35" t="s">
        <v>0</v>
      </c>
      <c r="I134" s="35" t="s">
        <v>0</v>
      </c>
      <c r="J134" s="35" t="s">
        <v>0</v>
      </c>
      <c r="K134" s="35" t="s">
        <v>0</v>
      </c>
      <c r="L134" s="35" t="s">
        <v>0</v>
      </c>
      <c r="M134" s="35" t="s">
        <v>0</v>
      </c>
      <c r="N134" s="1" t="s">
        <v>0</v>
      </c>
      <c r="O134" s="1" t="s">
        <v>0</v>
      </c>
      <c r="P134" s="1" t="s">
        <v>0</v>
      </c>
      <c r="Q134" s="1" t="s">
        <v>0</v>
      </c>
      <c r="R134" s="1" t="s">
        <v>0</v>
      </c>
      <c r="S134" s="1" t="s">
        <v>0</v>
      </c>
      <c r="T134" s="1" t="s">
        <v>0</v>
      </c>
      <c r="U134" s="1" t="s">
        <v>0</v>
      </c>
      <c r="V134" s="1" t="s">
        <v>0</v>
      </c>
      <c r="W134" s="1" t="s">
        <v>0</v>
      </c>
      <c r="X134" s="1" t="s">
        <v>0</v>
      </c>
      <c r="Y134" s="1" t="s">
        <v>0</v>
      </c>
      <c r="Z134" s="1" t="s">
        <v>0</v>
      </c>
      <c r="AA134" s="1" t="s">
        <v>0</v>
      </c>
      <c r="AB134" s="1" t="s">
        <v>0</v>
      </c>
      <c r="AC134" s="1" t="s">
        <v>0</v>
      </c>
      <c r="AD134" s="1" t="s">
        <v>0</v>
      </c>
      <c r="AE134" s="1" t="s">
        <v>0</v>
      </c>
      <c r="AF134" s="1" t="s">
        <v>0</v>
      </c>
      <c r="AG134" s="1" t="s">
        <v>0</v>
      </c>
      <c r="AH134" s="1" t="s">
        <v>0</v>
      </c>
      <c r="AI134" s="1" t="s">
        <v>0</v>
      </c>
      <c r="AJ134" s="1" t="s">
        <v>0</v>
      </c>
      <c r="AK134" s="1" t="s">
        <v>0</v>
      </c>
      <c r="AL134" s="1" t="s">
        <v>0</v>
      </c>
      <c r="AM134" s="1" t="s">
        <v>0</v>
      </c>
      <c r="AN134" s="1" t="s">
        <v>0</v>
      </c>
      <c r="AO134" s="1" t="s">
        <v>0</v>
      </c>
      <c r="AP134" s="1" t="s">
        <v>0</v>
      </c>
      <c r="AQ134" s="1" t="s">
        <v>0</v>
      </c>
      <c r="AR134" s="1" t="s">
        <v>0</v>
      </c>
      <c r="AS134" s="1" t="s">
        <v>0</v>
      </c>
      <c r="AT134" s="1" t="s">
        <v>0</v>
      </c>
      <c r="AU134" s="1" t="s">
        <v>0</v>
      </c>
      <c r="AV134" s="1" t="s">
        <v>0</v>
      </c>
      <c r="AW134" s="1" t="s">
        <v>0</v>
      </c>
      <c r="AX134" s="1" t="s">
        <v>0</v>
      </c>
      <c r="AY134" s="1" t="s">
        <v>0</v>
      </c>
      <c r="AZ134" s="1" t="s">
        <v>0</v>
      </c>
      <c r="BA134" s="1" t="s">
        <v>0</v>
      </c>
      <c r="BB134" s="1" t="s">
        <v>0</v>
      </c>
      <c r="BC134" s="1" t="s">
        <v>0</v>
      </c>
      <c r="BD134" s="1" t="s">
        <v>0</v>
      </c>
      <c r="BE134" s="1" t="s">
        <v>0</v>
      </c>
      <c r="BF134" s="1" t="s">
        <v>0</v>
      </c>
      <c r="BG134" s="1" t="s">
        <v>0</v>
      </c>
      <c r="BH134" s="1" t="s">
        <v>0</v>
      </c>
      <c r="BI134" s="1" t="s">
        <v>0</v>
      </c>
      <c r="BJ134" s="1" t="s">
        <v>0</v>
      </c>
      <c r="BK134" s="1" t="s">
        <v>0</v>
      </c>
      <c r="BL134" s="1" t="s">
        <v>0</v>
      </c>
      <c r="BM134" s="1" t="s">
        <v>0</v>
      </c>
      <c r="BN134" s="1" t="s">
        <v>0</v>
      </c>
      <c r="BO134" s="1" t="s">
        <v>0</v>
      </c>
      <c r="BP134" s="1" t="s">
        <v>0</v>
      </c>
      <c r="BQ134" s="1" t="s">
        <v>0</v>
      </c>
      <c r="BR134" s="1" t="s">
        <v>0</v>
      </c>
      <c r="BS134" s="1" t="s">
        <v>0</v>
      </c>
      <c r="BT134" s="1" t="s">
        <v>0</v>
      </c>
      <c r="BU134" s="1" t="s">
        <v>0</v>
      </c>
      <c r="BV134" s="1" t="s">
        <v>0</v>
      </c>
      <c r="BW134" s="1" t="s">
        <v>0</v>
      </c>
      <c r="BX134" s="1" t="s">
        <v>0</v>
      </c>
      <c r="BY134" s="1" t="s">
        <v>0</v>
      </c>
      <c r="BZ134" s="1" t="s">
        <v>0</v>
      </c>
      <c r="CA134" s="1" t="s">
        <v>0</v>
      </c>
      <c r="CB134" s="1" t="s">
        <v>0</v>
      </c>
      <c r="CC134" s="1" t="s">
        <v>0</v>
      </c>
      <c r="CD134" s="1" t="s">
        <v>0</v>
      </c>
      <c r="CE134" s="1" t="s">
        <v>0</v>
      </c>
      <c r="CF134" s="1" t="s">
        <v>0</v>
      </c>
      <c r="CG134" s="1" t="s">
        <v>0</v>
      </c>
      <c r="CH134" s="1" t="s">
        <v>0</v>
      </c>
      <c r="CI134" s="1" t="s">
        <v>0</v>
      </c>
      <c r="CJ134" s="1" t="s">
        <v>0</v>
      </c>
      <c r="CK134" s="1" t="s">
        <v>0</v>
      </c>
      <c r="CL134" s="1" t="s">
        <v>0</v>
      </c>
      <c r="CM134" s="1" t="s">
        <v>0</v>
      </c>
      <c r="CN134" s="1" t="s">
        <v>0</v>
      </c>
      <c r="CO134" s="1" t="s">
        <v>0</v>
      </c>
      <c r="CP134" s="1" t="s">
        <v>0</v>
      </c>
      <c r="CQ134" s="1" t="s">
        <v>0</v>
      </c>
      <c r="CR134" s="1" t="s">
        <v>0</v>
      </c>
      <c r="CS134" s="1" t="s">
        <v>0</v>
      </c>
      <c r="CT134" s="1" t="s">
        <v>0</v>
      </c>
      <c r="CU134" s="1" t="s">
        <v>0</v>
      </c>
      <c r="CV134" s="1" t="s">
        <v>0</v>
      </c>
      <c r="CW134" s="1" t="s">
        <v>0</v>
      </c>
      <c r="CX134" s="1" t="s">
        <v>0</v>
      </c>
      <c r="CY134" s="1" t="s">
        <v>0</v>
      </c>
      <c r="CZ134" s="1" t="s">
        <v>0</v>
      </c>
      <c r="DA134" s="1" t="s">
        <v>0</v>
      </c>
      <c r="DB134" s="1" t="s">
        <v>0</v>
      </c>
      <c r="DC134" s="1" t="s">
        <v>0</v>
      </c>
      <c r="DD134" s="1" t="s">
        <v>0</v>
      </c>
      <c r="DE134" s="1" t="s">
        <v>0</v>
      </c>
      <c r="DF134" s="1" t="s">
        <v>0</v>
      </c>
      <c r="DG134" s="1" t="s">
        <v>0</v>
      </c>
      <c r="DH134" s="1" t="s">
        <v>0</v>
      </c>
      <c r="DI134" s="1" t="s">
        <v>0</v>
      </c>
      <c r="DJ134" s="1" t="s">
        <v>0</v>
      </c>
      <c r="DK134" s="1" t="s">
        <v>0</v>
      </c>
      <c r="DL134" s="1" t="s">
        <v>0</v>
      </c>
      <c r="DM134" s="1" t="s">
        <v>0</v>
      </c>
      <c r="DN134" s="1" t="s">
        <v>0</v>
      </c>
      <c r="DO134" s="1" t="s">
        <v>0</v>
      </c>
      <c r="DP134" s="1" t="s">
        <v>0</v>
      </c>
      <c r="DQ134" s="1" t="s">
        <v>0</v>
      </c>
      <c r="DR134" s="1" t="s">
        <v>0</v>
      </c>
      <c r="DS134" s="1" t="s">
        <v>0</v>
      </c>
      <c r="DT134" s="1" t="s">
        <v>0</v>
      </c>
      <c r="DU134" s="1" t="s">
        <v>0</v>
      </c>
      <c r="DV134" s="1" t="s">
        <v>0</v>
      </c>
      <c r="DW134" s="1" t="s">
        <v>0</v>
      </c>
      <c r="DX134" s="1" t="s">
        <v>0</v>
      </c>
      <c r="DY134" s="1" t="s">
        <v>0</v>
      </c>
      <c r="DZ134" s="1" t="s">
        <v>0</v>
      </c>
      <c r="EA134" s="1" t="s">
        <v>0</v>
      </c>
      <c r="EB134" s="1" t="s">
        <v>0</v>
      </c>
      <c r="EC134" s="1" t="s">
        <v>0</v>
      </c>
      <c r="ED134" s="1" t="s">
        <v>0</v>
      </c>
      <c r="EE134" s="1" t="s">
        <v>0</v>
      </c>
      <c r="EF134" s="1" t="s">
        <v>0</v>
      </c>
      <c r="EG134" s="1" t="s">
        <v>0</v>
      </c>
      <c r="EH134" s="1" t="s">
        <v>0</v>
      </c>
      <c r="EI134" s="1" t="s">
        <v>0</v>
      </c>
      <c r="EJ134" s="1" t="s">
        <v>0</v>
      </c>
      <c r="EK134" s="1" t="s">
        <v>0</v>
      </c>
      <c r="EL134" s="1" t="s">
        <v>0</v>
      </c>
      <c r="EM134" s="1" t="s">
        <v>0</v>
      </c>
      <c r="EN134" s="1" t="s">
        <v>0</v>
      </c>
      <c r="EO134" s="1" t="s">
        <v>0</v>
      </c>
      <c r="EP134" s="1" t="s">
        <v>0</v>
      </c>
      <c r="EQ134" s="1" t="s">
        <v>0</v>
      </c>
      <c r="ER134" s="1" t="s">
        <v>0</v>
      </c>
      <c r="ES134" s="1" t="s">
        <v>0</v>
      </c>
      <c r="ET134" s="1" t="s">
        <v>0</v>
      </c>
      <c r="EU134" s="1" t="s">
        <v>0</v>
      </c>
      <c r="EV134" s="1" t="s">
        <v>0</v>
      </c>
      <c r="EW134" s="1" t="s">
        <v>0</v>
      </c>
      <c r="EX134" s="1" t="s">
        <v>0</v>
      </c>
      <c r="EY134" s="1" t="s">
        <v>0</v>
      </c>
      <c r="EZ134" s="1" t="s">
        <v>0</v>
      </c>
      <c r="FA134" s="1" t="s">
        <v>0</v>
      </c>
      <c r="FB134" s="1" t="s">
        <v>0</v>
      </c>
      <c r="FC134" s="1" t="s">
        <v>0</v>
      </c>
      <c r="FD134" s="1" t="s">
        <v>0</v>
      </c>
    </row>
    <row r="135" spans="1:160" x14ac:dyDescent="0.2">
      <c r="A135" s="1" t="s">
        <v>1767</v>
      </c>
      <c r="B135" s="4" t="s">
        <v>606</v>
      </c>
      <c r="C135" s="4" t="s">
        <v>0</v>
      </c>
      <c r="D135" s="35">
        <v>1300638.9358242401</v>
      </c>
      <c r="E135" s="35">
        <v>1295831.6082287999</v>
      </c>
      <c r="F135" s="35">
        <v>1703667.2333041499</v>
      </c>
      <c r="G135" s="35">
        <v>1223121.8265718401</v>
      </c>
      <c r="H135" s="35">
        <v>1587441.3514970101</v>
      </c>
      <c r="I135" s="35">
        <v>1229992.93597382</v>
      </c>
      <c r="J135" s="35">
        <v>1313406.1082078901</v>
      </c>
      <c r="K135" s="35">
        <v>1158485.8089336799</v>
      </c>
      <c r="L135" s="35">
        <v>1294480.6851695301</v>
      </c>
      <c r="M135" s="35">
        <v>1296333.5423076099</v>
      </c>
      <c r="N135" s="1">
        <v>1528012.4975707701</v>
      </c>
      <c r="O135" s="1">
        <v>947183.57695291506</v>
      </c>
      <c r="P135" s="1">
        <v>1396273.83451735</v>
      </c>
      <c r="Q135" s="1">
        <v>1149026.8003784199</v>
      </c>
      <c r="R135" s="1">
        <v>1387171.1788116</v>
      </c>
      <c r="S135" s="1">
        <v>1624256.76389077</v>
      </c>
      <c r="T135" s="1">
        <v>1258095.21396768</v>
      </c>
      <c r="U135" s="1">
        <v>1801778.7445820901</v>
      </c>
      <c r="V135" s="1">
        <v>1196308.3040219699</v>
      </c>
      <c r="W135" s="1">
        <v>1212521.9327505401</v>
      </c>
      <c r="X135" s="1">
        <v>1406778.79803301</v>
      </c>
      <c r="Y135" s="1">
        <v>1334885.67494055</v>
      </c>
      <c r="Z135" s="1">
        <v>1453729.41901831</v>
      </c>
      <c r="AA135" s="1">
        <v>1390595.3752834499</v>
      </c>
      <c r="AB135" s="1">
        <v>1514477.6918760401</v>
      </c>
      <c r="AC135" s="1">
        <v>1678880.34293632</v>
      </c>
      <c r="AD135" s="1">
        <v>1685894.0717118799</v>
      </c>
      <c r="AE135" s="1">
        <v>1680384.61849993</v>
      </c>
      <c r="AF135" s="1">
        <v>1089896.96459797</v>
      </c>
      <c r="AG135" s="1">
        <v>1157176.9300043101</v>
      </c>
      <c r="AH135" s="1">
        <v>1109279.24121987</v>
      </c>
      <c r="AI135" s="1">
        <v>1153448.4821839</v>
      </c>
      <c r="AJ135" s="1">
        <v>1068662.31597168</v>
      </c>
      <c r="AK135" s="1">
        <v>1639908.06333134</v>
      </c>
      <c r="AL135" s="1">
        <v>1174347.5953323001</v>
      </c>
      <c r="AM135" s="1">
        <v>1115732.5162945101</v>
      </c>
      <c r="AN135" s="1">
        <v>1356169.18060672</v>
      </c>
      <c r="AO135" s="1">
        <v>1344915.2968069899</v>
      </c>
      <c r="AP135" s="1">
        <v>1308436.0031918399</v>
      </c>
      <c r="AQ135" s="1">
        <v>1110614.9746439799</v>
      </c>
      <c r="AR135" s="1">
        <v>1534063.36382784</v>
      </c>
      <c r="AS135" s="1">
        <v>1569752.81813635</v>
      </c>
      <c r="AT135" s="1">
        <v>1690999.19394703</v>
      </c>
      <c r="AU135" s="1">
        <v>1116052.68865369</v>
      </c>
      <c r="AV135" s="1">
        <v>1335910.42801388</v>
      </c>
      <c r="AW135" s="1">
        <v>1191588.27371684</v>
      </c>
      <c r="AX135" s="1">
        <v>1515103.19370997</v>
      </c>
      <c r="AY135" s="1">
        <v>1121794.83982743</v>
      </c>
      <c r="AZ135" s="1">
        <v>1533720.9069302899</v>
      </c>
      <c r="BA135" s="1">
        <v>1604425.4946397899</v>
      </c>
      <c r="BB135" s="1">
        <v>1381477.65368355</v>
      </c>
      <c r="BC135" s="1">
        <v>924816.77356246999</v>
      </c>
      <c r="BD135" s="1">
        <v>1677208.12348593</v>
      </c>
      <c r="BE135" s="1">
        <v>1114966.0347949001</v>
      </c>
      <c r="BF135" s="1">
        <v>1255113.8707157499</v>
      </c>
      <c r="BG135" s="1">
        <v>998178.03077405598</v>
      </c>
      <c r="BH135" s="1">
        <v>1121118.0343976601</v>
      </c>
      <c r="BI135" s="1">
        <v>1256440.35536008</v>
      </c>
      <c r="BJ135" s="1">
        <v>1617222.72730188</v>
      </c>
      <c r="BK135" s="1">
        <v>1355813.5487725199</v>
      </c>
      <c r="BL135" s="1">
        <v>1310487.22070703</v>
      </c>
      <c r="BM135" s="1">
        <v>991680.34840042901</v>
      </c>
      <c r="BN135" s="1">
        <v>1308486.9267263799</v>
      </c>
      <c r="BO135" s="1">
        <v>1762781.2948802901</v>
      </c>
      <c r="BP135" s="1">
        <v>1144043.4076260501</v>
      </c>
      <c r="BQ135" s="1">
        <v>1336097.2504636401</v>
      </c>
      <c r="BR135" s="1">
        <v>1447848.9634575101</v>
      </c>
      <c r="BS135" s="1">
        <v>1291015.5402404801</v>
      </c>
      <c r="BT135" s="1">
        <v>1405017.0699948601</v>
      </c>
      <c r="BU135" s="1">
        <v>961769.83538443502</v>
      </c>
      <c r="BV135" s="1">
        <v>977307.28151758295</v>
      </c>
      <c r="BW135" s="1">
        <v>1056944.5425197601</v>
      </c>
      <c r="BX135" s="1">
        <v>946109.57938576001</v>
      </c>
      <c r="BY135" s="1">
        <v>1370508.28507495</v>
      </c>
      <c r="BZ135" s="1">
        <v>1201128.1347129999</v>
      </c>
      <c r="CA135" s="1">
        <v>934765.56076180399</v>
      </c>
      <c r="CB135" s="1">
        <v>1907989.1459948299</v>
      </c>
      <c r="CC135" s="1">
        <v>1381747.7774612701</v>
      </c>
      <c r="CD135" s="1">
        <v>1270125.2042197899</v>
      </c>
      <c r="CE135" s="1">
        <v>935183.692804944</v>
      </c>
      <c r="CF135" s="1">
        <v>1208351.6621524</v>
      </c>
      <c r="CG135" s="1">
        <v>1083594.53874258</v>
      </c>
      <c r="CH135" s="1">
        <v>1218790.6895825299</v>
      </c>
      <c r="CI135" s="1">
        <v>1045671.2445292399</v>
      </c>
      <c r="CJ135" s="1">
        <v>1306533.55050629</v>
      </c>
      <c r="CK135" s="1">
        <v>1014379.3788024</v>
      </c>
      <c r="CL135" s="1">
        <v>987410.74700825103</v>
      </c>
      <c r="CM135" s="1">
        <v>919152.35457896802</v>
      </c>
      <c r="CN135" s="1">
        <v>853071.99724691699</v>
      </c>
      <c r="CO135" s="1">
        <v>863789.55281846097</v>
      </c>
      <c r="CP135" s="1">
        <v>978718.18871154403</v>
      </c>
      <c r="CQ135" s="1">
        <v>1137882.67292773</v>
      </c>
      <c r="CR135" s="1">
        <v>918192.20970982302</v>
      </c>
      <c r="CS135" s="1">
        <v>1116598.13074303</v>
      </c>
      <c r="CT135" s="1">
        <v>872407.64264679002</v>
      </c>
      <c r="CU135" s="1">
        <v>879335.24255172804</v>
      </c>
      <c r="CV135" s="1">
        <v>854746.87235555297</v>
      </c>
      <c r="CW135" s="1">
        <v>919852.86436617002</v>
      </c>
      <c r="CX135" s="1">
        <v>1081967.74638131</v>
      </c>
      <c r="CY135" s="1">
        <v>1244668.92668076</v>
      </c>
      <c r="CZ135" s="1">
        <v>1084292.2166078601</v>
      </c>
      <c r="DA135" s="1">
        <v>1141109.5396476099</v>
      </c>
      <c r="DB135" s="1">
        <v>1101468.91906536</v>
      </c>
      <c r="DC135" s="1">
        <v>751767.76113501203</v>
      </c>
      <c r="DD135" s="1">
        <v>1036387.56943038</v>
      </c>
      <c r="DE135" s="1">
        <v>946805.99823216</v>
      </c>
      <c r="DF135" s="1">
        <v>842980.01426500699</v>
      </c>
      <c r="DG135" s="1">
        <v>1220788.8037407401</v>
      </c>
      <c r="DH135" s="1">
        <v>1243261.5716981899</v>
      </c>
      <c r="DI135" s="1">
        <v>1018389.84466376</v>
      </c>
      <c r="DJ135" s="1">
        <v>1004808.32079753</v>
      </c>
      <c r="DK135" s="1">
        <v>1094906.4143119601</v>
      </c>
      <c r="DL135" s="1">
        <v>739069.323879609</v>
      </c>
      <c r="DM135" s="1">
        <v>1051964.2392758999</v>
      </c>
      <c r="DN135" s="1">
        <v>760871.20501612697</v>
      </c>
      <c r="DO135" s="1">
        <v>932721.52352520998</v>
      </c>
      <c r="DP135" s="1">
        <v>651781.27105760097</v>
      </c>
      <c r="DQ135" s="1">
        <v>812584.33169128804</v>
      </c>
      <c r="DR135" s="1">
        <v>945746.77551486099</v>
      </c>
      <c r="DS135" s="1">
        <v>862561.041365335</v>
      </c>
      <c r="DT135" s="1">
        <v>1634500.2469979699</v>
      </c>
      <c r="DU135" s="1">
        <v>791239.87751333404</v>
      </c>
      <c r="DV135" s="1">
        <v>1164236.57053368</v>
      </c>
      <c r="DW135" s="1">
        <v>1053802.13173179</v>
      </c>
      <c r="DX135" s="1">
        <v>945855.32016547397</v>
      </c>
      <c r="DY135" s="1">
        <v>1180966.0808145399</v>
      </c>
      <c r="DZ135" s="1">
        <v>1037211.67855959</v>
      </c>
      <c r="EA135" s="1">
        <v>925116.04278391297</v>
      </c>
      <c r="EB135" s="1">
        <v>861349.352829954</v>
      </c>
      <c r="EC135" s="1">
        <v>1025436.2641181099</v>
      </c>
      <c r="ED135" s="1">
        <v>990241.04234414594</v>
      </c>
      <c r="EE135" s="1">
        <v>944005.64936060098</v>
      </c>
      <c r="EF135" s="1">
        <v>932830.67732142797</v>
      </c>
      <c r="EG135" s="1">
        <v>795476.57492919697</v>
      </c>
      <c r="EH135" s="1">
        <v>815630.40631034505</v>
      </c>
      <c r="EI135" s="1">
        <v>1082274.39750063</v>
      </c>
      <c r="EJ135" s="1">
        <v>1108493.84467612</v>
      </c>
      <c r="EK135" s="1">
        <v>734556.26183227403</v>
      </c>
      <c r="EL135" s="1">
        <v>795616.04564795899</v>
      </c>
      <c r="EM135" s="1">
        <v>960247.89307853102</v>
      </c>
      <c r="EN135" s="1">
        <v>1089364.6810927701</v>
      </c>
      <c r="EO135" s="1">
        <v>1200027.0928980701</v>
      </c>
      <c r="EP135" s="1">
        <v>824588.11486567103</v>
      </c>
      <c r="EQ135" s="1">
        <v>797593.16420683404</v>
      </c>
      <c r="ER135" s="1">
        <v>687166.96322423895</v>
      </c>
      <c r="ES135" s="1">
        <v>959981.764708017</v>
      </c>
      <c r="ET135" s="1">
        <v>561621.27250122302</v>
      </c>
      <c r="EU135" s="1">
        <v>570739.43316376</v>
      </c>
      <c r="EV135" s="1">
        <v>694174.39693147503</v>
      </c>
      <c r="EW135" s="1">
        <v>761518.82956188603</v>
      </c>
      <c r="EX135" s="1">
        <v>605090.20387140696</v>
      </c>
      <c r="EY135" s="1">
        <v>817613.24415433896</v>
      </c>
      <c r="EZ135" s="1">
        <v>1057940.22905973</v>
      </c>
      <c r="FA135" s="1">
        <v>1053898.8970299601</v>
      </c>
      <c r="FB135" s="1">
        <v>1398931.13899371</v>
      </c>
      <c r="FC135" s="1">
        <v>781069.15305533004</v>
      </c>
      <c r="FD135" s="1">
        <v>984092.550727861</v>
      </c>
    </row>
    <row r="136" spans="1:160" x14ac:dyDescent="0.2">
      <c r="A136" s="1" t="s">
        <v>1768</v>
      </c>
      <c r="B136" s="4" t="s">
        <v>609</v>
      </c>
      <c r="C136" s="4" t="s">
        <v>610</v>
      </c>
      <c r="D136" s="35" t="s">
        <v>0</v>
      </c>
      <c r="E136" s="35" t="s">
        <v>0</v>
      </c>
      <c r="F136" s="35" t="s">
        <v>0</v>
      </c>
      <c r="G136" s="35" t="s">
        <v>0</v>
      </c>
      <c r="H136" s="35" t="s">
        <v>0</v>
      </c>
      <c r="I136" s="35" t="s">
        <v>0</v>
      </c>
      <c r="J136" s="35" t="s">
        <v>0</v>
      </c>
      <c r="K136" s="35" t="s">
        <v>0</v>
      </c>
      <c r="L136" s="35" t="s">
        <v>0</v>
      </c>
      <c r="M136" s="35" t="s">
        <v>0</v>
      </c>
      <c r="N136" s="1" t="s">
        <v>0</v>
      </c>
      <c r="O136" s="1" t="s">
        <v>0</v>
      </c>
      <c r="P136" s="1" t="s">
        <v>0</v>
      </c>
      <c r="Q136" s="1" t="s">
        <v>0</v>
      </c>
      <c r="R136" s="1" t="s">
        <v>0</v>
      </c>
      <c r="S136" s="1" t="s">
        <v>0</v>
      </c>
      <c r="T136" s="1" t="s">
        <v>0</v>
      </c>
      <c r="U136" s="1" t="s">
        <v>0</v>
      </c>
      <c r="V136" s="1" t="s">
        <v>0</v>
      </c>
      <c r="W136" s="1" t="s">
        <v>0</v>
      </c>
      <c r="X136" s="1" t="s">
        <v>0</v>
      </c>
      <c r="Y136" s="1" t="s">
        <v>0</v>
      </c>
      <c r="Z136" s="1" t="s">
        <v>0</v>
      </c>
      <c r="AA136" s="1" t="s">
        <v>0</v>
      </c>
      <c r="AB136" s="1" t="s">
        <v>0</v>
      </c>
      <c r="AC136" s="1" t="s">
        <v>0</v>
      </c>
      <c r="AD136" s="1" t="s">
        <v>0</v>
      </c>
      <c r="AE136" s="1" t="s">
        <v>0</v>
      </c>
      <c r="AF136" s="1" t="s">
        <v>0</v>
      </c>
      <c r="AG136" s="1" t="s">
        <v>0</v>
      </c>
      <c r="AH136" s="1" t="s">
        <v>0</v>
      </c>
      <c r="AI136" s="1" t="s">
        <v>0</v>
      </c>
      <c r="AJ136" s="1" t="s">
        <v>0</v>
      </c>
      <c r="AK136" s="1" t="s">
        <v>0</v>
      </c>
      <c r="AL136" s="1" t="s">
        <v>0</v>
      </c>
      <c r="AM136" s="1" t="s">
        <v>0</v>
      </c>
      <c r="AN136" s="1" t="s">
        <v>0</v>
      </c>
      <c r="AO136" s="1" t="s">
        <v>0</v>
      </c>
      <c r="AP136" s="1" t="s">
        <v>0</v>
      </c>
      <c r="AQ136" s="1" t="s">
        <v>0</v>
      </c>
      <c r="AR136" s="1" t="s">
        <v>0</v>
      </c>
      <c r="AS136" s="1" t="s">
        <v>0</v>
      </c>
      <c r="AT136" s="1" t="s">
        <v>0</v>
      </c>
      <c r="AU136" s="1" t="s">
        <v>0</v>
      </c>
      <c r="AV136" s="1" t="s">
        <v>0</v>
      </c>
      <c r="AW136" s="1" t="s">
        <v>0</v>
      </c>
      <c r="AX136" s="1" t="s">
        <v>0</v>
      </c>
      <c r="AY136" s="1" t="s">
        <v>0</v>
      </c>
      <c r="AZ136" s="1" t="s">
        <v>0</v>
      </c>
      <c r="BA136" s="1" t="s">
        <v>0</v>
      </c>
      <c r="BB136" s="1" t="s">
        <v>0</v>
      </c>
      <c r="BC136" s="1" t="s">
        <v>0</v>
      </c>
      <c r="BD136" s="1" t="s">
        <v>0</v>
      </c>
      <c r="BE136" s="1" t="s">
        <v>0</v>
      </c>
      <c r="BF136" s="1" t="s">
        <v>0</v>
      </c>
      <c r="BG136" s="1" t="s">
        <v>0</v>
      </c>
      <c r="BH136" s="1" t="s">
        <v>0</v>
      </c>
      <c r="BI136" s="1" t="s">
        <v>0</v>
      </c>
      <c r="BJ136" s="1" t="s">
        <v>0</v>
      </c>
      <c r="BK136" s="1" t="s">
        <v>0</v>
      </c>
      <c r="BL136" s="1" t="s">
        <v>0</v>
      </c>
      <c r="BM136" s="1" t="s">
        <v>0</v>
      </c>
      <c r="BN136" s="1" t="s">
        <v>0</v>
      </c>
      <c r="BO136" s="1" t="s">
        <v>0</v>
      </c>
      <c r="BP136" s="1" t="s">
        <v>0</v>
      </c>
      <c r="BQ136" s="1" t="s">
        <v>0</v>
      </c>
      <c r="BR136" s="1" t="s">
        <v>0</v>
      </c>
      <c r="BS136" s="1" t="s">
        <v>0</v>
      </c>
      <c r="BT136" s="1" t="s">
        <v>0</v>
      </c>
      <c r="BU136" s="1" t="s">
        <v>0</v>
      </c>
      <c r="BV136" s="1" t="s">
        <v>0</v>
      </c>
      <c r="BW136" s="1" t="s">
        <v>0</v>
      </c>
      <c r="BX136" s="1" t="s">
        <v>0</v>
      </c>
      <c r="BY136" s="1" t="s">
        <v>0</v>
      </c>
      <c r="BZ136" s="1" t="s">
        <v>0</v>
      </c>
      <c r="CA136" s="1" t="s">
        <v>0</v>
      </c>
      <c r="CB136" s="1" t="s">
        <v>0</v>
      </c>
      <c r="CC136" s="1" t="s">
        <v>0</v>
      </c>
      <c r="CD136" s="1" t="s">
        <v>0</v>
      </c>
      <c r="CE136" s="1" t="s">
        <v>0</v>
      </c>
      <c r="CF136" s="1" t="s">
        <v>0</v>
      </c>
      <c r="CG136" s="1" t="s">
        <v>0</v>
      </c>
      <c r="CH136" s="1" t="s">
        <v>0</v>
      </c>
      <c r="CI136" s="1" t="s">
        <v>0</v>
      </c>
      <c r="CJ136" s="1" t="s">
        <v>0</v>
      </c>
      <c r="CK136" s="1" t="s">
        <v>0</v>
      </c>
      <c r="CL136" s="1" t="s">
        <v>0</v>
      </c>
      <c r="CM136" s="1" t="s">
        <v>0</v>
      </c>
      <c r="CN136" s="1" t="s">
        <v>0</v>
      </c>
      <c r="CO136" s="1" t="s">
        <v>0</v>
      </c>
      <c r="CP136" s="1" t="s">
        <v>0</v>
      </c>
      <c r="CQ136" s="1" t="s">
        <v>0</v>
      </c>
      <c r="CR136" s="1" t="s">
        <v>0</v>
      </c>
      <c r="CS136" s="1" t="s">
        <v>0</v>
      </c>
      <c r="CT136" s="1" t="s">
        <v>0</v>
      </c>
      <c r="CU136" s="1" t="s">
        <v>0</v>
      </c>
      <c r="CV136" s="1" t="s">
        <v>0</v>
      </c>
      <c r="CW136" s="1" t="s">
        <v>0</v>
      </c>
      <c r="CX136" s="1" t="s">
        <v>0</v>
      </c>
      <c r="CY136" s="1" t="s">
        <v>0</v>
      </c>
      <c r="CZ136" s="1" t="s">
        <v>0</v>
      </c>
      <c r="DA136" s="1" t="s">
        <v>0</v>
      </c>
      <c r="DB136" s="1" t="s">
        <v>0</v>
      </c>
      <c r="DC136" s="1" t="s">
        <v>0</v>
      </c>
      <c r="DD136" s="1" t="s">
        <v>0</v>
      </c>
      <c r="DE136" s="1" t="s">
        <v>0</v>
      </c>
      <c r="DF136" s="1" t="s">
        <v>0</v>
      </c>
      <c r="DG136" s="1" t="s">
        <v>0</v>
      </c>
      <c r="DH136" s="1" t="s">
        <v>0</v>
      </c>
      <c r="DI136" s="1" t="s">
        <v>0</v>
      </c>
      <c r="DJ136" s="1" t="s">
        <v>0</v>
      </c>
      <c r="DK136" s="1" t="s">
        <v>0</v>
      </c>
      <c r="DL136" s="1" t="s">
        <v>0</v>
      </c>
      <c r="DM136" s="1" t="s">
        <v>0</v>
      </c>
      <c r="DN136" s="1" t="s">
        <v>0</v>
      </c>
      <c r="DO136" s="1" t="s">
        <v>0</v>
      </c>
      <c r="DP136" s="1" t="s">
        <v>0</v>
      </c>
      <c r="DQ136" s="1" t="s">
        <v>0</v>
      </c>
      <c r="DR136" s="1" t="s">
        <v>0</v>
      </c>
      <c r="DS136" s="1" t="s">
        <v>0</v>
      </c>
      <c r="DT136" s="1" t="s">
        <v>0</v>
      </c>
      <c r="DU136" s="1" t="s">
        <v>0</v>
      </c>
      <c r="DV136" s="1" t="s">
        <v>0</v>
      </c>
      <c r="DW136" s="1" t="s">
        <v>0</v>
      </c>
      <c r="DX136" s="1" t="s">
        <v>0</v>
      </c>
      <c r="DY136" s="1" t="s">
        <v>0</v>
      </c>
      <c r="DZ136" s="1" t="s">
        <v>0</v>
      </c>
      <c r="EA136" s="1" t="s">
        <v>0</v>
      </c>
      <c r="EB136" s="1" t="s">
        <v>0</v>
      </c>
      <c r="EC136" s="1" t="s">
        <v>0</v>
      </c>
      <c r="ED136" s="1" t="s">
        <v>0</v>
      </c>
      <c r="EE136" s="1" t="s">
        <v>0</v>
      </c>
      <c r="EF136" s="1" t="s">
        <v>0</v>
      </c>
      <c r="EG136" s="1" t="s">
        <v>0</v>
      </c>
      <c r="EH136" s="1" t="s">
        <v>0</v>
      </c>
      <c r="EI136" s="1" t="s">
        <v>0</v>
      </c>
      <c r="EJ136" s="1" t="s">
        <v>0</v>
      </c>
      <c r="EK136" s="1" t="s">
        <v>0</v>
      </c>
      <c r="EL136" s="1" t="s">
        <v>0</v>
      </c>
      <c r="EM136" s="1" t="s">
        <v>0</v>
      </c>
      <c r="EN136" s="1" t="s">
        <v>0</v>
      </c>
      <c r="EO136" s="1" t="s">
        <v>0</v>
      </c>
      <c r="EP136" s="1" t="s">
        <v>0</v>
      </c>
      <c r="EQ136" s="1" t="s">
        <v>0</v>
      </c>
      <c r="ER136" s="1" t="s">
        <v>0</v>
      </c>
      <c r="ES136" s="1" t="s">
        <v>0</v>
      </c>
      <c r="ET136" s="1" t="s">
        <v>0</v>
      </c>
      <c r="EU136" s="1" t="s">
        <v>0</v>
      </c>
      <c r="EV136" s="1" t="s">
        <v>0</v>
      </c>
      <c r="EW136" s="1" t="s">
        <v>0</v>
      </c>
      <c r="EX136" s="1" t="s">
        <v>0</v>
      </c>
      <c r="EY136" s="1" t="s">
        <v>0</v>
      </c>
      <c r="EZ136" s="1" t="s">
        <v>0</v>
      </c>
      <c r="FA136" s="1" t="s">
        <v>0</v>
      </c>
      <c r="FB136" s="1" t="s">
        <v>0</v>
      </c>
      <c r="FC136" s="1" t="s">
        <v>0</v>
      </c>
      <c r="FD136" s="1" t="s">
        <v>0</v>
      </c>
    </row>
    <row r="137" spans="1:160" x14ac:dyDescent="0.2">
      <c r="A137" s="1" t="s">
        <v>1769</v>
      </c>
      <c r="B137" s="4" t="s">
        <v>613</v>
      </c>
      <c r="C137" s="4" t="s">
        <v>614</v>
      </c>
      <c r="D137" s="35" t="s">
        <v>0</v>
      </c>
      <c r="E137" s="35" t="s">
        <v>0</v>
      </c>
      <c r="F137" s="35" t="s">
        <v>0</v>
      </c>
      <c r="G137" s="35" t="s">
        <v>0</v>
      </c>
      <c r="H137" s="35" t="s">
        <v>0</v>
      </c>
      <c r="I137" s="35" t="s">
        <v>0</v>
      </c>
      <c r="J137" s="35" t="s">
        <v>0</v>
      </c>
      <c r="K137" s="35" t="s">
        <v>0</v>
      </c>
      <c r="L137" s="35" t="s">
        <v>0</v>
      </c>
      <c r="M137" s="35" t="s">
        <v>0</v>
      </c>
      <c r="N137" s="1" t="s">
        <v>0</v>
      </c>
      <c r="O137" s="1" t="s">
        <v>0</v>
      </c>
      <c r="P137" s="1" t="s">
        <v>0</v>
      </c>
      <c r="Q137" s="1" t="s">
        <v>0</v>
      </c>
      <c r="R137" s="1" t="s">
        <v>0</v>
      </c>
      <c r="S137" s="1" t="s">
        <v>0</v>
      </c>
      <c r="T137" s="1" t="s">
        <v>0</v>
      </c>
      <c r="U137" s="1" t="s">
        <v>0</v>
      </c>
      <c r="V137" s="1" t="s">
        <v>0</v>
      </c>
      <c r="W137" s="1" t="s">
        <v>0</v>
      </c>
      <c r="X137" s="1" t="s">
        <v>0</v>
      </c>
      <c r="Y137" s="1" t="s">
        <v>0</v>
      </c>
      <c r="Z137" s="1" t="s">
        <v>0</v>
      </c>
      <c r="AA137" s="1" t="s">
        <v>0</v>
      </c>
      <c r="AB137" s="1" t="s">
        <v>0</v>
      </c>
      <c r="AC137" s="1" t="s">
        <v>0</v>
      </c>
      <c r="AD137" s="1" t="s">
        <v>0</v>
      </c>
      <c r="AE137" s="1" t="s">
        <v>0</v>
      </c>
      <c r="AF137" s="1" t="s">
        <v>0</v>
      </c>
      <c r="AG137" s="1" t="s">
        <v>0</v>
      </c>
      <c r="AH137" s="1" t="s">
        <v>0</v>
      </c>
      <c r="AI137" s="1" t="s">
        <v>0</v>
      </c>
      <c r="AJ137" s="1" t="s">
        <v>0</v>
      </c>
      <c r="AK137" s="1" t="s">
        <v>0</v>
      </c>
      <c r="AL137" s="1" t="s">
        <v>0</v>
      </c>
      <c r="AM137" s="1" t="s">
        <v>0</v>
      </c>
      <c r="AN137" s="1" t="s">
        <v>0</v>
      </c>
      <c r="AO137" s="1" t="s">
        <v>0</v>
      </c>
      <c r="AP137" s="1" t="s">
        <v>0</v>
      </c>
      <c r="AQ137" s="1" t="s">
        <v>0</v>
      </c>
      <c r="AR137" s="1" t="s">
        <v>0</v>
      </c>
      <c r="AS137" s="1" t="s">
        <v>0</v>
      </c>
      <c r="AT137" s="1" t="s">
        <v>0</v>
      </c>
      <c r="AU137" s="1" t="s">
        <v>0</v>
      </c>
      <c r="AV137" s="1" t="s">
        <v>0</v>
      </c>
      <c r="AW137" s="1" t="s">
        <v>0</v>
      </c>
      <c r="AX137" s="1" t="s">
        <v>0</v>
      </c>
      <c r="AY137" s="1" t="s">
        <v>0</v>
      </c>
      <c r="AZ137" s="1" t="s">
        <v>0</v>
      </c>
      <c r="BA137" s="1" t="s">
        <v>0</v>
      </c>
      <c r="BB137" s="1" t="s">
        <v>0</v>
      </c>
      <c r="BC137" s="1" t="s">
        <v>0</v>
      </c>
      <c r="BD137" s="1" t="s">
        <v>0</v>
      </c>
      <c r="BE137" s="1" t="s">
        <v>0</v>
      </c>
      <c r="BF137" s="1" t="s">
        <v>0</v>
      </c>
      <c r="BG137" s="1" t="s">
        <v>0</v>
      </c>
      <c r="BH137" s="1" t="s">
        <v>0</v>
      </c>
      <c r="BI137" s="1" t="s">
        <v>0</v>
      </c>
      <c r="BJ137" s="1" t="s">
        <v>0</v>
      </c>
      <c r="BK137" s="1" t="s">
        <v>0</v>
      </c>
      <c r="BL137" s="1" t="s">
        <v>0</v>
      </c>
      <c r="BM137" s="1" t="s">
        <v>0</v>
      </c>
      <c r="BN137" s="1" t="s">
        <v>0</v>
      </c>
      <c r="BO137" s="1" t="s">
        <v>0</v>
      </c>
      <c r="BP137" s="1" t="s">
        <v>0</v>
      </c>
      <c r="BQ137" s="1" t="s">
        <v>0</v>
      </c>
      <c r="BR137" s="1" t="s">
        <v>0</v>
      </c>
      <c r="BS137" s="1" t="s">
        <v>0</v>
      </c>
      <c r="BT137" s="1" t="s">
        <v>0</v>
      </c>
      <c r="BU137" s="1" t="s">
        <v>0</v>
      </c>
      <c r="BV137" s="1" t="s">
        <v>0</v>
      </c>
      <c r="BW137" s="1" t="s">
        <v>0</v>
      </c>
      <c r="BX137" s="1" t="s">
        <v>0</v>
      </c>
      <c r="BY137" s="1" t="s">
        <v>0</v>
      </c>
      <c r="BZ137" s="1" t="s">
        <v>0</v>
      </c>
      <c r="CA137" s="1" t="s">
        <v>0</v>
      </c>
      <c r="CB137" s="1" t="s">
        <v>0</v>
      </c>
      <c r="CC137" s="1" t="s">
        <v>0</v>
      </c>
      <c r="CD137" s="1" t="s">
        <v>0</v>
      </c>
      <c r="CE137" s="1" t="s">
        <v>0</v>
      </c>
      <c r="CF137" s="1" t="s">
        <v>0</v>
      </c>
      <c r="CG137" s="1" t="s">
        <v>0</v>
      </c>
      <c r="CH137" s="1" t="s">
        <v>0</v>
      </c>
      <c r="CI137" s="1" t="s">
        <v>0</v>
      </c>
      <c r="CJ137" s="1" t="s">
        <v>0</v>
      </c>
      <c r="CK137" s="1" t="s">
        <v>0</v>
      </c>
      <c r="CL137" s="1" t="s">
        <v>0</v>
      </c>
      <c r="CM137" s="1" t="s">
        <v>0</v>
      </c>
      <c r="CN137" s="1" t="s">
        <v>0</v>
      </c>
      <c r="CO137" s="1" t="s">
        <v>0</v>
      </c>
      <c r="CP137" s="1" t="s">
        <v>0</v>
      </c>
      <c r="CQ137" s="1" t="s">
        <v>0</v>
      </c>
      <c r="CR137" s="1" t="s">
        <v>0</v>
      </c>
      <c r="CS137" s="1" t="s">
        <v>0</v>
      </c>
      <c r="CT137" s="1" t="s">
        <v>0</v>
      </c>
      <c r="CU137" s="1" t="s">
        <v>0</v>
      </c>
      <c r="CV137" s="1" t="s">
        <v>0</v>
      </c>
      <c r="CW137" s="1" t="s">
        <v>0</v>
      </c>
      <c r="CX137" s="1" t="s">
        <v>0</v>
      </c>
      <c r="CY137" s="1" t="s">
        <v>0</v>
      </c>
      <c r="CZ137" s="1" t="s">
        <v>0</v>
      </c>
      <c r="DA137" s="1" t="s">
        <v>0</v>
      </c>
      <c r="DB137" s="1" t="s">
        <v>0</v>
      </c>
      <c r="DC137" s="1" t="s">
        <v>0</v>
      </c>
      <c r="DD137" s="1" t="s">
        <v>0</v>
      </c>
      <c r="DE137" s="1" t="s">
        <v>0</v>
      </c>
      <c r="DF137" s="1" t="s">
        <v>0</v>
      </c>
      <c r="DG137" s="1" t="s">
        <v>0</v>
      </c>
      <c r="DH137" s="1" t="s">
        <v>0</v>
      </c>
      <c r="DI137" s="1" t="s">
        <v>0</v>
      </c>
      <c r="DJ137" s="1" t="s">
        <v>0</v>
      </c>
      <c r="DK137" s="1" t="s">
        <v>0</v>
      </c>
      <c r="DL137" s="1" t="s">
        <v>0</v>
      </c>
      <c r="DM137" s="1" t="s">
        <v>0</v>
      </c>
      <c r="DN137" s="1" t="s">
        <v>0</v>
      </c>
      <c r="DO137" s="1" t="s">
        <v>0</v>
      </c>
      <c r="DP137" s="1" t="s">
        <v>0</v>
      </c>
      <c r="DQ137" s="1" t="s">
        <v>0</v>
      </c>
      <c r="DR137" s="1" t="s">
        <v>0</v>
      </c>
      <c r="DS137" s="1" t="s">
        <v>0</v>
      </c>
      <c r="DT137" s="1" t="s">
        <v>0</v>
      </c>
      <c r="DU137" s="1" t="s">
        <v>0</v>
      </c>
      <c r="DV137" s="1" t="s">
        <v>0</v>
      </c>
      <c r="DW137" s="1" t="s">
        <v>0</v>
      </c>
      <c r="DX137" s="1" t="s">
        <v>0</v>
      </c>
      <c r="DY137" s="1" t="s">
        <v>0</v>
      </c>
      <c r="DZ137" s="1" t="s">
        <v>0</v>
      </c>
      <c r="EA137" s="1" t="s">
        <v>0</v>
      </c>
      <c r="EB137" s="1" t="s">
        <v>0</v>
      </c>
      <c r="EC137" s="1" t="s">
        <v>0</v>
      </c>
      <c r="ED137" s="1" t="s">
        <v>0</v>
      </c>
      <c r="EE137" s="1" t="s">
        <v>0</v>
      </c>
      <c r="EF137" s="1" t="s">
        <v>0</v>
      </c>
      <c r="EG137" s="1" t="s">
        <v>0</v>
      </c>
      <c r="EH137" s="1" t="s">
        <v>0</v>
      </c>
      <c r="EI137" s="1" t="s">
        <v>0</v>
      </c>
      <c r="EJ137" s="1" t="s">
        <v>0</v>
      </c>
      <c r="EK137" s="1" t="s">
        <v>0</v>
      </c>
      <c r="EL137" s="1" t="s">
        <v>0</v>
      </c>
      <c r="EM137" s="1" t="s">
        <v>0</v>
      </c>
      <c r="EN137" s="1" t="s">
        <v>0</v>
      </c>
      <c r="EO137" s="1" t="s">
        <v>0</v>
      </c>
      <c r="EP137" s="1" t="s">
        <v>0</v>
      </c>
      <c r="EQ137" s="1" t="s">
        <v>0</v>
      </c>
      <c r="ER137" s="1" t="s">
        <v>0</v>
      </c>
      <c r="ES137" s="1" t="s">
        <v>0</v>
      </c>
      <c r="ET137" s="1" t="s">
        <v>0</v>
      </c>
      <c r="EU137" s="1" t="s">
        <v>0</v>
      </c>
      <c r="EV137" s="1" t="s">
        <v>0</v>
      </c>
      <c r="EW137" s="1" t="s">
        <v>0</v>
      </c>
      <c r="EX137" s="1" t="s">
        <v>0</v>
      </c>
      <c r="EY137" s="1" t="s">
        <v>0</v>
      </c>
      <c r="EZ137" s="1" t="s">
        <v>0</v>
      </c>
      <c r="FA137" s="1" t="s">
        <v>0</v>
      </c>
      <c r="FB137" s="1" t="s">
        <v>0</v>
      </c>
      <c r="FC137" s="1" t="s">
        <v>0</v>
      </c>
      <c r="FD137" s="1" t="s">
        <v>0</v>
      </c>
    </row>
    <row r="138" spans="1:160" x14ac:dyDescent="0.2">
      <c r="A138" s="1" t="s">
        <v>1770</v>
      </c>
      <c r="B138" s="4" t="s">
        <v>618</v>
      </c>
      <c r="C138" s="4" t="s">
        <v>619</v>
      </c>
      <c r="D138" s="35" t="s">
        <v>0</v>
      </c>
      <c r="E138" s="35" t="s">
        <v>0</v>
      </c>
      <c r="F138" s="35" t="s">
        <v>0</v>
      </c>
      <c r="G138" s="35" t="s">
        <v>0</v>
      </c>
      <c r="H138" s="35" t="s">
        <v>0</v>
      </c>
      <c r="I138" s="35" t="s">
        <v>0</v>
      </c>
      <c r="J138" s="35" t="s">
        <v>0</v>
      </c>
      <c r="K138" s="35" t="s">
        <v>0</v>
      </c>
      <c r="L138" s="35" t="s">
        <v>0</v>
      </c>
      <c r="M138" s="35" t="s">
        <v>0</v>
      </c>
      <c r="N138" s="1" t="s">
        <v>0</v>
      </c>
      <c r="O138" s="1" t="s">
        <v>0</v>
      </c>
      <c r="P138" s="1" t="s">
        <v>0</v>
      </c>
      <c r="Q138" s="1" t="s">
        <v>0</v>
      </c>
      <c r="R138" s="1" t="s">
        <v>0</v>
      </c>
      <c r="S138" s="1" t="s">
        <v>0</v>
      </c>
      <c r="T138" s="1" t="s">
        <v>0</v>
      </c>
      <c r="U138" s="1" t="s">
        <v>0</v>
      </c>
      <c r="V138" s="1" t="s">
        <v>0</v>
      </c>
      <c r="W138" s="1" t="s">
        <v>0</v>
      </c>
      <c r="X138" s="1" t="s">
        <v>0</v>
      </c>
      <c r="Y138" s="1" t="s">
        <v>0</v>
      </c>
      <c r="Z138" s="1" t="s">
        <v>0</v>
      </c>
      <c r="AA138" s="1" t="s">
        <v>0</v>
      </c>
      <c r="AB138" s="1" t="s">
        <v>0</v>
      </c>
      <c r="AC138" s="1" t="s">
        <v>0</v>
      </c>
      <c r="AD138" s="1" t="s">
        <v>0</v>
      </c>
      <c r="AE138" s="1" t="s">
        <v>0</v>
      </c>
      <c r="AF138" s="1" t="s">
        <v>0</v>
      </c>
      <c r="AG138" s="1" t="s">
        <v>0</v>
      </c>
      <c r="AH138" s="1" t="s">
        <v>0</v>
      </c>
      <c r="AI138" s="1" t="s">
        <v>0</v>
      </c>
      <c r="AJ138" s="1" t="s">
        <v>0</v>
      </c>
      <c r="AK138" s="1" t="s">
        <v>0</v>
      </c>
      <c r="AL138" s="1" t="s">
        <v>0</v>
      </c>
      <c r="AM138" s="1" t="s">
        <v>0</v>
      </c>
      <c r="AN138" s="1" t="s">
        <v>0</v>
      </c>
      <c r="AO138" s="1" t="s">
        <v>0</v>
      </c>
      <c r="AP138" s="1" t="s">
        <v>0</v>
      </c>
      <c r="AQ138" s="1" t="s">
        <v>0</v>
      </c>
      <c r="AR138" s="1" t="s">
        <v>0</v>
      </c>
      <c r="AS138" s="1" t="s">
        <v>0</v>
      </c>
      <c r="AT138" s="1" t="s">
        <v>0</v>
      </c>
      <c r="AU138" s="1" t="s">
        <v>0</v>
      </c>
      <c r="AV138" s="1" t="s">
        <v>0</v>
      </c>
      <c r="AW138" s="1" t="s">
        <v>0</v>
      </c>
      <c r="AX138" s="1" t="s">
        <v>0</v>
      </c>
      <c r="AY138" s="1" t="s">
        <v>0</v>
      </c>
      <c r="AZ138" s="1" t="s">
        <v>0</v>
      </c>
      <c r="BA138" s="1" t="s">
        <v>0</v>
      </c>
      <c r="BB138" s="1" t="s">
        <v>0</v>
      </c>
      <c r="BC138" s="1" t="s">
        <v>0</v>
      </c>
      <c r="BD138" s="1" t="s">
        <v>0</v>
      </c>
      <c r="BE138" s="1" t="s">
        <v>0</v>
      </c>
      <c r="BF138" s="1" t="s">
        <v>0</v>
      </c>
      <c r="BG138" s="1" t="s">
        <v>0</v>
      </c>
      <c r="BH138" s="1" t="s">
        <v>0</v>
      </c>
      <c r="BI138" s="1" t="s">
        <v>0</v>
      </c>
      <c r="BJ138" s="1" t="s">
        <v>0</v>
      </c>
      <c r="BK138" s="1" t="s">
        <v>0</v>
      </c>
      <c r="BL138" s="1" t="s">
        <v>0</v>
      </c>
      <c r="BM138" s="1" t="s">
        <v>0</v>
      </c>
      <c r="BN138" s="1" t="s">
        <v>0</v>
      </c>
      <c r="BO138" s="1" t="s">
        <v>0</v>
      </c>
      <c r="BP138" s="1" t="s">
        <v>0</v>
      </c>
      <c r="BQ138" s="1" t="s">
        <v>0</v>
      </c>
      <c r="BR138" s="1" t="s">
        <v>0</v>
      </c>
      <c r="BS138" s="1" t="s">
        <v>0</v>
      </c>
      <c r="BT138" s="1" t="s">
        <v>0</v>
      </c>
      <c r="BU138" s="1" t="s">
        <v>0</v>
      </c>
      <c r="BV138" s="1" t="s">
        <v>0</v>
      </c>
      <c r="BW138" s="1" t="s">
        <v>0</v>
      </c>
      <c r="BX138" s="1" t="s">
        <v>0</v>
      </c>
      <c r="BY138" s="1" t="s">
        <v>0</v>
      </c>
      <c r="BZ138" s="1" t="s">
        <v>0</v>
      </c>
      <c r="CA138" s="1" t="s">
        <v>0</v>
      </c>
      <c r="CB138" s="1" t="s">
        <v>0</v>
      </c>
      <c r="CC138" s="1" t="s">
        <v>0</v>
      </c>
      <c r="CD138" s="1" t="s">
        <v>0</v>
      </c>
      <c r="CE138" s="1" t="s">
        <v>0</v>
      </c>
      <c r="CF138" s="1" t="s">
        <v>0</v>
      </c>
      <c r="CG138" s="1" t="s">
        <v>0</v>
      </c>
      <c r="CH138" s="1" t="s">
        <v>0</v>
      </c>
      <c r="CI138" s="1" t="s">
        <v>0</v>
      </c>
      <c r="CJ138" s="1" t="s">
        <v>0</v>
      </c>
      <c r="CK138" s="1" t="s">
        <v>0</v>
      </c>
      <c r="CL138" s="1" t="s">
        <v>0</v>
      </c>
      <c r="CM138" s="1" t="s">
        <v>0</v>
      </c>
      <c r="CN138" s="1" t="s">
        <v>0</v>
      </c>
      <c r="CO138" s="1" t="s">
        <v>0</v>
      </c>
      <c r="CP138" s="1" t="s">
        <v>0</v>
      </c>
      <c r="CQ138" s="1" t="s">
        <v>0</v>
      </c>
      <c r="CR138" s="1" t="s">
        <v>0</v>
      </c>
      <c r="CS138" s="1" t="s">
        <v>0</v>
      </c>
      <c r="CT138" s="1" t="s">
        <v>0</v>
      </c>
      <c r="CU138" s="1" t="s">
        <v>0</v>
      </c>
      <c r="CV138" s="1" t="s">
        <v>0</v>
      </c>
      <c r="CW138" s="1" t="s">
        <v>0</v>
      </c>
      <c r="CX138" s="1" t="s">
        <v>0</v>
      </c>
      <c r="CY138" s="1" t="s">
        <v>0</v>
      </c>
      <c r="CZ138" s="1" t="s">
        <v>0</v>
      </c>
      <c r="DA138" s="1" t="s">
        <v>0</v>
      </c>
      <c r="DB138" s="1" t="s">
        <v>0</v>
      </c>
      <c r="DC138" s="1" t="s">
        <v>0</v>
      </c>
      <c r="DD138" s="1" t="s">
        <v>0</v>
      </c>
      <c r="DE138" s="1" t="s">
        <v>0</v>
      </c>
      <c r="DF138" s="1" t="s">
        <v>0</v>
      </c>
      <c r="DG138" s="1" t="s">
        <v>0</v>
      </c>
      <c r="DH138" s="1" t="s">
        <v>0</v>
      </c>
      <c r="DI138" s="1" t="s">
        <v>0</v>
      </c>
      <c r="DJ138" s="1" t="s">
        <v>0</v>
      </c>
      <c r="DK138" s="1" t="s">
        <v>0</v>
      </c>
      <c r="DL138" s="1" t="s">
        <v>0</v>
      </c>
      <c r="DM138" s="1" t="s">
        <v>0</v>
      </c>
      <c r="DN138" s="1" t="s">
        <v>0</v>
      </c>
      <c r="DO138" s="1" t="s">
        <v>0</v>
      </c>
      <c r="DP138" s="1" t="s">
        <v>0</v>
      </c>
      <c r="DQ138" s="1" t="s">
        <v>0</v>
      </c>
      <c r="DR138" s="1" t="s">
        <v>0</v>
      </c>
      <c r="DS138" s="1" t="s">
        <v>0</v>
      </c>
      <c r="DT138" s="1" t="s">
        <v>0</v>
      </c>
      <c r="DU138" s="1" t="s">
        <v>0</v>
      </c>
      <c r="DV138" s="1" t="s">
        <v>0</v>
      </c>
      <c r="DW138" s="1" t="s">
        <v>0</v>
      </c>
      <c r="DX138" s="1" t="s">
        <v>0</v>
      </c>
      <c r="DY138" s="1" t="s">
        <v>0</v>
      </c>
      <c r="DZ138" s="1" t="s">
        <v>0</v>
      </c>
      <c r="EA138" s="1" t="s">
        <v>0</v>
      </c>
      <c r="EB138" s="1" t="s">
        <v>0</v>
      </c>
      <c r="EC138" s="1" t="s">
        <v>0</v>
      </c>
      <c r="ED138" s="1" t="s">
        <v>0</v>
      </c>
      <c r="EE138" s="1" t="s">
        <v>0</v>
      </c>
      <c r="EF138" s="1" t="s">
        <v>0</v>
      </c>
      <c r="EG138" s="1" t="s">
        <v>0</v>
      </c>
      <c r="EH138" s="1" t="s">
        <v>0</v>
      </c>
      <c r="EI138" s="1" t="s">
        <v>0</v>
      </c>
      <c r="EJ138" s="1" t="s">
        <v>0</v>
      </c>
      <c r="EK138" s="1" t="s">
        <v>0</v>
      </c>
      <c r="EL138" s="1" t="s">
        <v>0</v>
      </c>
      <c r="EM138" s="1" t="s">
        <v>0</v>
      </c>
      <c r="EN138" s="1" t="s">
        <v>0</v>
      </c>
      <c r="EO138" s="1" t="s">
        <v>0</v>
      </c>
      <c r="EP138" s="1" t="s">
        <v>0</v>
      </c>
      <c r="EQ138" s="1" t="s">
        <v>0</v>
      </c>
      <c r="ER138" s="1" t="s">
        <v>0</v>
      </c>
      <c r="ES138" s="1" t="s">
        <v>0</v>
      </c>
      <c r="ET138" s="1" t="s">
        <v>0</v>
      </c>
      <c r="EU138" s="1" t="s">
        <v>0</v>
      </c>
      <c r="EV138" s="1" t="s">
        <v>0</v>
      </c>
      <c r="EW138" s="1" t="s">
        <v>0</v>
      </c>
      <c r="EX138" s="1" t="s">
        <v>0</v>
      </c>
      <c r="EY138" s="1" t="s">
        <v>0</v>
      </c>
      <c r="EZ138" s="1" t="s">
        <v>0</v>
      </c>
      <c r="FA138" s="1" t="s">
        <v>0</v>
      </c>
      <c r="FB138" s="1" t="s">
        <v>0</v>
      </c>
      <c r="FC138" s="1" t="s">
        <v>0</v>
      </c>
      <c r="FD138" s="1" t="s">
        <v>0</v>
      </c>
    </row>
    <row r="139" spans="1:160" x14ac:dyDescent="0.2">
      <c r="A139" s="1" t="s">
        <v>1771</v>
      </c>
      <c r="B139" s="4" t="s">
        <v>623</v>
      </c>
      <c r="C139" s="4" t="s">
        <v>624</v>
      </c>
      <c r="D139" s="35">
        <v>65204.573008860702</v>
      </c>
      <c r="E139" s="35">
        <v>182095.30696865599</v>
      </c>
      <c r="F139" s="35">
        <v>180499.030839302</v>
      </c>
      <c r="G139" s="35">
        <v>179204.559002967</v>
      </c>
      <c r="H139" s="35">
        <v>112030.173169841</v>
      </c>
      <c r="I139" s="35">
        <v>96274.760139128601</v>
      </c>
      <c r="J139" s="35">
        <v>302666.73651083797</v>
      </c>
      <c r="K139" s="35">
        <v>195111.27057063399</v>
      </c>
      <c r="L139" s="35">
        <v>67191.580068933501</v>
      </c>
      <c r="M139" s="35">
        <v>143165.429050857</v>
      </c>
      <c r="N139" s="1">
        <v>167365.205456511</v>
      </c>
      <c r="O139" s="1">
        <v>64731.201008573997</v>
      </c>
      <c r="P139" s="1">
        <v>128177.84839594499</v>
      </c>
      <c r="Q139" s="1">
        <v>130762.71019452201</v>
      </c>
      <c r="R139" s="1">
        <v>82625.551038029706</v>
      </c>
      <c r="S139" s="1">
        <v>82323.430177460905</v>
      </c>
      <c r="T139" s="1">
        <v>87873.656756756202</v>
      </c>
      <c r="U139" s="1">
        <v>160324.904204116</v>
      </c>
      <c r="V139" s="1">
        <v>100013.400555877</v>
      </c>
      <c r="W139" s="1">
        <v>128213.617631268</v>
      </c>
      <c r="X139" s="1">
        <v>141109.370693384</v>
      </c>
      <c r="Y139" s="1">
        <v>152150.596138464</v>
      </c>
      <c r="Z139" s="1">
        <v>82955.665332277102</v>
      </c>
      <c r="AA139" s="1">
        <v>71625.784063616506</v>
      </c>
      <c r="AB139" s="1">
        <v>87744.522900811906</v>
      </c>
      <c r="AC139" s="1">
        <v>96421.192753329102</v>
      </c>
      <c r="AD139" s="1">
        <v>173086.037053051</v>
      </c>
      <c r="AE139" s="1">
        <v>101445.28911689299</v>
      </c>
      <c r="AF139" s="1">
        <v>99283.095352766002</v>
      </c>
      <c r="AG139" s="1">
        <v>133046.95911456601</v>
      </c>
      <c r="AH139" s="1">
        <v>158933.965238037</v>
      </c>
      <c r="AI139" s="1">
        <v>135322.017497722</v>
      </c>
      <c r="AJ139" s="1">
        <v>135460.487861834</v>
      </c>
      <c r="AK139" s="1">
        <v>212920.337492108</v>
      </c>
      <c r="AL139" s="1">
        <v>69465.338189007802</v>
      </c>
      <c r="AM139" s="1">
        <v>100559.29636575399</v>
      </c>
      <c r="AN139" s="1">
        <v>164087.493451157</v>
      </c>
      <c r="AO139" s="1">
        <v>108097.509686199</v>
      </c>
      <c r="AP139" s="1">
        <v>219189.30420073401</v>
      </c>
      <c r="AQ139" s="1">
        <v>243953.30180459301</v>
      </c>
      <c r="AR139" s="1">
        <v>158511.400101159</v>
      </c>
      <c r="AS139" s="1">
        <v>95066.945242935602</v>
      </c>
      <c r="AT139" s="1">
        <v>154580.23469425901</v>
      </c>
      <c r="AU139" s="1">
        <v>170182.122798358</v>
      </c>
      <c r="AV139" s="1">
        <v>120234.411183516</v>
      </c>
      <c r="AW139" s="1">
        <v>152242.374150797</v>
      </c>
      <c r="AX139" s="1">
        <v>88640.434138020704</v>
      </c>
      <c r="AY139" s="1">
        <v>159333.51776326899</v>
      </c>
      <c r="AZ139" s="1">
        <v>83139.562747600503</v>
      </c>
      <c r="BA139" s="1">
        <v>142505.370632131</v>
      </c>
      <c r="BB139" s="1">
        <v>214131.247900255</v>
      </c>
      <c r="BC139" s="1">
        <v>133379.15841807099</v>
      </c>
      <c r="BD139" s="1">
        <v>210199.70287447199</v>
      </c>
      <c r="BE139" s="1">
        <v>141025.10360254601</v>
      </c>
      <c r="BF139" s="1">
        <v>133600.25018860499</v>
      </c>
      <c r="BG139" s="1">
        <v>154411.77877714799</v>
      </c>
      <c r="BH139" s="1">
        <v>190847.695702158</v>
      </c>
      <c r="BI139" s="1">
        <v>151828.40705513599</v>
      </c>
      <c r="BJ139" s="1">
        <v>206942.62295335199</v>
      </c>
      <c r="BK139" s="1">
        <v>316915.05945821101</v>
      </c>
      <c r="BL139" s="1">
        <v>190605.41733686501</v>
      </c>
      <c r="BM139" s="1">
        <v>144306.225024046</v>
      </c>
      <c r="BN139" s="1">
        <v>103928.258165326</v>
      </c>
      <c r="BO139" s="1">
        <v>111256.474055171</v>
      </c>
      <c r="BP139" s="1">
        <v>89942.204452261605</v>
      </c>
      <c r="BQ139" s="1">
        <v>269378.87907915498</v>
      </c>
      <c r="BR139" s="1">
        <v>212164.536193773</v>
      </c>
      <c r="BS139" s="1">
        <v>115132.94976643</v>
      </c>
      <c r="BT139" s="1">
        <v>167149.956613029</v>
      </c>
      <c r="BU139" s="1">
        <v>163014.79739050599</v>
      </c>
      <c r="BV139" s="1">
        <v>90284.173383147107</v>
      </c>
      <c r="BW139" s="1">
        <v>203858.11392433799</v>
      </c>
      <c r="BX139" s="1">
        <v>99851.781640155605</v>
      </c>
      <c r="BY139" s="1">
        <v>144623.37921585399</v>
      </c>
      <c r="BZ139" s="1">
        <v>125905.33933260701</v>
      </c>
      <c r="CA139" s="1">
        <v>157363.25307149201</v>
      </c>
      <c r="CB139" s="1">
        <v>157544.33071347699</v>
      </c>
      <c r="CC139" s="1">
        <v>185301.14828330401</v>
      </c>
      <c r="CD139" s="1">
        <v>131058.98867056301</v>
      </c>
      <c r="CE139" s="1">
        <v>132017.93459527</v>
      </c>
      <c r="CF139" s="1">
        <v>180570.030583958</v>
      </c>
      <c r="CG139" s="1">
        <v>103145.555994514</v>
      </c>
      <c r="CH139" s="1">
        <v>231138.88760101399</v>
      </c>
      <c r="CI139" s="1">
        <v>174492.68016018</v>
      </c>
      <c r="CJ139" s="1">
        <v>135287.18458478001</v>
      </c>
      <c r="CK139" s="1">
        <v>101573.75471441699</v>
      </c>
      <c r="CL139" s="1">
        <v>176161.20695484901</v>
      </c>
      <c r="CM139" s="1">
        <v>122037.808650012</v>
      </c>
      <c r="CN139" s="1">
        <v>142478.723718703</v>
      </c>
      <c r="CO139" s="1">
        <v>164963.28872118701</v>
      </c>
      <c r="CP139" s="1">
        <v>123388.055458494</v>
      </c>
      <c r="CQ139" s="1">
        <v>124926.96990670799</v>
      </c>
      <c r="CR139" s="1">
        <v>203368.612262154</v>
      </c>
      <c r="CS139" s="1">
        <v>159336.11016291601</v>
      </c>
      <c r="CT139" s="1">
        <v>126501.35471227601</v>
      </c>
      <c r="CU139" s="1">
        <v>203185.63625876699</v>
      </c>
      <c r="CV139" s="1">
        <v>170980.572890209</v>
      </c>
      <c r="CW139" s="1">
        <v>278548.13880986703</v>
      </c>
      <c r="CX139" s="1">
        <v>170641.364537038</v>
      </c>
      <c r="CY139" s="1">
        <v>276084.84784858098</v>
      </c>
      <c r="CZ139" s="1">
        <v>236625.934379157</v>
      </c>
      <c r="DA139" s="1">
        <v>160186.66049035901</v>
      </c>
      <c r="DB139" s="1">
        <v>137100.779966392</v>
      </c>
      <c r="DC139" s="1">
        <v>219364.383898631</v>
      </c>
      <c r="DD139" s="1">
        <v>137744.31687102601</v>
      </c>
      <c r="DE139" s="1">
        <v>182850.03004284701</v>
      </c>
      <c r="DF139" s="1">
        <v>235434.91468651101</v>
      </c>
      <c r="DG139" s="1">
        <v>200858.27173291799</v>
      </c>
      <c r="DH139" s="1">
        <v>174690.44322405499</v>
      </c>
      <c r="DI139" s="1">
        <v>147342.579034155</v>
      </c>
      <c r="DJ139" s="1">
        <v>156834.27383294699</v>
      </c>
      <c r="DK139" s="1">
        <v>223314.74125589401</v>
      </c>
      <c r="DL139" s="1">
        <v>202166.904236587</v>
      </c>
      <c r="DM139" s="1">
        <v>276968.95579301898</v>
      </c>
      <c r="DN139" s="1">
        <v>154844.25558463699</v>
      </c>
      <c r="DO139" s="1">
        <v>132362.85592686501</v>
      </c>
      <c r="DP139" s="1">
        <v>110889.976699618</v>
      </c>
      <c r="DQ139" s="1">
        <v>129156.815779611</v>
      </c>
      <c r="DR139" s="1">
        <v>104275.861000184</v>
      </c>
      <c r="DS139" s="1">
        <v>158565.36397322401</v>
      </c>
      <c r="DT139" s="1">
        <v>148002.98603274999</v>
      </c>
      <c r="DU139" s="1">
        <v>175136.34017301499</v>
      </c>
      <c r="DV139" s="1">
        <v>103488.622022942</v>
      </c>
      <c r="DW139" s="1">
        <v>54567.876180655003</v>
      </c>
      <c r="DX139" s="1">
        <v>78681.353348047094</v>
      </c>
      <c r="DY139" s="1">
        <v>81019.288185454599</v>
      </c>
      <c r="DZ139" s="1">
        <v>156902.38065238099</v>
      </c>
      <c r="EA139" s="1">
        <v>121679.53036585401</v>
      </c>
      <c r="EB139" s="1">
        <v>67052.698873739602</v>
      </c>
      <c r="EC139" s="1">
        <v>92926.934872726502</v>
      </c>
      <c r="ED139" s="1">
        <v>119249.83856460699</v>
      </c>
      <c r="EE139" s="1">
        <v>166105.00392768401</v>
      </c>
      <c r="EF139" s="1">
        <v>142643.59847628101</v>
      </c>
      <c r="EG139" s="1">
        <v>144858.38703547799</v>
      </c>
      <c r="EH139" s="1">
        <v>85279.533808524997</v>
      </c>
      <c r="EI139" s="1">
        <v>113644.174532224</v>
      </c>
      <c r="EJ139" s="1">
        <v>178051.81448252601</v>
      </c>
      <c r="EK139" s="1">
        <v>94518.095603839305</v>
      </c>
      <c r="EL139" s="1">
        <v>101927.98406259</v>
      </c>
      <c r="EM139" s="1">
        <v>140630.11967193801</v>
      </c>
      <c r="EN139" s="1">
        <v>85711.708598049605</v>
      </c>
      <c r="EO139" s="1">
        <v>153942.58344687999</v>
      </c>
      <c r="EP139" s="1">
        <v>97214.697329362607</v>
      </c>
      <c r="EQ139" s="1">
        <v>81999.186090831005</v>
      </c>
      <c r="ER139" s="1">
        <v>82088.519416949901</v>
      </c>
      <c r="ES139" s="1">
        <v>51384.635237007897</v>
      </c>
      <c r="ET139" s="1">
        <v>101217.699744019</v>
      </c>
      <c r="EU139" s="1">
        <v>22187.223946787901</v>
      </c>
      <c r="EV139" s="1">
        <v>104630.852004246</v>
      </c>
      <c r="EW139" s="1">
        <v>60304.731154048801</v>
      </c>
      <c r="EX139" s="1">
        <v>92008.365563871295</v>
      </c>
      <c r="EY139" s="1">
        <v>47457.658934271203</v>
      </c>
      <c r="EZ139" s="1">
        <v>102835.20538749</v>
      </c>
      <c r="FA139" s="1">
        <v>64555.426850744603</v>
      </c>
      <c r="FB139" s="1">
        <v>134070.31347928001</v>
      </c>
      <c r="FC139" s="1">
        <v>103703.997667045</v>
      </c>
      <c r="FD139" s="1">
        <v>72120.1076234832</v>
      </c>
    </row>
    <row r="140" spans="1:160" x14ac:dyDescent="0.2">
      <c r="A140" s="1" t="s">
        <v>1772</v>
      </c>
      <c r="B140" s="4" t="s">
        <v>628</v>
      </c>
      <c r="C140" s="4" t="s">
        <v>629</v>
      </c>
      <c r="D140" s="35">
        <v>98858.9286219442</v>
      </c>
      <c r="E140" s="35">
        <v>125886.400288659</v>
      </c>
      <c r="F140" s="35">
        <v>66879.498385475599</v>
      </c>
      <c r="G140" s="35">
        <v>160565.736925059</v>
      </c>
      <c r="H140" s="35">
        <v>109783.937546153</v>
      </c>
      <c r="I140" s="35">
        <v>63111.299981989003</v>
      </c>
      <c r="J140" s="35">
        <v>159036.36875577099</v>
      </c>
      <c r="K140" s="35">
        <v>111377.813225155</v>
      </c>
      <c r="L140" s="35">
        <v>240860.09355771099</v>
      </c>
      <c r="M140" s="35">
        <v>72876.258561534894</v>
      </c>
      <c r="N140" s="1">
        <v>201900.12005037701</v>
      </c>
      <c r="O140" s="1">
        <v>135389.825549403</v>
      </c>
      <c r="P140" s="1">
        <v>70737.746340407</v>
      </c>
      <c r="Q140" s="1">
        <v>57430.932358865597</v>
      </c>
      <c r="R140" s="1">
        <v>87040.2998845002</v>
      </c>
      <c r="S140" s="1">
        <v>64293.179119823697</v>
      </c>
      <c r="T140" s="1">
        <v>142632.27779670499</v>
      </c>
      <c r="U140" s="1">
        <v>119663.44287745999</v>
      </c>
      <c r="V140" s="1">
        <v>131120.127334561</v>
      </c>
      <c r="W140" s="1">
        <v>78407.757165506802</v>
      </c>
      <c r="X140" s="1">
        <v>145082.46794723699</v>
      </c>
      <c r="Y140" s="1">
        <v>82010.524347604107</v>
      </c>
      <c r="Z140" s="1">
        <v>99999.615224247696</v>
      </c>
      <c r="AA140" s="1">
        <v>57156.903937265401</v>
      </c>
      <c r="AB140" s="1">
        <v>60380.526740121299</v>
      </c>
      <c r="AC140" s="1">
        <v>83632.230636332097</v>
      </c>
      <c r="AD140" s="1">
        <v>99788.515293758202</v>
      </c>
      <c r="AE140" s="1">
        <v>101677.517133954</v>
      </c>
      <c r="AF140" s="1">
        <v>60981.214383029503</v>
      </c>
      <c r="AG140" s="1">
        <v>110737.352931578</v>
      </c>
      <c r="AH140" s="1">
        <v>77656.7369484628</v>
      </c>
      <c r="AI140" s="1">
        <v>68961.672567982503</v>
      </c>
      <c r="AJ140" s="1">
        <v>86382.486029528605</v>
      </c>
      <c r="AK140" s="1">
        <v>253154.91722074401</v>
      </c>
      <c r="AL140" s="1">
        <v>84800.897029569795</v>
      </c>
      <c r="AM140" s="1">
        <v>76981.788860818997</v>
      </c>
      <c r="AN140" s="1">
        <v>107455.700719025</v>
      </c>
      <c r="AO140" s="1">
        <v>65206.438946601098</v>
      </c>
      <c r="AP140" s="1">
        <v>80386.101325861004</v>
      </c>
      <c r="AQ140" s="1">
        <v>31580.717739850399</v>
      </c>
      <c r="AR140" s="1">
        <v>50055.5621682325</v>
      </c>
      <c r="AS140" s="1">
        <v>45025.769946186098</v>
      </c>
      <c r="AT140" s="1">
        <v>123260.501263536</v>
      </c>
      <c r="AU140" s="1">
        <v>106526.835206068</v>
      </c>
      <c r="AV140" s="1">
        <v>91270.311560271497</v>
      </c>
      <c r="AW140" s="1">
        <v>121992.41996868901</v>
      </c>
      <c r="AX140" s="1">
        <v>46328.896936042998</v>
      </c>
      <c r="AY140" s="1">
        <v>90639.315147293499</v>
      </c>
      <c r="AZ140" s="1">
        <v>72745.859469586096</v>
      </c>
      <c r="BA140" s="1">
        <v>72507.663205787903</v>
      </c>
      <c r="BB140" s="1">
        <v>79132.538837646003</v>
      </c>
      <c r="BC140" s="1">
        <v>51004.763124416902</v>
      </c>
      <c r="BD140" s="1">
        <v>768679.03649367904</v>
      </c>
      <c r="BE140" s="1">
        <v>63521.749269391497</v>
      </c>
      <c r="BF140" s="1">
        <v>66401.394919929706</v>
      </c>
      <c r="BG140" s="1">
        <v>155149.160340809</v>
      </c>
      <c r="BH140" s="1">
        <v>60183.356388513901</v>
      </c>
      <c r="BI140" s="1">
        <v>17355.912247330602</v>
      </c>
      <c r="BJ140" s="1">
        <v>43586.679788307098</v>
      </c>
      <c r="BK140" s="1">
        <v>53565.8672499975</v>
      </c>
      <c r="BL140" s="1">
        <v>44763.047486312498</v>
      </c>
      <c r="BM140" s="1">
        <v>30587.523411164999</v>
      </c>
      <c r="BN140" s="1">
        <v>44385.922661206801</v>
      </c>
      <c r="BO140" s="1">
        <v>63522.667231375301</v>
      </c>
      <c r="BP140" s="1">
        <v>74168.497765940003</v>
      </c>
      <c r="BQ140" s="1">
        <v>82510.159511723003</v>
      </c>
      <c r="BR140" s="1">
        <v>58837.8836697398</v>
      </c>
      <c r="BS140" s="1">
        <v>98752.765583424698</v>
      </c>
      <c r="BT140" s="1">
        <v>46984.366178408804</v>
      </c>
      <c r="BU140" s="1">
        <v>52511.1400967179</v>
      </c>
      <c r="BV140" s="1">
        <v>73037.3102723255</v>
      </c>
      <c r="BW140" s="1">
        <v>71836.391003529498</v>
      </c>
      <c r="BX140" s="1">
        <v>31284.7956953016</v>
      </c>
      <c r="BY140" s="1">
        <v>55308.835345713298</v>
      </c>
      <c r="BZ140" s="1">
        <v>35371.053718184899</v>
      </c>
      <c r="CA140" s="1">
        <v>12385.9029559024</v>
      </c>
      <c r="CB140" s="1">
        <v>119997.49934300801</v>
      </c>
      <c r="CC140" s="1">
        <v>34597.324619116102</v>
      </c>
      <c r="CD140" s="1">
        <v>53689.948441090601</v>
      </c>
      <c r="CE140" s="1">
        <v>31981.9758242752</v>
      </c>
      <c r="CF140" s="1">
        <v>117126.791415156</v>
      </c>
      <c r="CG140" s="1">
        <v>63216.229474443498</v>
      </c>
      <c r="CH140" s="1">
        <v>64573.406249738196</v>
      </c>
      <c r="CI140" s="1">
        <v>104749.678823398</v>
      </c>
      <c r="CJ140" s="1">
        <v>33968.1234099145</v>
      </c>
      <c r="CK140" s="1">
        <v>40571.940261090902</v>
      </c>
      <c r="CL140" s="1">
        <v>25075.763358774599</v>
      </c>
      <c r="CM140" s="1">
        <v>43216.2963016094</v>
      </c>
      <c r="CN140" s="1">
        <v>57400.162544751802</v>
      </c>
      <c r="CO140" s="1">
        <v>65765.767209896701</v>
      </c>
      <c r="CP140" s="1">
        <v>65285.801604419197</v>
      </c>
      <c r="CQ140" s="1">
        <v>67680.347934121499</v>
      </c>
      <c r="CR140" s="1">
        <v>62490.184131907001</v>
      </c>
      <c r="CS140" s="1">
        <v>36239.064799114698</v>
      </c>
      <c r="CT140" s="1">
        <v>65282.380329882202</v>
      </c>
      <c r="CU140" s="1">
        <v>48732.304331172403</v>
      </c>
      <c r="CV140" s="1">
        <v>42256.445722565302</v>
      </c>
      <c r="CW140" s="1">
        <v>50905.490150652098</v>
      </c>
      <c r="CX140" s="1">
        <v>80038.002996481096</v>
      </c>
      <c r="CY140" s="1">
        <v>27124.466097234701</v>
      </c>
      <c r="CZ140" s="1">
        <v>76772.002898329301</v>
      </c>
      <c r="DA140" s="1">
        <v>39728.603939825502</v>
      </c>
      <c r="DB140" s="1">
        <v>35363.560879338598</v>
      </c>
      <c r="DC140" s="1">
        <v>20865.874591058298</v>
      </c>
      <c r="DD140" s="1">
        <v>29157.161437378101</v>
      </c>
      <c r="DE140" s="1">
        <v>30955.922152082501</v>
      </c>
      <c r="DF140" s="1">
        <v>40614.096755097802</v>
      </c>
      <c r="DG140" s="1">
        <v>37046.8328323077</v>
      </c>
      <c r="DH140" s="1">
        <v>57453.502591311102</v>
      </c>
      <c r="DI140" s="1">
        <v>36950.558840087302</v>
      </c>
      <c r="DJ140" s="1">
        <v>36097.101838431103</v>
      </c>
      <c r="DK140" s="1">
        <v>90313.153615187694</v>
      </c>
      <c r="DL140" s="1">
        <v>63845.475795864397</v>
      </c>
      <c r="DM140" s="1">
        <v>113809.58716433099</v>
      </c>
      <c r="DN140" s="1">
        <v>25064.615991336999</v>
      </c>
      <c r="DO140" s="1">
        <v>36469.747347712299</v>
      </c>
      <c r="DP140" s="1">
        <v>412640.09396660997</v>
      </c>
      <c r="DQ140" s="1">
        <v>45201.615999659298</v>
      </c>
      <c r="DR140" s="1">
        <v>75555.807033272096</v>
      </c>
      <c r="DS140" s="1">
        <v>52190.643240913501</v>
      </c>
      <c r="DT140" s="1">
        <v>39957.069123953901</v>
      </c>
      <c r="DU140" s="1">
        <v>40837.777490232402</v>
      </c>
      <c r="DV140" s="1">
        <v>34665.341814935702</v>
      </c>
      <c r="DW140" s="1">
        <v>28474.588620098799</v>
      </c>
      <c r="DX140" s="1">
        <v>107791.882885753</v>
      </c>
      <c r="DY140" s="1">
        <v>47717.155718621601</v>
      </c>
      <c r="DZ140" s="1">
        <v>46024.418014538598</v>
      </c>
      <c r="EA140" s="1">
        <v>44570.993129323499</v>
      </c>
      <c r="EB140" s="1">
        <v>43128.782158930197</v>
      </c>
      <c r="EC140" s="1">
        <v>44676.489941225198</v>
      </c>
      <c r="ED140" s="1">
        <v>35945.689339126497</v>
      </c>
      <c r="EE140" s="1">
        <v>40205.667901536697</v>
      </c>
      <c r="EF140" s="1">
        <v>68569.045711340907</v>
      </c>
      <c r="EG140" s="1">
        <v>30928.306340404401</v>
      </c>
      <c r="EH140" s="1">
        <v>79401.5090662484</v>
      </c>
      <c r="EI140" s="1">
        <v>60395.641487718902</v>
      </c>
      <c r="EJ140" s="1">
        <v>39091.179185974899</v>
      </c>
      <c r="EK140" s="1">
        <v>29175.967260698199</v>
      </c>
      <c r="EL140" s="1">
        <v>47353.580732850503</v>
      </c>
      <c r="EM140" s="1">
        <v>32770.5593953637</v>
      </c>
      <c r="EN140" s="1">
        <v>33298.471468841402</v>
      </c>
      <c r="EO140" s="1">
        <v>60057.960106369501</v>
      </c>
      <c r="EP140" s="1">
        <v>25286.166099060501</v>
      </c>
      <c r="EQ140" s="1">
        <v>24381.774308151402</v>
      </c>
      <c r="ER140" s="1">
        <v>28172.877821477501</v>
      </c>
      <c r="ES140" s="1">
        <v>17003.004076137098</v>
      </c>
      <c r="ET140" s="1">
        <v>31558.5850032333</v>
      </c>
      <c r="EU140" s="1">
        <v>19979.7342299763</v>
      </c>
      <c r="EV140" s="1">
        <v>42203.639020153503</v>
      </c>
      <c r="EW140" s="1">
        <v>20567.390101622299</v>
      </c>
      <c r="EX140" s="1">
        <v>33635.837718878502</v>
      </c>
      <c r="EY140" s="1">
        <v>28474.346593742401</v>
      </c>
      <c r="EZ140" s="1">
        <v>51080.627076886398</v>
      </c>
      <c r="FA140" s="1">
        <v>27799.372040521201</v>
      </c>
      <c r="FB140" s="1">
        <v>62841.340602610297</v>
      </c>
      <c r="FC140" s="1">
        <v>49728.305045539397</v>
      </c>
      <c r="FD140" s="1">
        <v>39122.089693589398</v>
      </c>
    </row>
    <row r="141" spans="1:160" x14ac:dyDescent="0.2">
      <c r="A141" s="1" t="s">
        <v>1773</v>
      </c>
      <c r="B141" s="4" t="s">
        <v>633</v>
      </c>
      <c r="C141" s="4" t="s">
        <v>634</v>
      </c>
      <c r="D141" s="35" t="s">
        <v>0</v>
      </c>
      <c r="E141" s="35" t="s">
        <v>0</v>
      </c>
      <c r="F141" s="35" t="s">
        <v>0</v>
      </c>
      <c r="G141" s="35" t="s">
        <v>0</v>
      </c>
      <c r="H141" s="35" t="s">
        <v>0</v>
      </c>
      <c r="I141" s="35" t="s">
        <v>0</v>
      </c>
      <c r="J141" s="35" t="s">
        <v>0</v>
      </c>
      <c r="K141" s="35" t="s">
        <v>0</v>
      </c>
      <c r="L141" s="35" t="s">
        <v>0</v>
      </c>
      <c r="M141" s="35" t="s">
        <v>0</v>
      </c>
      <c r="N141" s="1" t="s">
        <v>0</v>
      </c>
      <c r="O141" s="1" t="s">
        <v>0</v>
      </c>
      <c r="P141" s="1" t="s">
        <v>0</v>
      </c>
      <c r="Q141" s="1" t="s">
        <v>0</v>
      </c>
      <c r="R141" s="1" t="s">
        <v>0</v>
      </c>
      <c r="S141" s="1" t="s">
        <v>0</v>
      </c>
      <c r="T141" s="1" t="s">
        <v>0</v>
      </c>
      <c r="U141" s="1" t="s">
        <v>0</v>
      </c>
      <c r="V141" s="1" t="s">
        <v>0</v>
      </c>
      <c r="W141" s="1" t="s">
        <v>0</v>
      </c>
      <c r="X141" s="1" t="s">
        <v>0</v>
      </c>
      <c r="Y141" s="1" t="s">
        <v>0</v>
      </c>
      <c r="Z141" s="1" t="s">
        <v>0</v>
      </c>
      <c r="AA141" s="1" t="s">
        <v>0</v>
      </c>
      <c r="AB141" s="1" t="s">
        <v>0</v>
      </c>
      <c r="AC141" s="1" t="s">
        <v>0</v>
      </c>
      <c r="AD141" s="1" t="s">
        <v>0</v>
      </c>
      <c r="AE141" s="1" t="s">
        <v>0</v>
      </c>
      <c r="AF141" s="1" t="s">
        <v>0</v>
      </c>
      <c r="AG141" s="1" t="s">
        <v>0</v>
      </c>
      <c r="AH141" s="1" t="s">
        <v>0</v>
      </c>
      <c r="AI141" s="1" t="s">
        <v>0</v>
      </c>
      <c r="AJ141" s="1" t="s">
        <v>0</v>
      </c>
      <c r="AK141" s="1" t="s">
        <v>0</v>
      </c>
      <c r="AL141" s="1" t="s">
        <v>0</v>
      </c>
      <c r="AM141" s="1" t="s">
        <v>0</v>
      </c>
      <c r="AN141" s="1" t="s">
        <v>0</v>
      </c>
      <c r="AO141" s="1" t="s">
        <v>0</v>
      </c>
      <c r="AP141" s="1" t="s">
        <v>0</v>
      </c>
      <c r="AQ141" s="1" t="s">
        <v>0</v>
      </c>
      <c r="AR141" s="1" t="s">
        <v>0</v>
      </c>
      <c r="AS141" s="1" t="s">
        <v>0</v>
      </c>
      <c r="AT141" s="1" t="s">
        <v>0</v>
      </c>
      <c r="AU141" s="1" t="s">
        <v>0</v>
      </c>
      <c r="AV141" s="1" t="s">
        <v>0</v>
      </c>
      <c r="AW141" s="1" t="s">
        <v>0</v>
      </c>
      <c r="AX141" s="1" t="s">
        <v>0</v>
      </c>
      <c r="AY141" s="1" t="s">
        <v>0</v>
      </c>
      <c r="AZ141" s="1" t="s">
        <v>0</v>
      </c>
      <c r="BA141" s="1" t="s">
        <v>0</v>
      </c>
      <c r="BB141" s="1" t="s">
        <v>0</v>
      </c>
      <c r="BC141" s="1" t="s">
        <v>0</v>
      </c>
      <c r="BD141" s="1" t="s">
        <v>0</v>
      </c>
      <c r="BE141" s="1" t="s">
        <v>0</v>
      </c>
      <c r="BF141" s="1" t="s">
        <v>0</v>
      </c>
      <c r="BG141" s="1" t="s">
        <v>0</v>
      </c>
      <c r="BH141" s="1" t="s">
        <v>0</v>
      </c>
      <c r="BI141" s="1" t="s">
        <v>0</v>
      </c>
      <c r="BJ141" s="1" t="s">
        <v>0</v>
      </c>
      <c r="BK141" s="1" t="s">
        <v>0</v>
      </c>
      <c r="BL141" s="1" t="s">
        <v>0</v>
      </c>
      <c r="BM141" s="1" t="s">
        <v>0</v>
      </c>
      <c r="BN141" s="1" t="s">
        <v>0</v>
      </c>
      <c r="BO141" s="1" t="s">
        <v>0</v>
      </c>
      <c r="BP141" s="1" t="s">
        <v>0</v>
      </c>
      <c r="BQ141" s="1" t="s">
        <v>0</v>
      </c>
      <c r="BR141" s="1" t="s">
        <v>0</v>
      </c>
      <c r="BS141" s="1" t="s">
        <v>0</v>
      </c>
      <c r="BT141" s="1" t="s">
        <v>0</v>
      </c>
      <c r="BU141" s="1" t="s">
        <v>0</v>
      </c>
      <c r="BV141" s="1" t="s">
        <v>0</v>
      </c>
      <c r="BW141" s="1" t="s">
        <v>0</v>
      </c>
      <c r="BX141" s="1" t="s">
        <v>0</v>
      </c>
      <c r="BY141" s="1" t="s">
        <v>0</v>
      </c>
      <c r="BZ141" s="1" t="s">
        <v>0</v>
      </c>
      <c r="CA141" s="1" t="s">
        <v>0</v>
      </c>
      <c r="CB141" s="1" t="s">
        <v>0</v>
      </c>
      <c r="CC141" s="1" t="s">
        <v>0</v>
      </c>
      <c r="CD141" s="1" t="s">
        <v>0</v>
      </c>
      <c r="CE141" s="1" t="s">
        <v>0</v>
      </c>
      <c r="CF141" s="1" t="s">
        <v>0</v>
      </c>
      <c r="CG141" s="1" t="s">
        <v>0</v>
      </c>
      <c r="CH141" s="1" t="s">
        <v>0</v>
      </c>
      <c r="CI141" s="1" t="s">
        <v>0</v>
      </c>
      <c r="CJ141" s="1" t="s">
        <v>0</v>
      </c>
      <c r="CK141" s="1" t="s">
        <v>0</v>
      </c>
      <c r="CL141" s="1" t="s">
        <v>0</v>
      </c>
      <c r="CM141" s="1" t="s">
        <v>0</v>
      </c>
      <c r="CN141" s="1" t="s">
        <v>0</v>
      </c>
      <c r="CO141" s="1" t="s">
        <v>0</v>
      </c>
      <c r="CP141" s="1" t="s">
        <v>0</v>
      </c>
      <c r="CQ141" s="1" t="s">
        <v>0</v>
      </c>
      <c r="CR141" s="1" t="s">
        <v>0</v>
      </c>
      <c r="CS141" s="1" t="s">
        <v>0</v>
      </c>
      <c r="CT141" s="1" t="s">
        <v>0</v>
      </c>
      <c r="CU141" s="1" t="s">
        <v>0</v>
      </c>
      <c r="CV141" s="1" t="s">
        <v>0</v>
      </c>
      <c r="CW141" s="1" t="s">
        <v>0</v>
      </c>
      <c r="CX141" s="1" t="s">
        <v>0</v>
      </c>
      <c r="CY141" s="1" t="s">
        <v>0</v>
      </c>
      <c r="CZ141" s="1" t="s">
        <v>0</v>
      </c>
      <c r="DA141" s="1" t="s">
        <v>0</v>
      </c>
      <c r="DB141" s="1" t="s">
        <v>0</v>
      </c>
      <c r="DC141" s="1" t="s">
        <v>0</v>
      </c>
      <c r="DD141" s="1" t="s">
        <v>0</v>
      </c>
      <c r="DE141" s="1" t="s">
        <v>0</v>
      </c>
      <c r="DF141" s="1" t="s">
        <v>0</v>
      </c>
      <c r="DG141" s="1" t="s">
        <v>0</v>
      </c>
      <c r="DH141" s="1" t="s">
        <v>0</v>
      </c>
      <c r="DI141" s="1" t="s">
        <v>0</v>
      </c>
      <c r="DJ141" s="1" t="s">
        <v>0</v>
      </c>
      <c r="DK141" s="1" t="s">
        <v>0</v>
      </c>
      <c r="DL141" s="1" t="s">
        <v>0</v>
      </c>
      <c r="DM141" s="1" t="s">
        <v>0</v>
      </c>
      <c r="DN141" s="1" t="s">
        <v>0</v>
      </c>
      <c r="DO141" s="1" t="s">
        <v>0</v>
      </c>
      <c r="DP141" s="1" t="s">
        <v>0</v>
      </c>
      <c r="DQ141" s="1" t="s">
        <v>0</v>
      </c>
      <c r="DR141" s="1" t="s">
        <v>0</v>
      </c>
      <c r="DS141" s="1" t="s">
        <v>0</v>
      </c>
      <c r="DT141" s="1" t="s">
        <v>0</v>
      </c>
      <c r="DU141" s="1" t="s">
        <v>0</v>
      </c>
      <c r="DV141" s="1" t="s">
        <v>0</v>
      </c>
      <c r="DW141" s="1" t="s">
        <v>0</v>
      </c>
      <c r="DX141" s="1" t="s">
        <v>0</v>
      </c>
      <c r="DY141" s="1" t="s">
        <v>0</v>
      </c>
      <c r="DZ141" s="1" t="s">
        <v>0</v>
      </c>
      <c r="EA141" s="1" t="s">
        <v>0</v>
      </c>
      <c r="EB141" s="1" t="s">
        <v>0</v>
      </c>
      <c r="EC141" s="1" t="s">
        <v>0</v>
      </c>
      <c r="ED141" s="1" t="s">
        <v>0</v>
      </c>
      <c r="EE141" s="1" t="s">
        <v>0</v>
      </c>
      <c r="EF141" s="1" t="s">
        <v>0</v>
      </c>
      <c r="EG141" s="1" t="s">
        <v>0</v>
      </c>
      <c r="EH141" s="1" t="s">
        <v>0</v>
      </c>
      <c r="EI141" s="1" t="s">
        <v>0</v>
      </c>
      <c r="EJ141" s="1" t="s">
        <v>0</v>
      </c>
      <c r="EK141" s="1" t="s">
        <v>0</v>
      </c>
      <c r="EL141" s="1" t="s">
        <v>0</v>
      </c>
      <c r="EM141" s="1" t="s">
        <v>0</v>
      </c>
      <c r="EN141" s="1" t="s">
        <v>0</v>
      </c>
      <c r="EO141" s="1" t="s">
        <v>0</v>
      </c>
      <c r="EP141" s="1" t="s">
        <v>0</v>
      </c>
      <c r="EQ141" s="1" t="s">
        <v>0</v>
      </c>
      <c r="ER141" s="1" t="s">
        <v>0</v>
      </c>
      <c r="ES141" s="1" t="s">
        <v>0</v>
      </c>
      <c r="ET141" s="1" t="s">
        <v>0</v>
      </c>
      <c r="EU141" s="1" t="s">
        <v>0</v>
      </c>
      <c r="EV141" s="1" t="s">
        <v>0</v>
      </c>
      <c r="EW141" s="1" t="s">
        <v>0</v>
      </c>
      <c r="EX141" s="1" t="s">
        <v>0</v>
      </c>
      <c r="EY141" s="1" t="s">
        <v>0</v>
      </c>
      <c r="EZ141" s="1" t="s">
        <v>0</v>
      </c>
      <c r="FA141" s="1" t="s">
        <v>0</v>
      </c>
      <c r="FB141" s="1" t="s">
        <v>0</v>
      </c>
      <c r="FC141" s="1" t="s">
        <v>0</v>
      </c>
      <c r="FD141" s="1" t="s">
        <v>0</v>
      </c>
    </row>
    <row r="142" spans="1:160" x14ac:dyDescent="0.2">
      <c r="A142" s="1" t="s">
        <v>1774</v>
      </c>
      <c r="B142" s="4" t="s">
        <v>638</v>
      </c>
      <c r="C142" s="4" t="s">
        <v>639</v>
      </c>
      <c r="D142" s="35" t="s">
        <v>0</v>
      </c>
      <c r="E142" s="35" t="s">
        <v>0</v>
      </c>
      <c r="F142" s="35" t="s">
        <v>0</v>
      </c>
      <c r="G142" s="35" t="s">
        <v>0</v>
      </c>
      <c r="H142" s="35" t="s">
        <v>0</v>
      </c>
      <c r="I142" s="35" t="s">
        <v>0</v>
      </c>
      <c r="J142" s="35" t="s">
        <v>0</v>
      </c>
      <c r="K142" s="35" t="s">
        <v>0</v>
      </c>
      <c r="L142" s="35" t="s">
        <v>0</v>
      </c>
      <c r="M142" s="35" t="s">
        <v>0</v>
      </c>
      <c r="N142" s="1" t="s">
        <v>0</v>
      </c>
      <c r="O142" s="1" t="s">
        <v>0</v>
      </c>
      <c r="P142" s="1" t="s">
        <v>0</v>
      </c>
      <c r="Q142" s="1" t="s">
        <v>0</v>
      </c>
      <c r="R142" s="1" t="s">
        <v>0</v>
      </c>
      <c r="S142" s="1" t="s">
        <v>0</v>
      </c>
      <c r="T142" s="1" t="s">
        <v>0</v>
      </c>
      <c r="U142" s="1" t="s">
        <v>0</v>
      </c>
      <c r="V142" s="1" t="s">
        <v>0</v>
      </c>
      <c r="W142" s="1" t="s">
        <v>0</v>
      </c>
      <c r="X142" s="1" t="s">
        <v>0</v>
      </c>
      <c r="Y142" s="1" t="s">
        <v>0</v>
      </c>
      <c r="Z142" s="1" t="s">
        <v>0</v>
      </c>
      <c r="AA142" s="1" t="s">
        <v>0</v>
      </c>
      <c r="AB142" s="1" t="s">
        <v>0</v>
      </c>
      <c r="AC142" s="1" t="s">
        <v>0</v>
      </c>
      <c r="AD142" s="1" t="s">
        <v>0</v>
      </c>
      <c r="AE142" s="1" t="s">
        <v>0</v>
      </c>
      <c r="AF142" s="1" t="s">
        <v>0</v>
      </c>
      <c r="AG142" s="1" t="s">
        <v>0</v>
      </c>
      <c r="AH142" s="1" t="s">
        <v>0</v>
      </c>
      <c r="AI142" s="1" t="s">
        <v>0</v>
      </c>
      <c r="AJ142" s="1" t="s">
        <v>0</v>
      </c>
      <c r="AK142" s="1" t="s">
        <v>0</v>
      </c>
      <c r="AL142" s="1" t="s">
        <v>0</v>
      </c>
      <c r="AM142" s="1" t="s">
        <v>0</v>
      </c>
      <c r="AN142" s="1" t="s">
        <v>0</v>
      </c>
      <c r="AO142" s="1" t="s">
        <v>0</v>
      </c>
      <c r="AP142" s="1" t="s">
        <v>0</v>
      </c>
      <c r="AQ142" s="1" t="s">
        <v>0</v>
      </c>
      <c r="AR142" s="1" t="s">
        <v>0</v>
      </c>
      <c r="AS142" s="1" t="s">
        <v>0</v>
      </c>
      <c r="AT142" s="1" t="s">
        <v>0</v>
      </c>
      <c r="AU142" s="1" t="s">
        <v>0</v>
      </c>
      <c r="AV142" s="1" t="s">
        <v>0</v>
      </c>
      <c r="AW142" s="1" t="s">
        <v>0</v>
      </c>
      <c r="AX142" s="1" t="s">
        <v>0</v>
      </c>
      <c r="AY142" s="1" t="s">
        <v>0</v>
      </c>
      <c r="AZ142" s="1" t="s">
        <v>0</v>
      </c>
      <c r="BA142" s="1" t="s">
        <v>0</v>
      </c>
      <c r="BB142" s="1" t="s">
        <v>0</v>
      </c>
      <c r="BC142" s="1" t="s">
        <v>0</v>
      </c>
      <c r="BD142" s="1" t="s">
        <v>0</v>
      </c>
      <c r="BE142" s="1" t="s">
        <v>0</v>
      </c>
      <c r="BF142" s="1" t="s">
        <v>0</v>
      </c>
      <c r="BG142" s="1" t="s">
        <v>0</v>
      </c>
      <c r="BH142" s="1" t="s">
        <v>0</v>
      </c>
      <c r="BI142" s="1" t="s">
        <v>0</v>
      </c>
      <c r="BJ142" s="1" t="s">
        <v>0</v>
      </c>
      <c r="BK142" s="1" t="s">
        <v>0</v>
      </c>
      <c r="BL142" s="1" t="s">
        <v>0</v>
      </c>
      <c r="BM142" s="1" t="s">
        <v>0</v>
      </c>
      <c r="BN142" s="1" t="s">
        <v>0</v>
      </c>
      <c r="BO142" s="1" t="s">
        <v>0</v>
      </c>
      <c r="BP142" s="1" t="s">
        <v>0</v>
      </c>
      <c r="BQ142" s="1" t="s">
        <v>0</v>
      </c>
      <c r="BR142" s="1" t="s">
        <v>0</v>
      </c>
      <c r="BS142" s="1" t="s">
        <v>0</v>
      </c>
      <c r="BT142" s="1" t="s">
        <v>0</v>
      </c>
      <c r="BU142" s="1" t="s">
        <v>0</v>
      </c>
      <c r="BV142" s="1" t="s">
        <v>0</v>
      </c>
      <c r="BW142" s="1" t="s">
        <v>0</v>
      </c>
      <c r="BX142" s="1" t="s">
        <v>0</v>
      </c>
      <c r="BY142" s="1" t="s">
        <v>0</v>
      </c>
      <c r="BZ142" s="1" t="s">
        <v>0</v>
      </c>
      <c r="CA142" s="1" t="s">
        <v>0</v>
      </c>
      <c r="CB142" s="1" t="s">
        <v>0</v>
      </c>
      <c r="CC142" s="1" t="s">
        <v>0</v>
      </c>
      <c r="CD142" s="1" t="s">
        <v>0</v>
      </c>
      <c r="CE142" s="1" t="s">
        <v>0</v>
      </c>
      <c r="CF142" s="1" t="s">
        <v>0</v>
      </c>
      <c r="CG142" s="1" t="s">
        <v>0</v>
      </c>
      <c r="CH142" s="1" t="s">
        <v>0</v>
      </c>
      <c r="CI142" s="1" t="s">
        <v>0</v>
      </c>
      <c r="CJ142" s="1" t="s">
        <v>0</v>
      </c>
      <c r="CK142" s="1" t="s">
        <v>0</v>
      </c>
      <c r="CL142" s="1" t="s">
        <v>0</v>
      </c>
      <c r="CM142" s="1" t="s">
        <v>0</v>
      </c>
      <c r="CN142" s="1" t="s">
        <v>0</v>
      </c>
      <c r="CO142" s="1" t="s">
        <v>0</v>
      </c>
      <c r="CP142" s="1" t="s">
        <v>0</v>
      </c>
      <c r="CQ142" s="1" t="s">
        <v>0</v>
      </c>
      <c r="CR142" s="1" t="s">
        <v>0</v>
      </c>
      <c r="CS142" s="1" t="s">
        <v>0</v>
      </c>
      <c r="CT142" s="1" t="s">
        <v>0</v>
      </c>
      <c r="CU142" s="1" t="s">
        <v>0</v>
      </c>
      <c r="CV142" s="1" t="s">
        <v>0</v>
      </c>
      <c r="CW142" s="1" t="s">
        <v>0</v>
      </c>
      <c r="CX142" s="1" t="s">
        <v>0</v>
      </c>
      <c r="CY142" s="1" t="s">
        <v>0</v>
      </c>
      <c r="CZ142" s="1" t="s">
        <v>0</v>
      </c>
      <c r="DA142" s="1" t="s">
        <v>0</v>
      </c>
      <c r="DB142" s="1" t="s">
        <v>0</v>
      </c>
      <c r="DC142" s="1" t="s">
        <v>0</v>
      </c>
      <c r="DD142" s="1" t="s">
        <v>0</v>
      </c>
      <c r="DE142" s="1" t="s">
        <v>0</v>
      </c>
      <c r="DF142" s="1" t="s">
        <v>0</v>
      </c>
      <c r="DG142" s="1" t="s">
        <v>0</v>
      </c>
      <c r="DH142" s="1" t="s">
        <v>0</v>
      </c>
      <c r="DI142" s="1" t="s">
        <v>0</v>
      </c>
      <c r="DJ142" s="1" t="s">
        <v>0</v>
      </c>
      <c r="DK142" s="1" t="s">
        <v>0</v>
      </c>
      <c r="DL142" s="1" t="s">
        <v>0</v>
      </c>
      <c r="DM142" s="1" t="s">
        <v>0</v>
      </c>
      <c r="DN142" s="1" t="s">
        <v>0</v>
      </c>
      <c r="DO142" s="1" t="s">
        <v>0</v>
      </c>
      <c r="DP142" s="1" t="s">
        <v>0</v>
      </c>
      <c r="DQ142" s="1" t="s">
        <v>0</v>
      </c>
      <c r="DR142" s="1" t="s">
        <v>0</v>
      </c>
      <c r="DS142" s="1" t="s">
        <v>0</v>
      </c>
      <c r="DT142" s="1" t="s">
        <v>0</v>
      </c>
      <c r="DU142" s="1" t="s">
        <v>0</v>
      </c>
      <c r="DV142" s="1" t="s">
        <v>0</v>
      </c>
      <c r="DW142" s="1" t="s">
        <v>0</v>
      </c>
      <c r="DX142" s="1" t="s">
        <v>0</v>
      </c>
      <c r="DY142" s="1" t="s">
        <v>0</v>
      </c>
      <c r="DZ142" s="1" t="s">
        <v>0</v>
      </c>
      <c r="EA142" s="1" t="s">
        <v>0</v>
      </c>
      <c r="EB142" s="1" t="s">
        <v>0</v>
      </c>
      <c r="EC142" s="1" t="s">
        <v>0</v>
      </c>
      <c r="ED142" s="1" t="s">
        <v>0</v>
      </c>
      <c r="EE142" s="1" t="s">
        <v>0</v>
      </c>
      <c r="EF142" s="1" t="s">
        <v>0</v>
      </c>
      <c r="EG142" s="1" t="s">
        <v>0</v>
      </c>
      <c r="EH142" s="1" t="s">
        <v>0</v>
      </c>
      <c r="EI142" s="1" t="s">
        <v>0</v>
      </c>
      <c r="EJ142" s="1" t="s">
        <v>0</v>
      </c>
      <c r="EK142" s="1" t="s">
        <v>0</v>
      </c>
      <c r="EL142" s="1" t="s">
        <v>0</v>
      </c>
      <c r="EM142" s="1" t="s">
        <v>0</v>
      </c>
      <c r="EN142" s="1" t="s">
        <v>0</v>
      </c>
      <c r="EO142" s="1" t="s">
        <v>0</v>
      </c>
      <c r="EP142" s="1" t="s">
        <v>0</v>
      </c>
      <c r="EQ142" s="1" t="s">
        <v>0</v>
      </c>
      <c r="ER142" s="1" t="s">
        <v>0</v>
      </c>
      <c r="ES142" s="1" t="s">
        <v>0</v>
      </c>
      <c r="ET142" s="1" t="s">
        <v>0</v>
      </c>
      <c r="EU142" s="1" t="s">
        <v>0</v>
      </c>
      <c r="EV142" s="1" t="s">
        <v>0</v>
      </c>
      <c r="EW142" s="1" t="s">
        <v>0</v>
      </c>
      <c r="EX142" s="1" t="s">
        <v>0</v>
      </c>
      <c r="EY142" s="1" t="s">
        <v>0</v>
      </c>
      <c r="EZ142" s="1" t="s">
        <v>0</v>
      </c>
      <c r="FA142" s="1" t="s">
        <v>0</v>
      </c>
      <c r="FB142" s="1" t="s">
        <v>0</v>
      </c>
      <c r="FC142" s="1" t="s">
        <v>0</v>
      </c>
      <c r="FD142" s="1" t="s">
        <v>0</v>
      </c>
    </row>
    <row r="143" spans="1:160" ht="14" x14ac:dyDescent="0.2">
      <c r="A143" s="1" t="s">
        <v>1775</v>
      </c>
      <c r="B143" s="4" t="s">
        <v>643</v>
      </c>
      <c r="C143" s="4" t="s">
        <v>644</v>
      </c>
      <c r="D143" s="35" t="s">
        <v>0</v>
      </c>
      <c r="E143" s="35" t="s">
        <v>0</v>
      </c>
      <c r="F143" s="35" t="s">
        <v>0</v>
      </c>
      <c r="G143" s="35" t="s">
        <v>0</v>
      </c>
      <c r="H143" s="35" t="s">
        <v>0</v>
      </c>
      <c r="I143" s="35" t="s">
        <v>0</v>
      </c>
      <c r="J143" s="35" t="s">
        <v>0</v>
      </c>
      <c r="K143" s="35" t="s">
        <v>0</v>
      </c>
      <c r="L143" s="35" t="s">
        <v>0</v>
      </c>
      <c r="M143" s="35" t="s">
        <v>0</v>
      </c>
      <c r="N143" s="1" t="s">
        <v>0</v>
      </c>
      <c r="O143" s="1" t="s">
        <v>0</v>
      </c>
      <c r="P143" s="1" t="s">
        <v>0</v>
      </c>
      <c r="Q143" s="1" t="s">
        <v>0</v>
      </c>
      <c r="R143" s="1" t="s">
        <v>0</v>
      </c>
      <c r="S143" s="1" t="s">
        <v>0</v>
      </c>
      <c r="T143" s="1" t="s">
        <v>0</v>
      </c>
      <c r="U143" s="1" t="s">
        <v>0</v>
      </c>
      <c r="V143" s="1" t="s">
        <v>0</v>
      </c>
      <c r="W143" s="1" t="s">
        <v>0</v>
      </c>
      <c r="X143" s="1" t="s">
        <v>0</v>
      </c>
      <c r="Y143" s="1" t="s">
        <v>0</v>
      </c>
      <c r="Z143" s="1" t="s">
        <v>0</v>
      </c>
      <c r="AA143" s="1" t="s">
        <v>0</v>
      </c>
      <c r="AB143" s="1" t="s">
        <v>0</v>
      </c>
      <c r="AC143" s="1" t="s">
        <v>0</v>
      </c>
      <c r="AD143" s="1" t="s">
        <v>0</v>
      </c>
      <c r="AE143" s="1" t="s">
        <v>0</v>
      </c>
      <c r="AF143" s="1" t="s">
        <v>0</v>
      </c>
      <c r="AG143" s="1" t="s">
        <v>0</v>
      </c>
      <c r="AH143" s="1" t="s">
        <v>0</v>
      </c>
      <c r="AI143" s="1" t="s">
        <v>0</v>
      </c>
      <c r="AJ143" s="1" t="s">
        <v>0</v>
      </c>
      <c r="AK143" s="1" t="s">
        <v>0</v>
      </c>
      <c r="AL143" s="1" t="s">
        <v>0</v>
      </c>
      <c r="AM143" s="1" t="s">
        <v>0</v>
      </c>
      <c r="AN143" s="1" t="s">
        <v>0</v>
      </c>
      <c r="AO143" s="1" t="s">
        <v>0</v>
      </c>
      <c r="AP143" s="1" t="s">
        <v>0</v>
      </c>
      <c r="AQ143" s="1" t="s">
        <v>0</v>
      </c>
      <c r="AR143" s="1" t="s">
        <v>0</v>
      </c>
      <c r="AS143" s="1" t="s">
        <v>0</v>
      </c>
      <c r="AT143" s="1" t="s">
        <v>0</v>
      </c>
      <c r="AU143" s="1" t="s">
        <v>0</v>
      </c>
      <c r="AV143" s="1" t="s">
        <v>0</v>
      </c>
      <c r="AW143" s="1" t="s">
        <v>0</v>
      </c>
      <c r="AX143" s="1" t="s">
        <v>0</v>
      </c>
      <c r="AY143" s="1" t="s">
        <v>0</v>
      </c>
      <c r="AZ143" s="1" t="s">
        <v>0</v>
      </c>
      <c r="BA143" s="1" t="s">
        <v>0</v>
      </c>
      <c r="BB143" s="1" t="s">
        <v>0</v>
      </c>
      <c r="BC143" s="1" t="s">
        <v>0</v>
      </c>
      <c r="BD143" s="1" t="s">
        <v>0</v>
      </c>
      <c r="BE143" s="1" t="s">
        <v>0</v>
      </c>
      <c r="BF143" s="1" t="s">
        <v>0</v>
      </c>
      <c r="BG143" s="1" t="s">
        <v>0</v>
      </c>
      <c r="BH143" s="1" t="s">
        <v>0</v>
      </c>
      <c r="BI143" s="1" t="s">
        <v>0</v>
      </c>
      <c r="BJ143" s="1" t="s">
        <v>0</v>
      </c>
      <c r="BK143" s="1" t="s">
        <v>0</v>
      </c>
      <c r="BL143" s="1" t="s">
        <v>0</v>
      </c>
      <c r="BM143" s="1" t="s">
        <v>0</v>
      </c>
      <c r="BN143" s="1" t="s">
        <v>0</v>
      </c>
      <c r="BO143" s="1" t="s">
        <v>0</v>
      </c>
      <c r="BP143" s="1" t="s">
        <v>0</v>
      </c>
      <c r="BQ143" s="1" t="s">
        <v>0</v>
      </c>
      <c r="BR143" s="1" t="s">
        <v>0</v>
      </c>
      <c r="BS143" s="1" t="s">
        <v>0</v>
      </c>
      <c r="BT143" s="1" t="s">
        <v>0</v>
      </c>
      <c r="BU143" s="1" t="s">
        <v>0</v>
      </c>
      <c r="BV143" s="1" t="s">
        <v>0</v>
      </c>
      <c r="BW143" s="1" t="s">
        <v>0</v>
      </c>
      <c r="BX143" s="1" t="s">
        <v>0</v>
      </c>
      <c r="BY143" s="1" t="s">
        <v>0</v>
      </c>
      <c r="BZ143" s="1" t="s">
        <v>0</v>
      </c>
      <c r="CA143" s="1" t="s">
        <v>0</v>
      </c>
      <c r="CB143" s="1" t="s">
        <v>0</v>
      </c>
      <c r="CC143" s="1" t="s">
        <v>0</v>
      </c>
      <c r="CD143" s="1" t="s">
        <v>0</v>
      </c>
      <c r="CE143" s="1" t="s">
        <v>0</v>
      </c>
      <c r="CF143" s="1" t="s">
        <v>0</v>
      </c>
      <c r="CG143" s="1" t="s">
        <v>0</v>
      </c>
      <c r="CH143" s="1" t="s">
        <v>0</v>
      </c>
      <c r="CI143" s="1" t="s">
        <v>0</v>
      </c>
      <c r="CJ143" s="1" t="s">
        <v>0</v>
      </c>
      <c r="CK143" s="1" t="s">
        <v>0</v>
      </c>
      <c r="CL143" s="1" t="s">
        <v>0</v>
      </c>
      <c r="CM143" s="1" t="s">
        <v>0</v>
      </c>
      <c r="CN143" s="1" t="s">
        <v>0</v>
      </c>
      <c r="CO143" s="1" t="s">
        <v>0</v>
      </c>
      <c r="CP143" s="1" t="s">
        <v>0</v>
      </c>
      <c r="CQ143" s="1" t="s">
        <v>0</v>
      </c>
      <c r="CR143" s="1" t="s">
        <v>0</v>
      </c>
      <c r="CS143" s="1" t="s">
        <v>0</v>
      </c>
      <c r="CT143" s="1" t="s">
        <v>0</v>
      </c>
      <c r="CU143" s="1" t="s">
        <v>0</v>
      </c>
      <c r="CV143" s="1" t="s">
        <v>0</v>
      </c>
      <c r="CW143" s="1" t="s">
        <v>0</v>
      </c>
      <c r="CX143" s="1" t="s">
        <v>0</v>
      </c>
      <c r="CY143" s="1" t="s">
        <v>0</v>
      </c>
      <c r="CZ143" s="1" t="s">
        <v>0</v>
      </c>
      <c r="DA143" s="1" t="s">
        <v>0</v>
      </c>
      <c r="DB143" s="1" t="s">
        <v>0</v>
      </c>
      <c r="DC143" s="1" t="s">
        <v>0</v>
      </c>
      <c r="DD143" s="1" t="s">
        <v>0</v>
      </c>
      <c r="DE143" s="1" t="s">
        <v>0</v>
      </c>
      <c r="DF143" s="1" t="s">
        <v>0</v>
      </c>
      <c r="DG143" s="1" t="s">
        <v>0</v>
      </c>
      <c r="DH143" s="1" t="s">
        <v>0</v>
      </c>
      <c r="DI143" s="1" t="s">
        <v>0</v>
      </c>
      <c r="DJ143" s="1" t="s">
        <v>0</v>
      </c>
      <c r="DK143" s="1" t="s">
        <v>0</v>
      </c>
      <c r="DL143" s="1" t="s">
        <v>0</v>
      </c>
      <c r="DM143" s="1" t="s">
        <v>0</v>
      </c>
      <c r="DN143" s="1" t="s">
        <v>0</v>
      </c>
      <c r="DO143" s="1" t="s">
        <v>0</v>
      </c>
      <c r="DP143" s="1" t="s">
        <v>0</v>
      </c>
      <c r="DQ143" s="1" t="s">
        <v>0</v>
      </c>
      <c r="DR143" s="1" t="s">
        <v>0</v>
      </c>
      <c r="DS143" s="1" t="s">
        <v>0</v>
      </c>
      <c r="DT143" s="1" t="s">
        <v>0</v>
      </c>
      <c r="DU143" s="1" t="s">
        <v>0</v>
      </c>
      <c r="DV143" s="1" t="s">
        <v>0</v>
      </c>
      <c r="DW143" s="1" t="s">
        <v>0</v>
      </c>
      <c r="DX143" s="1" t="s">
        <v>0</v>
      </c>
      <c r="DY143" s="1" t="s">
        <v>0</v>
      </c>
      <c r="DZ143" s="1" t="s">
        <v>0</v>
      </c>
      <c r="EA143" s="1" t="s">
        <v>0</v>
      </c>
      <c r="EB143" s="1" t="s">
        <v>0</v>
      </c>
      <c r="EC143" s="1" t="s">
        <v>0</v>
      </c>
      <c r="ED143" s="1" t="s">
        <v>0</v>
      </c>
      <c r="EE143" s="1" t="s">
        <v>0</v>
      </c>
      <c r="EF143" s="1" t="s">
        <v>0</v>
      </c>
      <c r="EG143" s="1" t="s">
        <v>0</v>
      </c>
      <c r="EH143" s="1" t="s">
        <v>0</v>
      </c>
      <c r="EI143" s="1" t="s">
        <v>0</v>
      </c>
      <c r="EJ143" s="1" t="s">
        <v>0</v>
      </c>
      <c r="EK143" s="1" t="s">
        <v>0</v>
      </c>
      <c r="EL143" s="1" t="s">
        <v>0</v>
      </c>
      <c r="EM143" s="1" t="s">
        <v>0</v>
      </c>
      <c r="EN143" s="1" t="s">
        <v>0</v>
      </c>
      <c r="EO143" s="1" t="s">
        <v>0</v>
      </c>
      <c r="EP143" s="1" t="s">
        <v>0</v>
      </c>
      <c r="EQ143" s="1" t="s">
        <v>0</v>
      </c>
      <c r="ER143" s="1" t="s">
        <v>0</v>
      </c>
      <c r="ES143" s="1" t="s">
        <v>0</v>
      </c>
      <c r="ET143" s="1" t="s">
        <v>0</v>
      </c>
      <c r="EU143" s="1" t="s">
        <v>0</v>
      </c>
      <c r="EV143" s="1" t="s">
        <v>0</v>
      </c>
      <c r="EW143" s="1" t="s">
        <v>0</v>
      </c>
      <c r="EX143" s="1" t="s">
        <v>0</v>
      </c>
      <c r="EY143" s="1" t="s">
        <v>0</v>
      </c>
      <c r="EZ143" s="1" t="s">
        <v>0</v>
      </c>
      <c r="FA143" s="1" t="s">
        <v>0</v>
      </c>
      <c r="FB143" s="1" t="s">
        <v>0</v>
      </c>
      <c r="FC143" s="1" t="s">
        <v>0</v>
      </c>
      <c r="FD143" s="1" t="s">
        <v>0</v>
      </c>
    </row>
    <row r="144" spans="1:160" x14ac:dyDescent="0.2">
      <c r="A144" s="1" t="s">
        <v>1776</v>
      </c>
      <c r="B144" s="4" t="s">
        <v>648</v>
      </c>
      <c r="C144" s="4" t="s">
        <v>649</v>
      </c>
      <c r="D144" s="35" t="s">
        <v>0</v>
      </c>
      <c r="E144" s="35" t="s">
        <v>0</v>
      </c>
      <c r="F144" s="35" t="s">
        <v>0</v>
      </c>
      <c r="G144" s="35" t="s">
        <v>0</v>
      </c>
      <c r="H144" s="35" t="s">
        <v>0</v>
      </c>
      <c r="I144" s="35" t="s">
        <v>0</v>
      </c>
      <c r="J144" s="35" t="s">
        <v>0</v>
      </c>
      <c r="K144" s="35" t="s">
        <v>0</v>
      </c>
      <c r="L144" s="35" t="s">
        <v>0</v>
      </c>
      <c r="M144" s="35" t="s">
        <v>0</v>
      </c>
      <c r="N144" s="1" t="s">
        <v>0</v>
      </c>
      <c r="O144" s="1" t="s">
        <v>0</v>
      </c>
      <c r="P144" s="1" t="s">
        <v>0</v>
      </c>
      <c r="Q144" s="1" t="s">
        <v>0</v>
      </c>
      <c r="R144" s="1" t="s">
        <v>0</v>
      </c>
      <c r="S144" s="1" t="s">
        <v>0</v>
      </c>
      <c r="T144" s="1" t="s">
        <v>0</v>
      </c>
      <c r="U144" s="1" t="s">
        <v>0</v>
      </c>
      <c r="V144" s="1" t="s">
        <v>0</v>
      </c>
      <c r="W144" s="1" t="s">
        <v>0</v>
      </c>
      <c r="X144" s="1" t="s">
        <v>0</v>
      </c>
      <c r="Y144" s="1" t="s">
        <v>0</v>
      </c>
      <c r="Z144" s="1" t="s">
        <v>0</v>
      </c>
      <c r="AA144" s="1" t="s">
        <v>0</v>
      </c>
      <c r="AB144" s="1" t="s">
        <v>0</v>
      </c>
      <c r="AC144" s="1" t="s">
        <v>0</v>
      </c>
      <c r="AD144" s="1" t="s">
        <v>0</v>
      </c>
      <c r="AE144" s="1" t="s">
        <v>0</v>
      </c>
      <c r="AF144" s="1" t="s">
        <v>0</v>
      </c>
      <c r="AG144" s="1" t="s">
        <v>0</v>
      </c>
      <c r="AH144" s="1" t="s">
        <v>0</v>
      </c>
      <c r="AI144" s="1" t="s">
        <v>0</v>
      </c>
      <c r="AJ144" s="1" t="s">
        <v>0</v>
      </c>
      <c r="AK144" s="1" t="s">
        <v>0</v>
      </c>
      <c r="AL144" s="1" t="s">
        <v>0</v>
      </c>
      <c r="AM144" s="1" t="s">
        <v>0</v>
      </c>
      <c r="AN144" s="1" t="s">
        <v>0</v>
      </c>
      <c r="AO144" s="1" t="s">
        <v>0</v>
      </c>
      <c r="AP144" s="1" t="s">
        <v>0</v>
      </c>
      <c r="AQ144" s="1" t="s">
        <v>0</v>
      </c>
      <c r="AR144" s="1" t="s">
        <v>0</v>
      </c>
      <c r="AS144" s="1" t="s">
        <v>0</v>
      </c>
      <c r="AT144" s="1" t="s">
        <v>0</v>
      </c>
      <c r="AU144" s="1" t="s">
        <v>0</v>
      </c>
      <c r="AV144" s="1" t="s">
        <v>0</v>
      </c>
      <c r="AW144" s="1" t="s">
        <v>0</v>
      </c>
      <c r="AX144" s="1" t="s">
        <v>0</v>
      </c>
      <c r="AY144" s="1" t="s">
        <v>0</v>
      </c>
      <c r="AZ144" s="1" t="s">
        <v>0</v>
      </c>
      <c r="BA144" s="1" t="s">
        <v>0</v>
      </c>
      <c r="BB144" s="1" t="s">
        <v>0</v>
      </c>
      <c r="BC144" s="1" t="s">
        <v>0</v>
      </c>
      <c r="BD144" s="1" t="s">
        <v>0</v>
      </c>
      <c r="BE144" s="1" t="s">
        <v>0</v>
      </c>
      <c r="BF144" s="1" t="s">
        <v>0</v>
      </c>
      <c r="BG144" s="1" t="s">
        <v>0</v>
      </c>
      <c r="BH144" s="1" t="s">
        <v>0</v>
      </c>
      <c r="BI144" s="1" t="s">
        <v>0</v>
      </c>
      <c r="BJ144" s="1" t="s">
        <v>0</v>
      </c>
      <c r="BK144" s="1" t="s">
        <v>0</v>
      </c>
      <c r="BL144" s="1" t="s">
        <v>0</v>
      </c>
      <c r="BM144" s="1" t="s">
        <v>0</v>
      </c>
      <c r="BN144" s="1" t="s">
        <v>0</v>
      </c>
      <c r="BO144" s="1" t="s">
        <v>0</v>
      </c>
      <c r="BP144" s="1" t="s">
        <v>0</v>
      </c>
      <c r="BQ144" s="1" t="s">
        <v>0</v>
      </c>
      <c r="BR144" s="1" t="s">
        <v>0</v>
      </c>
      <c r="BS144" s="1" t="s">
        <v>0</v>
      </c>
      <c r="BT144" s="1" t="s">
        <v>0</v>
      </c>
      <c r="BU144" s="1" t="s">
        <v>0</v>
      </c>
      <c r="BV144" s="1" t="s">
        <v>0</v>
      </c>
      <c r="BW144" s="1" t="s">
        <v>0</v>
      </c>
      <c r="BX144" s="1" t="s">
        <v>0</v>
      </c>
      <c r="BY144" s="1" t="s">
        <v>0</v>
      </c>
      <c r="BZ144" s="1" t="s">
        <v>0</v>
      </c>
      <c r="CA144" s="1" t="s">
        <v>0</v>
      </c>
      <c r="CB144" s="1" t="s">
        <v>0</v>
      </c>
      <c r="CC144" s="1" t="s">
        <v>0</v>
      </c>
      <c r="CD144" s="1" t="s">
        <v>0</v>
      </c>
      <c r="CE144" s="1" t="s">
        <v>0</v>
      </c>
      <c r="CF144" s="1" t="s">
        <v>0</v>
      </c>
      <c r="CG144" s="1" t="s">
        <v>0</v>
      </c>
      <c r="CH144" s="1" t="s">
        <v>0</v>
      </c>
      <c r="CI144" s="1" t="s">
        <v>0</v>
      </c>
      <c r="CJ144" s="1" t="s">
        <v>0</v>
      </c>
      <c r="CK144" s="1" t="s">
        <v>0</v>
      </c>
      <c r="CL144" s="1" t="s">
        <v>0</v>
      </c>
      <c r="CM144" s="1" t="s">
        <v>0</v>
      </c>
      <c r="CN144" s="1" t="s">
        <v>0</v>
      </c>
      <c r="CO144" s="1" t="s">
        <v>0</v>
      </c>
      <c r="CP144" s="1" t="s">
        <v>0</v>
      </c>
      <c r="CQ144" s="1" t="s">
        <v>0</v>
      </c>
      <c r="CR144" s="1" t="s">
        <v>0</v>
      </c>
      <c r="CS144" s="1" t="s">
        <v>0</v>
      </c>
      <c r="CT144" s="1" t="s">
        <v>0</v>
      </c>
      <c r="CU144" s="1" t="s">
        <v>0</v>
      </c>
      <c r="CV144" s="1" t="s">
        <v>0</v>
      </c>
      <c r="CW144" s="1" t="s">
        <v>0</v>
      </c>
      <c r="CX144" s="1" t="s">
        <v>0</v>
      </c>
      <c r="CY144" s="1" t="s">
        <v>0</v>
      </c>
      <c r="CZ144" s="1" t="s">
        <v>0</v>
      </c>
      <c r="DA144" s="1" t="s">
        <v>0</v>
      </c>
      <c r="DB144" s="1" t="s">
        <v>0</v>
      </c>
      <c r="DC144" s="1" t="s">
        <v>0</v>
      </c>
      <c r="DD144" s="1" t="s">
        <v>0</v>
      </c>
      <c r="DE144" s="1" t="s">
        <v>0</v>
      </c>
      <c r="DF144" s="1" t="s">
        <v>0</v>
      </c>
      <c r="DG144" s="1" t="s">
        <v>0</v>
      </c>
      <c r="DH144" s="1" t="s">
        <v>0</v>
      </c>
      <c r="DI144" s="1" t="s">
        <v>0</v>
      </c>
      <c r="DJ144" s="1" t="s">
        <v>0</v>
      </c>
      <c r="DK144" s="1" t="s">
        <v>0</v>
      </c>
      <c r="DL144" s="1" t="s">
        <v>0</v>
      </c>
      <c r="DM144" s="1" t="s">
        <v>0</v>
      </c>
      <c r="DN144" s="1" t="s">
        <v>0</v>
      </c>
      <c r="DO144" s="1" t="s">
        <v>0</v>
      </c>
      <c r="DP144" s="1" t="s">
        <v>0</v>
      </c>
      <c r="DQ144" s="1" t="s">
        <v>0</v>
      </c>
      <c r="DR144" s="1" t="s">
        <v>0</v>
      </c>
      <c r="DS144" s="1" t="s">
        <v>0</v>
      </c>
      <c r="DT144" s="1" t="s">
        <v>0</v>
      </c>
      <c r="DU144" s="1" t="s">
        <v>0</v>
      </c>
      <c r="DV144" s="1" t="s">
        <v>0</v>
      </c>
      <c r="DW144" s="1" t="s">
        <v>0</v>
      </c>
      <c r="DX144" s="1" t="s">
        <v>0</v>
      </c>
      <c r="DY144" s="1" t="s">
        <v>0</v>
      </c>
      <c r="DZ144" s="1" t="s">
        <v>0</v>
      </c>
      <c r="EA144" s="1" t="s">
        <v>0</v>
      </c>
      <c r="EB144" s="1" t="s">
        <v>0</v>
      </c>
      <c r="EC144" s="1" t="s">
        <v>0</v>
      </c>
      <c r="ED144" s="1" t="s">
        <v>0</v>
      </c>
      <c r="EE144" s="1" t="s">
        <v>0</v>
      </c>
      <c r="EF144" s="1" t="s">
        <v>0</v>
      </c>
      <c r="EG144" s="1" t="s">
        <v>0</v>
      </c>
      <c r="EH144" s="1" t="s">
        <v>0</v>
      </c>
      <c r="EI144" s="1" t="s">
        <v>0</v>
      </c>
      <c r="EJ144" s="1" t="s">
        <v>0</v>
      </c>
      <c r="EK144" s="1" t="s">
        <v>0</v>
      </c>
      <c r="EL144" s="1" t="s">
        <v>0</v>
      </c>
      <c r="EM144" s="1" t="s">
        <v>0</v>
      </c>
      <c r="EN144" s="1" t="s">
        <v>0</v>
      </c>
      <c r="EO144" s="1" t="s">
        <v>0</v>
      </c>
      <c r="EP144" s="1" t="s">
        <v>0</v>
      </c>
      <c r="EQ144" s="1" t="s">
        <v>0</v>
      </c>
      <c r="ER144" s="1" t="s">
        <v>0</v>
      </c>
      <c r="ES144" s="1" t="s">
        <v>0</v>
      </c>
      <c r="ET144" s="1" t="s">
        <v>0</v>
      </c>
      <c r="EU144" s="1" t="s">
        <v>0</v>
      </c>
      <c r="EV144" s="1" t="s">
        <v>0</v>
      </c>
      <c r="EW144" s="1" t="s">
        <v>0</v>
      </c>
      <c r="EX144" s="1" t="s">
        <v>0</v>
      </c>
      <c r="EY144" s="1" t="s">
        <v>0</v>
      </c>
      <c r="EZ144" s="1" t="s">
        <v>0</v>
      </c>
      <c r="FA144" s="1" t="s">
        <v>0</v>
      </c>
      <c r="FB144" s="1" t="s">
        <v>0</v>
      </c>
      <c r="FC144" s="1" t="s">
        <v>0</v>
      </c>
      <c r="FD144" s="1" t="s">
        <v>0</v>
      </c>
    </row>
    <row r="145" spans="1:160" ht="1" x14ac:dyDescent="0.2">
      <c r="A145" s="1" t="s">
        <v>1777</v>
      </c>
      <c r="B145" s="4" t="s">
        <v>652</v>
      </c>
      <c r="C145" s="4" t="s">
        <v>653</v>
      </c>
      <c r="D145" s="35" t="s">
        <v>0</v>
      </c>
      <c r="E145" s="35" t="s">
        <v>0</v>
      </c>
      <c r="F145" s="35" t="s">
        <v>0</v>
      </c>
      <c r="G145" s="35" t="s">
        <v>0</v>
      </c>
      <c r="H145" s="35" t="s">
        <v>0</v>
      </c>
      <c r="I145" s="35" t="s">
        <v>0</v>
      </c>
      <c r="J145" s="35" t="s">
        <v>0</v>
      </c>
      <c r="K145" s="35" t="s">
        <v>0</v>
      </c>
      <c r="L145" s="35" t="s">
        <v>0</v>
      </c>
      <c r="M145" s="35" t="s">
        <v>0</v>
      </c>
      <c r="N145" s="1" t="s">
        <v>0</v>
      </c>
      <c r="O145" s="1" t="s">
        <v>0</v>
      </c>
      <c r="P145" s="1" t="s">
        <v>0</v>
      </c>
      <c r="Q145" s="1" t="s">
        <v>0</v>
      </c>
      <c r="R145" s="1" t="s">
        <v>0</v>
      </c>
      <c r="S145" s="1" t="s">
        <v>0</v>
      </c>
      <c r="T145" s="1" t="s">
        <v>0</v>
      </c>
      <c r="U145" s="1" t="s">
        <v>0</v>
      </c>
      <c r="V145" s="1" t="s">
        <v>0</v>
      </c>
      <c r="W145" s="1" t="s">
        <v>0</v>
      </c>
      <c r="X145" s="1" t="s">
        <v>0</v>
      </c>
      <c r="Y145" s="1" t="s">
        <v>0</v>
      </c>
      <c r="Z145" s="1" t="s">
        <v>0</v>
      </c>
      <c r="AA145" s="1" t="s">
        <v>0</v>
      </c>
      <c r="AB145" s="1" t="s">
        <v>0</v>
      </c>
      <c r="AC145" s="1" t="s">
        <v>0</v>
      </c>
      <c r="AD145" s="1" t="s">
        <v>0</v>
      </c>
      <c r="AE145" s="1" t="s">
        <v>0</v>
      </c>
      <c r="AF145" s="1" t="s">
        <v>0</v>
      </c>
      <c r="AG145" s="1" t="s">
        <v>0</v>
      </c>
      <c r="AH145" s="1" t="s">
        <v>0</v>
      </c>
      <c r="AI145" s="1" t="s">
        <v>0</v>
      </c>
      <c r="AJ145" s="1" t="s">
        <v>0</v>
      </c>
      <c r="AK145" s="1" t="s">
        <v>0</v>
      </c>
      <c r="AL145" s="1" t="s">
        <v>0</v>
      </c>
      <c r="AM145" s="1" t="s">
        <v>0</v>
      </c>
      <c r="AN145" s="1" t="s">
        <v>0</v>
      </c>
      <c r="AO145" s="1" t="s">
        <v>0</v>
      </c>
      <c r="AP145" s="1" t="s">
        <v>0</v>
      </c>
      <c r="AQ145" s="1" t="s">
        <v>0</v>
      </c>
      <c r="AR145" s="1" t="s">
        <v>0</v>
      </c>
      <c r="AS145" s="1" t="s">
        <v>0</v>
      </c>
      <c r="AT145" s="1" t="s">
        <v>0</v>
      </c>
      <c r="AU145" s="1" t="s">
        <v>0</v>
      </c>
      <c r="AV145" s="1" t="s">
        <v>0</v>
      </c>
      <c r="AW145" s="1" t="s">
        <v>0</v>
      </c>
      <c r="AX145" s="1" t="s">
        <v>0</v>
      </c>
      <c r="AY145" s="1" t="s">
        <v>0</v>
      </c>
      <c r="AZ145" s="1" t="s">
        <v>0</v>
      </c>
      <c r="BA145" s="1" t="s">
        <v>0</v>
      </c>
      <c r="BB145" s="1" t="s">
        <v>0</v>
      </c>
      <c r="BC145" s="1" t="s">
        <v>0</v>
      </c>
      <c r="BD145" s="1" t="s">
        <v>0</v>
      </c>
      <c r="BE145" s="1" t="s">
        <v>0</v>
      </c>
      <c r="BF145" s="1" t="s">
        <v>0</v>
      </c>
      <c r="BG145" s="1" t="s">
        <v>0</v>
      </c>
      <c r="BH145" s="1" t="s">
        <v>0</v>
      </c>
      <c r="BI145" s="1" t="s">
        <v>0</v>
      </c>
      <c r="BJ145" s="1" t="s">
        <v>0</v>
      </c>
      <c r="BK145" s="1" t="s">
        <v>0</v>
      </c>
      <c r="BL145" s="1" t="s">
        <v>0</v>
      </c>
      <c r="BM145" s="1" t="s">
        <v>0</v>
      </c>
      <c r="BN145" s="1" t="s">
        <v>0</v>
      </c>
      <c r="BO145" s="1" t="s">
        <v>0</v>
      </c>
      <c r="BP145" s="1" t="s">
        <v>0</v>
      </c>
      <c r="BQ145" s="1" t="s">
        <v>0</v>
      </c>
      <c r="BR145" s="1" t="s">
        <v>0</v>
      </c>
      <c r="BS145" s="1" t="s">
        <v>0</v>
      </c>
      <c r="BT145" s="1" t="s">
        <v>0</v>
      </c>
      <c r="BU145" s="1" t="s">
        <v>0</v>
      </c>
      <c r="BV145" s="1" t="s">
        <v>0</v>
      </c>
      <c r="BW145" s="1" t="s">
        <v>0</v>
      </c>
      <c r="BX145" s="1" t="s">
        <v>0</v>
      </c>
      <c r="BY145" s="1" t="s">
        <v>0</v>
      </c>
      <c r="BZ145" s="1" t="s">
        <v>0</v>
      </c>
      <c r="CA145" s="1" t="s">
        <v>0</v>
      </c>
      <c r="CB145" s="1" t="s">
        <v>0</v>
      </c>
      <c r="CC145" s="1" t="s">
        <v>0</v>
      </c>
      <c r="CD145" s="1" t="s">
        <v>0</v>
      </c>
      <c r="CE145" s="1" t="s">
        <v>0</v>
      </c>
      <c r="CF145" s="1" t="s">
        <v>0</v>
      </c>
      <c r="CG145" s="1" t="s">
        <v>0</v>
      </c>
      <c r="CH145" s="1" t="s">
        <v>0</v>
      </c>
      <c r="CI145" s="1" t="s">
        <v>0</v>
      </c>
      <c r="CJ145" s="1" t="s">
        <v>0</v>
      </c>
      <c r="CK145" s="1" t="s">
        <v>0</v>
      </c>
      <c r="CL145" s="1" t="s">
        <v>0</v>
      </c>
      <c r="CM145" s="1" t="s">
        <v>0</v>
      </c>
      <c r="CN145" s="1" t="s">
        <v>0</v>
      </c>
      <c r="CO145" s="1" t="s">
        <v>0</v>
      </c>
      <c r="CP145" s="1" t="s">
        <v>0</v>
      </c>
      <c r="CQ145" s="1" t="s">
        <v>0</v>
      </c>
      <c r="CR145" s="1" t="s">
        <v>0</v>
      </c>
      <c r="CS145" s="1" t="s">
        <v>0</v>
      </c>
      <c r="CT145" s="1" t="s">
        <v>0</v>
      </c>
      <c r="CU145" s="1" t="s">
        <v>0</v>
      </c>
      <c r="CV145" s="1" t="s">
        <v>0</v>
      </c>
      <c r="CW145" s="1" t="s">
        <v>0</v>
      </c>
      <c r="CX145" s="1" t="s">
        <v>0</v>
      </c>
      <c r="CY145" s="1" t="s">
        <v>0</v>
      </c>
      <c r="CZ145" s="1" t="s">
        <v>0</v>
      </c>
      <c r="DA145" s="1" t="s">
        <v>0</v>
      </c>
      <c r="DB145" s="1" t="s">
        <v>0</v>
      </c>
      <c r="DC145" s="1" t="s">
        <v>0</v>
      </c>
      <c r="DD145" s="1" t="s">
        <v>0</v>
      </c>
      <c r="DE145" s="1" t="s">
        <v>0</v>
      </c>
      <c r="DF145" s="1" t="s">
        <v>0</v>
      </c>
      <c r="DG145" s="1" t="s">
        <v>0</v>
      </c>
      <c r="DH145" s="1" t="s">
        <v>0</v>
      </c>
      <c r="DI145" s="1" t="s">
        <v>0</v>
      </c>
      <c r="DJ145" s="1" t="s">
        <v>0</v>
      </c>
      <c r="DK145" s="1" t="s">
        <v>0</v>
      </c>
      <c r="DL145" s="1" t="s">
        <v>0</v>
      </c>
      <c r="DM145" s="1" t="s">
        <v>0</v>
      </c>
      <c r="DN145" s="1" t="s">
        <v>0</v>
      </c>
      <c r="DO145" s="1" t="s">
        <v>0</v>
      </c>
      <c r="DP145" s="1" t="s">
        <v>0</v>
      </c>
      <c r="DQ145" s="1" t="s">
        <v>0</v>
      </c>
      <c r="DR145" s="1" t="s">
        <v>0</v>
      </c>
      <c r="DS145" s="1" t="s">
        <v>0</v>
      </c>
      <c r="DT145" s="1" t="s">
        <v>0</v>
      </c>
      <c r="DU145" s="1" t="s">
        <v>0</v>
      </c>
      <c r="DV145" s="1" t="s">
        <v>0</v>
      </c>
      <c r="DW145" s="1" t="s">
        <v>0</v>
      </c>
      <c r="DX145" s="1" t="s">
        <v>0</v>
      </c>
      <c r="DY145" s="1" t="s">
        <v>0</v>
      </c>
      <c r="DZ145" s="1" t="s">
        <v>0</v>
      </c>
      <c r="EA145" s="1" t="s">
        <v>0</v>
      </c>
      <c r="EB145" s="1" t="s">
        <v>0</v>
      </c>
      <c r="EC145" s="1" t="s">
        <v>0</v>
      </c>
      <c r="ED145" s="1" t="s">
        <v>0</v>
      </c>
      <c r="EE145" s="1" t="s">
        <v>0</v>
      </c>
      <c r="EF145" s="1" t="s">
        <v>0</v>
      </c>
      <c r="EG145" s="1" t="s">
        <v>0</v>
      </c>
      <c r="EH145" s="1" t="s">
        <v>0</v>
      </c>
      <c r="EI145" s="1" t="s">
        <v>0</v>
      </c>
      <c r="EJ145" s="1" t="s">
        <v>0</v>
      </c>
      <c r="EK145" s="1" t="s">
        <v>0</v>
      </c>
      <c r="EL145" s="1" t="s">
        <v>0</v>
      </c>
      <c r="EM145" s="1" t="s">
        <v>0</v>
      </c>
      <c r="EN145" s="1" t="s">
        <v>0</v>
      </c>
      <c r="EO145" s="1" t="s">
        <v>0</v>
      </c>
      <c r="EP145" s="1" t="s">
        <v>0</v>
      </c>
      <c r="EQ145" s="1" t="s">
        <v>0</v>
      </c>
      <c r="ER145" s="1" t="s">
        <v>0</v>
      </c>
      <c r="ES145" s="1" t="s">
        <v>0</v>
      </c>
      <c r="ET145" s="1" t="s">
        <v>0</v>
      </c>
      <c r="EU145" s="1" t="s">
        <v>0</v>
      </c>
      <c r="EV145" s="1" t="s">
        <v>0</v>
      </c>
      <c r="EW145" s="1" t="s">
        <v>0</v>
      </c>
      <c r="EX145" s="1" t="s">
        <v>0</v>
      </c>
      <c r="EY145" s="1" t="s">
        <v>0</v>
      </c>
      <c r="EZ145" s="1" t="s">
        <v>0</v>
      </c>
      <c r="FA145" s="1" t="s">
        <v>0</v>
      </c>
      <c r="FB145" s="1" t="s">
        <v>0</v>
      </c>
      <c r="FC145" s="1" t="s">
        <v>0</v>
      </c>
      <c r="FD145" s="1" t="s">
        <v>0</v>
      </c>
    </row>
    <row r="146" spans="1:160" ht="1" x14ac:dyDescent="0.2">
      <c r="A146" s="1" t="s">
        <v>1778</v>
      </c>
      <c r="B146" s="4" t="s">
        <v>657</v>
      </c>
      <c r="C146" s="4" t="s">
        <v>658</v>
      </c>
      <c r="D146" s="35" t="s">
        <v>0</v>
      </c>
      <c r="E146" s="35" t="s">
        <v>0</v>
      </c>
      <c r="F146" s="35" t="s">
        <v>0</v>
      </c>
      <c r="G146" s="35" t="s">
        <v>0</v>
      </c>
      <c r="H146" s="35" t="s">
        <v>0</v>
      </c>
      <c r="I146" s="35" t="s">
        <v>0</v>
      </c>
      <c r="J146" s="35" t="s">
        <v>0</v>
      </c>
      <c r="K146" s="35" t="s">
        <v>0</v>
      </c>
      <c r="L146" s="35" t="s">
        <v>0</v>
      </c>
      <c r="M146" s="35" t="s">
        <v>0</v>
      </c>
      <c r="N146" s="1" t="s">
        <v>0</v>
      </c>
      <c r="O146" s="1" t="s">
        <v>0</v>
      </c>
      <c r="P146" s="1" t="s">
        <v>0</v>
      </c>
      <c r="Q146" s="1" t="s">
        <v>0</v>
      </c>
      <c r="R146" s="1" t="s">
        <v>0</v>
      </c>
      <c r="S146" s="1" t="s">
        <v>0</v>
      </c>
      <c r="T146" s="1" t="s">
        <v>0</v>
      </c>
      <c r="U146" s="1" t="s">
        <v>0</v>
      </c>
      <c r="V146" s="1" t="s">
        <v>0</v>
      </c>
      <c r="W146" s="1" t="s">
        <v>0</v>
      </c>
      <c r="X146" s="1" t="s">
        <v>0</v>
      </c>
      <c r="Y146" s="1" t="s">
        <v>0</v>
      </c>
      <c r="Z146" s="1" t="s">
        <v>0</v>
      </c>
      <c r="AA146" s="1" t="s">
        <v>0</v>
      </c>
      <c r="AB146" s="1" t="s">
        <v>0</v>
      </c>
      <c r="AC146" s="1" t="s">
        <v>0</v>
      </c>
      <c r="AD146" s="1" t="s">
        <v>0</v>
      </c>
      <c r="AE146" s="1" t="s">
        <v>0</v>
      </c>
      <c r="AF146" s="1" t="s">
        <v>0</v>
      </c>
      <c r="AG146" s="1" t="s">
        <v>0</v>
      </c>
      <c r="AH146" s="1" t="s">
        <v>0</v>
      </c>
      <c r="AI146" s="1" t="s">
        <v>0</v>
      </c>
      <c r="AJ146" s="1" t="s">
        <v>0</v>
      </c>
      <c r="AK146" s="1" t="s">
        <v>0</v>
      </c>
      <c r="AL146" s="1" t="s">
        <v>0</v>
      </c>
      <c r="AM146" s="1" t="s">
        <v>0</v>
      </c>
      <c r="AN146" s="1" t="s">
        <v>0</v>
      </c>
      <c r="AO146" s="1" t="s">
        <v>0</v>
      </c>
      <c r="AP146" s="1" t="s">
        <v>0</v>
      </c>
      <c r="AQ146" s="1" t="s">
        <v>0</v>
      </c>
      <c r="AR146" s="1" t="s">
        <v>0</v>
      </c>
      <c r="AS146" s="1" t="s">
        <v>0</v>
      </c>
      <c r="AT146" s="1" t="s">
        <v>0</v>
      </c>
      <c r="AU146" s="1" t="s">
        <v>0</v>
      </c>
      <c r="AV146" s="1" t="s">
        <v>0</v>
      </c>
      <c r="AW146" s="1" t="s">
        <v>0</v>
      </c>
      <c r="AX146" s="1" t="s">
        <v>0</v>
      </c>
      <c r="AY146" s="1" t="s">
        <v>0</v>
      </c>
      <c r="AZ146" s="1" t="s">
        <v>0</v>
      </c>
      <c r="BA146" s="1" t="s">
        <v>0</v>
      </c>
      <c r="BB146" s="1" t="s">
        <v>0</v>
      </c>
      <c r="BC146" s="1" t="s">
        <v>0</v>
      </c>
      <c r="BD146" s="1" t="s">
        <v>0</v>
      </c>
      <c r="BE146" s="1" t="s">
        <v>0</v>
      </c>
      <c r="BF146" s="1" t="s">
        <v>0</v>
      </c>
      <c r="BG146" s="1" t="s">
        <v>0</v>
      </c>
      <c r="BH146" s="1" t="s">
        <v>0</v>
      </c>
      <c r="BI146" s="1" t="s">
        <v>0</v>
      </c>
      <c r="BJ146" s="1" t="s">
        <v>0</v>
      </c>
      <c r="BK146" s="1" t="s">
        <v>0</v>
      </c>
      <c r="BL146" s="1" t="s">
        <v>0</v>
      </c>
      <c r="BM146" s="1" t="s">
        <v>0</v>
      </c>
      <c r="BN146" s="1" t="s">
        <v>0</v>
      </c>
      <c r="BO146" s="1" t="s">
        <v>0</v>
      </c>
      <c r="BP146" s="1" t="s">
        <v>0</v>
      </c>
      <c r="BQ146" s="1" t="s">
        <v>0</v>
      </c>
      <c r="BR146" s="1" t="s">
        <v>0</v>
      </c>
      <c r="BS146" s="1" t="s">
        <v>0</v>
      </c>
      <c r="BT146" s="1" t="s">
        <v>0</v>
      </c>
      <c r="BU146" s="1" t="s">
        <v>0</v>
      </c>
      <c r="BV146" s="1" t="s">
        <v>0</v>
      </c>
      <c r="BW146" s="1" t="s">
        <v>0</v>
      </c>
      <c r="BX146" s="1" t="s">
        <v>0</v>
      </c>
      <c r="BY146" s="1" t="s">
        <v>0</v>
      </c>
      <c r="BZ146" s="1" t="s">
        <v>0</v>
      </c>
      <c r="CA146" s="1" t="s">
        <v>0</v>
      </c>
      <c r="CB146" s="1" t="s">
        <v>0</v>
      </c>
      <c r="CC146" s="1" t="s">
        <v>0</v>
      </c>
      <c r="CD146" s="1" t="s">
        <v>0</v>
      </c>
      <c r="CE146" s="1" t="s">
        <v>0</v>
      </c>
      <c r="CF146" s="1" t="s">
        <v>0</v>
      </c>
      <c r="CG146" s="1" t="s">
        <v>0</v>
      </c>
      <c r="CH146" s="1" t="s">
        <v>0</v>
      </c>
      <c r="CI146" s="1" t="s">
        <v>0</v>
      </c>
      <c r="CJ146" s="1" t="s">
        <v>0</v>
      </c>
      <c r="CK146" s="1" t="s">
        <v>0</v>
      </c>
      <c r="CL146" s="1" t="s">
        <v>0</v>
      </c>
      <c r="CM146" s="1" t="s">
        <v>0</v>
      </c>
      <c r="CN146" s="1" t="s">
        <v>0</v>
      </c>
      <c r="CO146" s="1" t="s">
        <v>0</v>
      </c>
      <c r="CP146" s="1" t="s">
        <v>0</v>
      </c>
      <c r="CQ146" s="1" t="s">
        <v>0</v>
      </c>
      <c r="CR146" s="1" t="s">
        <v>0</v>
      </c>
      <c r="CS146" s="1" t="s">
        <v>0</v>
      </c>
      <c r="CT146" s="1" t="s">
        <v>0</v>
      </c>
      <c r="CU146" s="1" t="s">
        <v>0</v>
      </c>
      <c r="CV146" s="1" t="s">
        <v>0</v>
      </c>
      <c r="CW146" s="1" t="s">
        <v>0</v>
      </c>
      <c r="CX146" s="1" t="s">
        <v>0</v>
      </c>
      <c r="CY146" s="1" t="s">
        <v>0</v>
      </c>
      <c r="CZ146" s="1" t="s">
        <v>0</v>
      </c>
      <c r="DA146" s="1" t="s">
        <v>0</v>
      </c>
      <c r="DB146" s="1" t="s">
        <v>0</v>
      </c>
      <c r="DC146" s="1" t="s">
        <v>0</v>
      </c>
      <c r="DD146" s="1" t="s">
        <v>0</v>
      </c>
      <c r="DE146" s="1" t="s">
        <v>0</v>
      </c>
      <c r="DF146" s="1" t="s">
        <v>0</v>
      </c>
      <c r="DG146" s="1" t="s">
        <v>0</v>
      </c>
      <c r="DH146" s="1" t="s">
        <v>0</v>
      </c>
      <c r="DI146" s="1" t="s">
        <v>0</v>
      </c>
      <c r="DJ146" s="1" t="s">
        <v>0</v>
      </c>
      <c r="DK146" s="1" t="s">
        <v>0</v>
      </c>
      <c r="DL146" s="1" t="s">
        <v>0</v>
      </c>
      <c r="DM146" s="1" t="s">
        <v>0</v>
      </c>
      <c r="DN146" s="1" t="s">
        <v>0</v>
      </c>
      <c r="DO146" s="1" t="s">
        <v>0</v>
      </c>
      <c r="DP146" s="1" t="s">
        <v>0</v>
      </c>
      <c r="DQ146" s="1" t="s">
        <v>0</v>
      </c>
      <c r="DR146" s="1" t="s">
        <v>0</v>
      </c>
      <c r="DS146" s="1" t="s">
        <v>0</v>
      </c>
      <c r="DT146" s="1" t="s">
        <v>0</v>
      </c>
      <c r="DU146" s="1" t="s">
        <v>0</v>
      </c>
      <c r="DV146" s="1" t="s">
        <v>0</v>
      </c>
      <c r="DW146" s="1" t="s">
        <v>0</v>
      </c>
      <c r="DX146" s="1" t="s">
        <v>0</v>
      </c>
      <c r="DY146" s="1" t="s">
        <v>0</v>
      </c>
      <c r="DZ146" s="1" t="s">
        <v>0</v>
      </c>
      <c r="EA146" s="1" t="s">
        <v>0</v>
      </c>
      <c r="EB146" s="1" t="s">
        <v>0</v>
      </c>
      <c r="EC146" s="1" t="s">
        <v>0</v>
      </c>
      <c r="ED146" s="1" t="s">
        <v>0</v>
      </c>
      <c r="EE146" s="1" t="s">
        <v>0</v>
      </c>
      <c r="EF146" s="1" t="s">
        <v>0</v>
      </c>
      <c r="EG146" s="1" t="s">
        <v>0</v>
      </c>
      <c r="EH146" s="1" t="s">
        <v>0</v>
      </c>
      <c r="EI146" s="1" t="s">
        <v>0</v>
      </c>
      <c r="EJ146" s="1" t="s">
        <v>0</v>
      </c>
      <c r="EK146" s="1" t="s">
        <v>0</v>
      </c>
      <c r="EL146" s="1" t="s">
        <v>0</v>
      </c>
      <c r="EM146" s="1" t="s">
        <v>0</v>
      </c>
      <c r="EN146" s="1" t="s">
        <v>0</v>
      </c>
      <c r="EO146" s="1" t="s">
        <v>0</v>
      </c>
      <c r="EP146" s="1" t="s">
        <v>0</v>
      </c>
      <c r="EQ146" s="1" t="s">
        <v>0</v>
      </c>
      <c r="ER146" s="1" t="s">
        <v>0</v>
      </c>
      <c r="ES146" s="1" t="s">
        <v>0</v>
      </c>
      <c r="ET146" s="1" t="s">
        <v>0</v>
      </c>
      <c r="EU146" s="1" t="s">
        <v>0</v>
      </c>
      <c r="EV146" s="1" t="s">
        <v>0</v>
      </c>
      <c r="EW146" s="1" t="s">
        <v>0</v>
      </c>
      <c r="EX146" s="1" t="s">
        <v>0</v>
      </c>
      <c r="EY146" s="1" t="s">
        <v>0</v>
      </c>
      <c r="EZ146" s="1" t="s">
        <v>0</v>
      </c>
      <c r="FA146" s="1" t="s">
        <v>0</v>
      </c>
      <c r="FB146" s="1" t="s">
        <v>0</v>
      </c>
      <c r="FC146" s="1" t="s">
        <v>0</v>
      </c>
      <c r="FD146" s="1" t="s">
        <v>0</v>
      </c>
    </row>
    <row r="147" spans="1:160" ht="1" x14ac:dyDescent="0.2">
      <c r="A147" s="1" t="s">
        <v>1779</v>
      </c>
      <c r="B147" s="4" t="s">
        <v>662</v>
      </c>
      <c r="C147" s="4" t="s">
        <v>663</v>
      </c>
      <c r="D147" s="35" t="s">
        <v>0</v>
      </c>
      <c r="E147" s="35" t="s">
        <v>0</v>
      </c>
      <c r="F147" s="35" t="s">
        <v>0</v>
      </c>
      <c r="G147" s="35" t="s">
        <v>0</v>
      </c>
      <c r="H147" s="35" t="s">
        <v>0</v>
      </c>
      <c r="I147" s="35" t="s">
        <v>0</v>
      </c>
      <c r="J147" s="35" t="s">
        <v>0</v>
      </c>
      <c r="K147" s="35" t="s">
        <v>0</v>
      </c>
      <c r="L147" s="35" t="s">
        <v>0</v>
      </c>
      <c r="M147" s="35" t="s">
        <v>0</v>
      </c>
      <c r="N147" s="1" t="s">
        <v>0</v>
      </c>
      <c r="O147" s="1" t="s">
        <v>0</v>
      </c>
      <c r="P147" s="1" t="s">
        <v>0</v>
      </c>
      <c r="Q147" s="1" t="s">
        <v>0</v>
      </c>
      <c r="R147" s="1" t="s">
        <v>0</v>
      </c>
      <c r="S147" s="1" t="s">
        <v>0</v>
      </c>
      <c r="T147" s="1" t="s">
        <v>0</v>
      </c>
      <c r="U147" s="1" t="s">
        <v>0</v>
      </c>
      <c r="V147" s="1" t="s">
        <v>0</v>
      </c>
      <c r="W147" s="1" t="s">
        <v>0</v>
      </c>
      <c r="X147" s="1" t="s">
        <v>0</v>
      </c>
      <c r="Y147" s="1" t="s">
        <v>0</v>
      </c>
      <c r="Z147" s="1" t="s">
        <v>0</v>
      </c>
      <c r="AA147" s="1" t="s">
        <v>0</v>
      </c>
      <c r="AB147" s="1" t="s">
        <v>0</v>
      </c>
      <c r="AC147" s="1" t="s">
        <v>0</v>
      </c>
      <c r="AD147" s="1" t="s">
        <v>0</v>
      </c>
      <c r="AE147" s="1" t="s">
        <v>0</v>
      </c>
      <c r="AF147" s="1" t="s">
        <v>0</v>
      </c>
      <c r="AG147" s="1" t="s">
        <v>0</v>
      </c>
      <c r="AH147" s="1" t="s">
        <v>0</v>
      </c>
      <c r="AI147" s="1" t="s">
        <v>0</v>
      </c>
      <c r="AJ147" s="1" t="s">
        <v>0</v>
      </c>
      <c r="AK147" s="1" t="s">
        <v>0</v>
      </c>
      <c r="AL147" s="1" t="s">
        <v>0</v>
      </c>
      <c r="AM147" s="1" t="s">
        <v>0</v>
      </c>
      <c r="AN147" s="1" t="s">
        <v>0</v>
      </c>
      <c r="AO147" s="1" t="s">
        <v>0</v>
      </c>
      <c r="AP147" s="1" t="s">
        <v>0</v>
      </c>
      <c r="AQ147" s="1" t="s">
        <v>0</v>
      </c>
      <c r="AR147" s="1" t="s">
        <v>0</v>
      </c>
      <c r="AS147" s="1" t="s">
        <v>0</v>
      </c>
      <c r="AT147" s="1" t="s">
        <v>0</v>
      </c>
      <c r="AU147" s="1" t="s">
        <v>0</v>
      </c>
      <c r="AV147" s="1" t="s">
        <v>0</v>
      </c>
      <c r="AW147" s="1" t="s">
        <v>0</v>
      </c>
      <c r="AX147" s="1" t="s">
        <v>0</v>
      </c>
      <c r="AY147" s="1" t="s">
        <v>0</v>
      </c>
      <c r="AZ147" s="1" t="s">
        <v>0</v>
      </c>
      <c r="BA147" s="1" t="s">
        <v>0</v>
      </c>
      <c r="BB147" s="1" t="s">
        <v>0</v>
      </c>
      <c r="BC147" s="1" t="s">
        <v>0</v>
      </c>
      <c r="BD147" s="1" t="s">
        <v>0</v>
      </c>
      <c r="BE147" s="1" t="s">
        <v>0</v>
      </c>
      <c r="BF147" s="1" t="s">
        <v>0</v>
      </c>
      <c r="BG147" s="1" t="s">
        <v>0</v>
      </c>
      <c r="BH147" s="1" t="s">
        <v>0</v>
      </c>
      <c r="BI147" s="1" t="s">
        <v>0</v>
      </c>
      <c r="BJ147" s="1" t="s">
        <v>0</v>
      </c>
      <c r="BK147" s="1" t="s">
        <v>0</v>
      </c>
      <c r="BL147" s="1" t="s">
        <v>0</v>
      </c>
      <c r="BM147" s="1" t="s">
        <v>0</v>
      </c>
      <c r="BN147" s="1" t="s">
        <v>0</v>
      </c>
      <c r="BO147" s="1" t="s">
        <v>0</v>
      </c>
      <c r="BP147" s="1" t="s">
        <v>0</v>
      </c>
      <c r="BQ147" s="1" t="s">
        <v>0</v>
      </c>
      <c r="BR147" s="1" t="s">
        <v>0</v>
      </c>
      <c r="BS147" s="1" t="s">
        <v>0</v>
      </c>
      <c r="BT147" s="1" t="s">
        <v>0</v>
      </c>
      <c r="BU147" s="1" t="s">
        <v>0</v>
      </c>
      <c r="BV147" s="1" t="s">
        <v>0</v>
      </c>
      <c r="BW147" s="1" t="s">
        <v>0</v>
      </c>
      <c r="BX147" s="1" t="s">
        <v>0</v>
      </c>
      <c r="BY147" s="1" t="s">
        <v>0</v>
      </c>
      <c r="BZ147" s="1" t="s">
        <v>0</v>
      </c>
      <c r="CA147" s="1" t="s">
        <v>0</v>
      </c>
      <c r="CB147" s="1" t="s">
        <v>0</v>
      </c>
      <c r="CC147" s="1" t="s">
        <v>0</v>
      </c>
      <c r="CD147" s="1" t="s">
        <v>0</v>
      </c>
      <c r="CE147" s="1" t="s">
        <v>0</v>
      </c>
      <c r="CF147" s="1" t="s">
        <v>0</v>
      </c>
      <c r="CG147" s="1" t="s">
        <v>0</v>
      </c>
      <c r="CH147" s="1" t="s">
        <v>0</v>
      </c>
      <c r="CI147" s="1" t="s">
        <v>0</v>
      </c>
      <c r="CJ147" s="1" t="s">
        <v>0</v>
      </c>
      <c r="CK147" s="1" t="s">
        <v>0</v>
      </c>
      <c r="CL147" s="1" t="s">
        <v>0</v>
      </c>
      <c r="CM147" s="1" t="s">
        <v>0</v>
      </c>
      <c r="CN147" s="1" t="s">
        <v>0</v>
      </c>
      <c r="CO147" s="1" t="s">
        <v>0</v>
      </c>
      <c r="CP147" s="1" t="s">
        <v>0</v>
      </c>
      <c r="CQ147" s="1" t="s">
        <v>0</v>
      </c>
      <c r="CR147" s="1" t="s">
        <v>0</v>
      </c>
      <c r="CS147" s="1" t="s">
        <v>0</v>
      </c>
      <c r="CT147" s="1" t="s">
        <v>0</v>
      </c>
      <c r="CU147" s="1" t="s">
        <v>0</v>
      </c>
      <c r="CV147" s="1" t="s">
        <v>0</v>
      </c>
      <c r="CW147" s="1" t="s">
        <v>0</v>
      </c>
      <c r="CX147" s="1" t="s">
        <v>0</v>
      </c>
      <c r="CY147" s="1" t="s">
        <v>0</v>
      </c>
      <c r="CZ147" s="1" t="s">
        <v>0</v>
      </c>
      <c r="DA147" s="1" t="s">
        <v>0</v>
      </c>
      <c r="DB147" s="1" t="s">
        <v>0</v>
      </c>
      <c r="DC147" s="1" t="s">
        <v>0</v>
      </c>
      <c r="DD147" s="1" t="s">
        <v>0</v>
      </c>
      <c r="DE147" s="1" t="s">
        <v>0</v>
      </c>
      <c r="DF147" s="1" t="s">
        <v>0</v>
      </c>
      <c r="DG147" s="1" t="s">
        <v>0</v>
      </c>
      <c r="DH147" s="1" t="s">
        <v>0</v>
      </c>
      <c r="DI147" s="1" t="s">
        <v>0</v>
      </c>
      <c r="DJ147" s="1" t="s">
        <v>0</v>
      </c>
      <c r="DK147" s="1" t="s">
        <v>0</v>
      </c>
      <c r="DL147" s="1" t="s">
        <v>0</v>
      </c>
      <c r="DM147" s="1" t="s">
        <v>0</v>
      </c>
      <c r="DN147" s="1" t="s">
        <v>0</v>
      </c>
      <c r="DO147" s="1" t="s">
        <v>0</v>
      </c>
      <c r="DP147" s="1" t="s">
        <v>0</v>
      </c>
      <c r="DQ147" s="1" t="s">
        <v>0</v>
      </c>
      <c r="DR147" s="1" t="s">
        <v>0</v>
      </c>
      <c r="DS147" s="1" t="s">
        <v>0</v>
      </c>
      <c r="DT147" s="1" t="s">
        <v>0</v>
      </c>
      <c r="DU147" s="1" t="s">
        <v>0</v>
      </c>
      <c r="DV147" s="1" t="s">
        <v>0</v>
      </c>
      <c r="DW147" s="1" t="s">
        <v>0</v>
      </c>
      <c r="DX147" s="1" t="s">
        <v>0</v>
      </c>
      <c r="DY147" s="1" t="s">
        <v>0</v>
      </c>
      <c r="DZ147" s="1" t="s">
        <v>0</v>
      </c>
      <c r="EA147" s="1" t="s">
        <v>0</v>
      </c>
      <c r="EB147" s="1" t="s">
        <v>0</v>
      </c>
      <c r="EC147" s="1" t="s">
        <v>0</v>
      </c>
      <c r="ED147" s="1" t="s">
        <v>0</v>
      </c>
      <c r="EE147" s="1" t="s">
        <v>0</v>
      </c>
      <c r="EF147" s="1" t="s">
        <v>0</v>
      </c>
      <c r="EG147" s="1" t="s">
        <v>0</v>
      </c>
      <c r="EH147" s="1" t="s">
        <v>0</v>
      </c>
      <c r="EI147" s="1" t="s">
        <v>0</v>
      </c>
      <c r="EJ147" s="1" t="s">
        <v>0</v>
      </c>
      <c r="EK147" s="1" t="s">
        <v>0</v>
      </c>
      <c r="EL147" s="1" t="s">
        <v>0</v>
      </c>
      <c r="EM147" s="1" t="s">
        <v>0</v>
      </c>
      <c r="EN147" s="1" t="s">
        <v>0</v>
      </c>
      <c r="EO147" s="1" t="s">
        <v>0</v>
      </c>
      <c r="EP147" s="1" t="s">
        <v>0</v>
      </c>
      <c r="EQ147" s="1" t="s">
        <v>0</v>
      </c>
      <c r="ER147" s="1" t="s">
        <v>0</v>
      </c>
      <c r="ES147" s="1" t="s">
        <v>0</v>
      </c>
      <c r="ET147" s="1" t="s">
        <v>0</v>
      </c>
      <c r="EU147" s="1" t="s">
        <v>0</v>
      </c>
      <c r="EV147" s="1" t="s">
        <v>0</v>
      </c>
      <c r="EW147" s="1" t="s">
        <v>0</v>
      </c>
      <c r="EX147" s="1" t="s">
        <v>0</v>
      </c>
      <c r="EY147" s="1" t="s">
        <v>0</v>
      </c>
      <c r="EZ147" s="1" t="s">
        <v>0</v>
      </c>
      <c r="FA147" s="1" t="s">
        <v>0</v>
      </c>
      <c r="FB147" s="1" t="s">
        <v>0</v>
      </c>
      <c r="FC147" s="1" t="s">
        <v>0</v>
      </c>
      <c r="FD147" s="1" t="s">
        <v>0</v>
      </c>
    </row>
    <row r="148" spans="1:160" x14ac:dyDescent="0.2">
      <c r="A148" s="1" t="s">
        <v>1780</v>
      </c>
      <c r="B148" s="4" t="s">
        <v>667</v>
      </c>
      <c r="C148" s="4" t="s">
        <v>668</v>
      </c>
      <c r="D148" s="35" t="s">
        <v>0</v>
      </c>
      <c r="E148" s="35" t="s">
        <v>0</v>
      </c>
      <c r="F148" s="35" t="s">
        <v>0</v>
      </c>
      <c r="G148" s="35" t="s">
        <v>0</v>
      </c>
      <c r="H148" s="35" t="s">
        <v>0</v>
      </c>
      <c r="I148" s="35" t="s">
        <v>0</v>
      </c>
      <c r="J148" s="35" t="s">
        <v>0</v>
      </c>
      <c r="K148" s="35" t="s">
        <v>0</v>
      </c>
      <c r="L148" s="35" t="s">
        <v>0</v>
      </c>
      <c r="M148" s="35" t="s">
        <v>0</v>
      </c>
      <c r="N148" s="1" t="s">
        <v>0</v>
      </c>
      <c r="O148" s="1" t="s">
        <v>0</v>
      </c>
      <c r="P148" s="1" t="s">
        <v>0</v>
      </c>
      <c r="Q148" s="1" t="s">
        <v>0</v>
      </c>
      <c r="R148" s="1" t="s">
        <v>0</v>
      </c>
      <c r="S148" s="1" t="s">
        <v>0</v>
      </c>
      <c r="T148" s="1" t="s">
        <v>0</v>
      </c>
      <c r="U148" s="1" t="s">
        <v>0</v>
      </c>
      <c r="V148" s="1" t="s">
        <v>0</v>
      </c>
      <c r="W148" s="1" t="s">
        <v>0</v>
      </c>
      <c r="X148" s="1" t="s">
        <v>0</v>
      </c>
      <c r="Y148" s="1" t="s">
        <v>0</v>
      </c>
      <c r="Z148" s="1" t="s">
        <v>0</v>
      </c>
      <c r="AA148" s="1" t="s">
        <v>0</v>
      </c>
      <c r="AB148" s="1" t="s">
        <v>0</v>
      </c>
      <c r="AC148" s="1" t="s">
        <v>0</v>
      </c>
      <c r="AD148" s="1" t="s">
        <v>0</v>
      </c>
      <c r="AE148" s="1" t="s">
        <v>0</v>
      </c>
      <c r="AF148" s="1" t="s">
        <v>0</v>
      </c>
      <c r="AG148" s="1" t="s">
        <v>0</v>
      </c>
      <c r="AH148" s="1" t="s">
        <v>0</v>
      </c>
      <c r="AI148" s="1" t="s">
        <v>0</v>
      </c>
      <c r="AJ148" s="1" t="s">
        <v>0</v>
      </c>
      <c r="AK148" s="1" t="s">
        <v>0</v>
      </c>
      <c r="AL148" s="1" t="s">
        <v>0</v>
      </c>
      <c r="AM148" s="1" t="s">
        <v>0</v>
      </c>
      <c r="AN148" s="1" t="s">
        <v>0</v>
      </c>
      <c r="AO148" s="1" t="s">
        <v>0</v>
      </c>
      <c r="AP148" s="1" t="s">
        <v>0</v>
      </c>
      <c r="AQ148" s="1" t="s">
        <v>0</v>
      </c>
      <c r="AR148" s="1" t="s">
        <v>0</v>
      </c>
      <c r="AS148" s="1" t="s">
        <v>0</v>
      </c>
      <c r="AT148" s="1" t="s">
        <v>0</v>
      </c>
      <c r="AU148" s="1" t="s">
        <v>0</v>
      </c>
      <c r="AV148" s="1" t="s">
        <v>0</v>
      </c>
      <c r="AW148" s="1" t="s">
        <v>0</v>
      </c>
      <c r="AX148" s="1" t="s">
        <v>0</v>
      </c>
      <c r="AY148" s="1" t="s">
        <v>0</v>
      </c>
      <c r="AZ148" s="1" t="s">
        <v>0</v>
      </c>
      <c r="BA148" s="1" t="s">
        <v>0</v>
      </c>
      <c r="BB148" s="1" t="s">
        <v>0</v>
      </c>
      <c r="BC148" s="1" t="s">
        <v>0</v>
      </c>
      <c r="BD148" s="1" t="s">
        <v>0</v>
      </c>
      <c r="BE148" s="1" t="s">
        <v>0</v>
      </c>
      <c r="BF148" s="1" t="s">
        <v>0</v>
      </c>
      <c r="BG148" s="1" t="s">
        <v>0</v>
      </c>
      <c r="BH148" s="1" t="s">
        <v>0</v>
      </c>
      <c r="BI148" s="1" t="s">
        <v>0</v>
      </c>
      <c r="BJ148" s="1" t="s">
        <v>0</v>
      </c>
      <c r="BK148" s="1" t="s">
        <v>0</v>
      </c>
      <c r="BL148" s="1" t="s">
        <v>0</v>
      </c>
      <c r="BM148" s="1" t="s">
        <v>0</v>
      </c>
      <c r="BN148" s="1" t="s">
        <v>0</v>
      </c>
      <c r="BO148" s="1" t="s">
        <v>0</v>
      </c>
      <c r="BP148" s="1" t="s">
        <v>0</v>
      </c>
      <c r="BQ148" s="1" t="s">
        <v>0</v>
      </c>
      <c r="BR148" s="1" t="s">
        <v>0</v>
      </c>
      <c r="BS148" s="1" t="s">
        <v>0</v>
      </c>
      <c r="BT148" s="1" t="s">
        <v>0</v>
      </c>
      <c r="BU148" s="1" t="s">
        <v>0</v>
      </c>
      <c r="BV148" s="1" t="s">
        <v>0</v>
      </c>
      <c r="BW148" s="1" t="s">
        <v>0</v>
      </c>
      <c r="BX148" s="1" t="s">
        <v>0</v>
      </c>
      <c r="BY148" s="1" t="s">
        <v>0</v>
      </c>
      <c r="BZ148" s="1" t="s">
        <v>0</v>
      </c>
      <c r="CA148" s="1" t="s">
        <v>0</v>
      </c>
      <c r="CB148" s="1" t="s">
        <v>0</v>
      </c>
      <c r="CC148" s="1" t="s">
        <v>0</v>
      </c>
      <c r="CD148" s="1" t="s">
        <v>0</v>
      </c>
      <c r="CE148" s="1" t="s">
        <v>0</v>
      </c>
      <c r="CF148" s="1" t="s">
        <v>0</v>
      </c>
      <c r="CG148" s="1" t="s">
        <v>0</v>
      </c>
      <c r="CH148" s="1" t="s">
        <v>0</v>
      </c>
      <c r="CI148" s="1" t="s">
        <v>0</v>
      </c>
      <c r="CJ148" s="1" t="s">
        <v>0</v>
      </c>
      <c r="CK148" s="1" t="s">
        <v>0</v>
      </c>
      <c r="CL148" s="1" t="s">
        <v>0</v>
      </c>
      <c r="CM148" s="1" t="s">
        <v>0</v>
      </c>
      <c r="CN148" s="1" t="s">
        <v>0</v>
      </c>
      <c r="CO148" s="1" t="s">
        <v>0</v>
      </c>
      <c r="CP148" s="1" t="s">
        <v>0</v>
      </c>
      <c r="CQ148" s="1" t="s">
        <v>0</v>
      </c>
      <c r="CR148" s="1" t="s">
        <v>0</v>
      </c>
      <c r="CS148" s="1" t="s">
        <v>0</v>
      </c>
      <c r="CT148" s="1" t="s">
        <v>0</v>
      </c>
      <c r="CU148" s="1" t="s">
        <v>0</v>
      </c>
      <c r="CV148" s="1" t="s">
        <v>0</v>
      </c>
      <c r="CW148" s="1" t="s">
        <v>0</v>
      </c>
      <c r="CX148" s="1" t="s">
        <v>0</v>
      </c>
      <c r="CY148" s="1" t="s">
        <v>0</v>
      </c>
      <c r="CZ148" s="1" t="s">
        <v>0</v>
      </c>
      <c r="DA148" s="1" t="s">
        <v>0</v>
      </c>
      <c r="DB148" s="1" t="s">
        <v>0</v>
      </c>
      <c r="DC148" s="1" t="s">
        <v>0</v>
      </c>
      <c r="DD148" s="1" t="s">
        <v>0</v>
      </c>
      <c r="DE148" s="1" t="s">
        <v>0</v>
      </c>
      <c r="DF148" s="1" t="s">
        <v>0</v>
      </c>
      <c r="DG148" s="1" t="s">
        <v>0</v>
      </c>
      <c r="DH148" s="1" t="s">
        <v>0</v>
      </c>
      <c r="DI148" s="1" t="s">
        <v>0</v>
      </c>
      <c r="DJ148" s="1" t="s">
        <v>0</v>
      </c>
      <c r="DK148" s="1" t="s">
        <v>0</v>
      </c>
      <c r="DL148" s="1" t="s">
        <v>0</v>
      </c>
      <c r="DM148" s="1" t="s">
        <v>0</v>
      </c>
      <c r="DN148" s="1" t="s">
        <v>0</v>
      </c>
      <c r="DO148" s="1" t="s">
        <v>0</v>
      </c>
      <c r="DP148" s="1" t="s">
        <v>0</v>
      </c>
      <c r="DQ148" s="1" t="s">
        <v>0</v>
      </c>
      <c r="DR148" s="1" t="s">
        <v>0</v>
      </c>
      <c r="DS148" s="1" t="s">
        <v>0</v>
      </c>
      <c r="DT148" s="1" t="s">
        <v>0</v>
      </c>
      <c r="DU148" s="1" t="s">
        <v>0</v>
      </c>
      <c r="DV148" s="1" t="s">
        <v>0</v>
      </c>
      <c r="DW148" s="1" t="s">
        <v>0</v>
      </c>
      <c r="DX148" s="1" t="s">
        <v>0</v>
      </c>
      <c r="DY148" s="1" t="s">
        <v>0</v>
      </c>
      <c r="DZ148" s="1" t="s">
        <v>0</v>
      </c>
      <c r="EA148" s="1" t="s">
        <v>0</v>
      </c>
      <c r="EB148" s="1" t="s">
        <v>0</v>
      </c>
      <c r="EC148" s="1" t="s">
        <v>0</v>
      </c>
      <c r="ED148" s="1" t="s">
        <v>0</v>
      </c>
      <c r="EE148" s="1" t="s">
        <v>0</v>
      </c>
      <c r="EF148" s="1" t="s">
        <v>0</v>
      </c>
      <c r="EG148" s="1" t="s">
        <v>0</v>
      </c>
      <c r="EH148" s="1" t="s">
        <v>0</v>
      </c>
      <c r="EI148" s="1" t="s">
        <v>0</v>
      </c>
      <c r="EJ148" s="1" t="s">
        <v>0</v>
      </c>
      <c r="EK148" s="1" t="s">
        <v>0</v>
      </c>
      <c r="EL148" s="1" t="s">
        <v>0</v>
      </c>
      <c r="EM148" s="1" t="s">
        <v>0</v>
      </c>
      <c r="EN148" s="1" t="s">
        <v>0</v>
      </c>
      <c r="EO148" s="1" t="s">
        <v>0</v>
      </c>
      <c r="EP148" s="1" t="s">
        <v>0</v>
      </c>
      <c r="EQ148" s="1" t="s">
        <v>0</v>
      </c>
      <c r="ER148" s="1" t="s">
        <v>0</v>
      </c>
      <c r="ES148" s="1" t="s">
        <v>0</v>
      </c>
      <c r="ET148" s="1" t="s">
        <v>0</v>
      </c>
      <c r="EU148" s="1" t="s">
        <v>0</v>
      </c>
      <c r="EV148" s="1" t="s">
        <v>0</v>
      </c>
      <c r="EW148" s="1" t="s">
        <v>0</v>
      </c>
      <c r="EX148" s="1" t="s">
        <v>0</v>
      </c>
      <c r="EY148" s="1" t="s">
        <v>0</v>
      </c>
      <c r="EZ148" s="1" t="s">
        <v>0</v>
      </c>
      <c r="FA148" s="1" t="s">
        <v>0</v>
      </c>
      <c r="FB148" s="1" t="s">
        <v>0</v>
      </c>
      <c r="FC148" s="1" t="s">
        <v>0</v>
      </c>
      <c r="FD148" s="1" t="s">
        <v>0</v>
      </c>
    </row>
    <row r="149" spans="1:160" x14ac:dyDescent="0.2">
      <c r="A149" s="1" t="s">
        <v>1781</v>
      </c>
      <c r="B149" s="4" t="s">
        <v>672</v>
      </c>
      <c r="C149" s="4" t="s">
        <v>673</v>
      </c>
      <c r="D149" s="35" t="s">
        <v>0</v>
      </c>
      <c r="E149" s="35" t="s">
        <v>0</v>
      </c>
      <c r="F149" s="35" t="s">
        <v>0</v>
      </c>
      <c r="G149" s="35" t="s">
        <v>0</v>
      </c>
      <c r="H149" s="35" t="s">
        <v>0</v>
      </c>
      <c r="I149" s="35" t="s">
        <v>0</v>
      </c>
      <c r="J149" s="35" t="s">
        <v>0</v>
      </c>
      <c r="K149" s="35" t="s">
        <v>0</v>
      </c>
      <c r="L149" s="35" t="s">
        <v>0</v>
      </c>
      <c r="M149" s="35" t="s">
        <v>0</v>
      </c>
      <c r="N149" s="1" t="s">
        <v>0</v>
      </c>
      <c r="O149" s="1" t="s">
        <v>0</v>
      </c>
      <c r="P149" s="1" t="s">
        <v>0</v>
      </c>
      <c r="Q149" s="1" t="s">
        <v>0</v>
      </c>
      <c r="R149" s="1" t="s">
        <v>0</v>
      </c>
      <c r="S149" s="1" t="s">
        <v>0</v>
      </c>
      <c r="T149" s="1" t="s">
        <v>0</v>
      </c>
      <c r="U149" s="1" t="s">
        <v>0</v>
      </c>
      <c r="V149" s="1" t="s">
        <v>0</v>
      </c>
      <c r="W149" s="1" t="s">
        <v>0</v>
      </c>
      <c r="X149" s="1" t="s">
        <v>0</v>
      </c>
      <c r="Y149" s="1" t="s">
        <v>0</v>
      </c>
      <c r="Z149" s="1" t="s">
        <v>0</v>
      </c>
      <c r="AA149" s="1" t="s">
        <v>0</v>
      </c>
      <c r="AB149" s="1" t="s">
        <v>0</v>
      </c>
      <c r="AC149" s="1" t="s">
        <v>0</v>
      </c>
      <c r="AD149" s="1" t="s">
        <v>0</v>
      </c>
      <c r="AE149" s="1" t="s">
        <v>0</v>
      </c>
      <c r="AF149" s="1" t="s">
        <v>0</v>
      </c>
      <c r="AG149" s="1" t="s">
        <v>0</v>
      </c>
      <c r="AH149" s="1" t="s">
        <v>0</v>
      </c>
      <c r="AI149" s="1" t="s">
        <v>0</v>
      </c>
      <c r="AJ149" s="1" t="s">
        <v>0</v>
      </c>
      <c r="AK149" s="1" t="s">
        <v>0</v>
      </c>
      <c r="AL149" s="1" t="s">
        <v>0</v>
      </c>
      <c r="AM149" s="1" t="s">
        <v>0</v>
      </c>
      <c r="AN149" s="1" t="s">
        <v>0</v>
      </c>
      <c r="AO149" s="1" t="s">
        <v>0</v>
      </c>
      <c r="AP149" s="1" t="s">
        <v>0</v>
      </c>
      <c r="AQ149" s="1" t="s">
        <v>0</v>
      </c>
      <c r="AR149" s="1" t="s">
        <v>0</v>
      </c>
      <c r="AS149" s="1" t="s">
        <v>0</v>
      </c>
      <c r="AT149" s="1" t="s">
        <v>0</v>
      </c>
      <c r="AU149" s="1" t="s">
        <v>0</v>
      </c>
      <c r="AV149" s="1" t="s">
        <v>0</v>
      </c>
      <c r="AW149" s="1" t="s">
        <v>0</v>
      </c>
      <c r="AX149" s="1" t="s">
        <v>0</v>
      </c>
      <c r="AY149" s="1" t="s">
        <v>0</v>
      </c>
      <c r="AZ149" s="1" t="s">
        <v>0</v>
      </c>
      <c r="BA149" s="1" t="s">
        <v>0</v>
      </c>
      <c r="BB149" s="1" t="s">
        <v>0</v>
      </c>
      <c r="BC149" s="1" t="s">
        <v>0</v>
      </c>
      <c r="BD149" s="1" t="s">
        <v>0</v>
      </c>
      <c r="BE149" s="1" t="s">
        <v>0</v>
      </c>
      <c r="BF149" s="1" t="s">
        <v>0</v>
      </c>
      <c r="BG149" s="1" t="s">
        <v>0</v>
      </c>
      <c r="BH149" s="1" t="s">
        <v>0</v>
      </c>
      <c r="BI149" s="1" t="s">
        <v>0</v>
      </c>
      <c r="BJ149" s="1" t="s">
        <v>0</v>
      </c>
      <c r="BK149" s="1" t="s">
        <v>0</v>
      </c>
      <c r="BL149" s="1" t="s">
        <v>0</v>
      </c>
      <c r="BM149" s="1" t="s">
        <v>0</v>
      </c>
      <c r="BN149" s="1" t="s">
        <v>0</v>
      </c>
      <c r="BO149" s="1" t="s">
        <v>0</v>
      </c>
      <c r="BP149" s="1" t="s">
        <v>0</v>
      </c>
      <c r="BQ149" s="1" t="s">
        <v>0</v>
      </c>
      <c r="BR149" s="1" t="s">
        <v>0</v>
      </c>
      <c r="BS149" s="1" t="s">
        <v>0</v>
      </c>
      <c r="BT149" s="1" t="s">
        <v>0</v>
      </c>
      <c r="BU149" s="1" t="s">
        <v>0</v>
      </c>
      <c r="BV149" s="1" t="s">
        <v>0</v>
      </c>
      <c r="BW149" s="1" t="s">
        <v>0</v>
      </c>
      <c r="BX149" s="1" t="s">
        <v>0</v>
      </c>
      <c r="BY149" s="1" t="s">
        <v>0</v>
      </c>
      <c r="BZ149" s="1" t="s">
        <v>0</v>
      </c>
      <c r="CA149" s="1" t="s">
        <v>0</v>
      </c>
      <c r="CB149" s="1" t="s">
        <v>0</v>
      </c>
      <c r="CC149" s="1" t="s">
        <v>0</v>
      </c>
      <c r="CD149" s="1" t="s">
        <v>0</v>
      </c>
      <c r="CE149" s="1" t="s">
        <v>0</v>
      </c>
      <c r="CF149" s="1" t="s">
        <v>0</v>
      </c>
      <c r="CG149" s="1" t="s">
        <v>0</v>
      </c>
      <c r="CH149" s="1" t="s">
        <v>0</v>
      </c>
      <c r="CI149" s="1" t="s">
        <v>0</v>
      </c>
      <c r="CJ149" s="1" t="s">
        <v>0</v>
      </c>
      <c r="CK149" s="1" t="s">
        <v>0</v>
      </c>
      <c r="CL149" s="1" t="s">
        <v>0</v>
      </c>
      <c r="CM149" s="1" t="s">
        <v>0</v>
      </c>
      <c r="CN149" s="1" t="s">
        <v>0</v>
      </c>
      <c r="CO149" s="1" t="s">
        <v>0</v>
      </c>
      <c r="CP149" s="1" t="s">
        <v>0</v>
      </c>
      <c r="CQ149" s="1" t="s">
        <v>0</v>
      </c>
      <c r="CR149" s="1" t="s">
        <v>0</v>
      </c>
      <c r="CS149" s="1" t="s">
        <v>0</v>
      </c>
      <c r="CT149" s="1" t="s">
        <v>0</v>
      </c>
      <c r="CU149" s="1" t="s">
        <v>0</v>
      </c>
      <c r="CV149" s="1" t="s">
        <v>0</v>
      </c>
      <c r="CW149" s="1" t="s">
        <v>0</v>
      </c>
      <c r="CX149" s="1" t="s">
        <v>0</v>
      </c>
      <c r="CY149" s="1" t="s">
        <v>0</v>
      </c>
      <c r="CZ149" s="1" t="s">
        <v>0</v>
      </c>
      <c r="DA149" s="1" t="s">
        <v>0</v>
      </c>
      <c r="DB149" s="1" t="s">
        <v>0</v>
      </c>
      <c r="DC149" s="1" t="s">
        <v>0</v>
      </c>
      <c r="DD149" s="1" t="s">
        <v>0</v>
      </c>
      <c r="DE149" s="1" t="s">
        <v>0</v>
      </c>
      <c r="DF149" s="1" t="s">
        <v>0</v>
      </c>
      <c r="DG149" s="1" t="s">
        <v>0</v>
      </c>
      <c r="DH149" s="1" t="s">
        <v>0</v>
      </c>
      <c r="DI149" s="1" t="s">
        <v>0</v>
      </c>
      <c r="DJ149" s="1" t="s">
        <v>0</v>
      </c>
      <c r="DK149" s="1" t="s">
        <v>0</v>
      </c>
      <c r="DL149" s="1" t="s">
        <v>0</v>
      </c>
      <c r="DM149" s="1" t="s">
        <v>0</v>
      </c>
      <c r="DN149" s="1" t="s">
        <v>0</v>
      </c>
      <c r="DO149" s="1" t="s">
        <v>0</v>
      </c>
      <c r="DP149" s="1" t="s">
        <v>0</v>
      </c>
      <c r="DQ149" s="1" t="s">
        <v>0</v>
      </c>
      <c r="DR149" s="1" t="s">
        <v>0</v>
      </c>
      <c r="DS149" s="1" t="s">
        <v>0</v>
      </c>
      <c r="DT149" s="1" t="s">
        <v>0</v>
      </c>
      <c r="DU149" s="1" t="s">
        <v>0</v>
      </c>
      <c r="DV149" s="1" t="s">
        <v>0</v>
      </c>
      <c r="DW149" s="1" t="s">
        <v>0</v>
      </c>
      <c r="DX149" s="1" t="s">
        <v>0</v>
      </c>
      <c r="DY149" s="1" t="s">
        <v>0</v>
      </c>
      <c r="DZ149" s="1" t="s">
        <v>0</v>
      </c>
      <c r="EA149" s="1" t="s">
        <v>0</v>
      </c>
      <c r="EB149" s="1" t="s">
        <v>0</v>
      </c>
      <c r="EC149" s="1" t="s">
        <v>0</v>
      </c>
      <c r="ED149" s="1" t="s">
        <v>0</v>
      </c>
      <c r="EE149" s="1" t="s">
        <v>0</v>
      </c>
      <c r="EF149" s="1" t="s">
        <v>0</v>
      </c>
      <c r="EG149" s="1" t="s">
        <v>0</v>
      </c>
      <c r="EH149" s="1" t="s">
        <v>0</v>
      </c>
      <c r="EI149" s="1" t="s">
        <v>0</v>
      </c>
      <c r="EJ149" s="1" t="s">
        <v>0</v>
      </c>
      <c r="EK149" s="1" t="s">
        <v>0</v>
      </c>
      <c r="EL149" s="1" t="s">
        <v>0</v>
      </c>
      <c r="EM149" s="1" t="s">
        <v>0</v>
      </c>
      <c r="EN149" s="1" t="s">
        <v>0</v>
      </c>
      <c r="EO149" s="1" t="s">
        <v>0</v>
      </c>
      <c r="EP149" s="1" t="s">
        <v>0</v>
      </c>
      <c r="EQ149" s="1" t="s">
        <v>0</v>
      </c>
      <c r="ER149" s="1" t="s">
        <v>0</v>
      </c>
      <c r="ES149" s="1" t="s">
        <v>0</v>
      </c>
      <c r="ET149" s="1" t="s">
        <v>0</v>
      </c>
      <c r="EU149" s="1" t="s">
        <v>0</v>
      </c>
      <c r="EV149" s="1" t="s">
        <v>0</v>
      </c>
      <c r="EW149" s="1" t="s">
        <v>0</v>
      </c>
      <c r="EX149" s="1" t="s">
        <v>0</v>
      </c>
      <c r="EY149" s="1" t="s">
        <v>0</v>
      </c>
      <c r="EZ149" s="1" t="s">
        <v>0</v>
      </c>
      <c r="FA149" s="1" t="s">
        <v>0</v>
      </c>
      <c r="FB149" s="1" t="s">
        <v>0</v>
      </c>
      <c r="FC149" s="1" t="s">
        <v>0</v>
      </c>
      <c r="FD149" s="1" t="s">
        <v>0</v>
      </c>
    </row>
    <row r="150" spans="1:160" x14ac:dyDescent="0.2">
      <c r="A150" s="1" t="s">
        <v>1782</v>
      </c>
      <c r="B150" s="4" t="s">
        <v>677</v>
      </c>
      <c r="C150" s="4" t="s">
        <v>678</v>
      </c>
      <c r="D150" s="35" t="s">
        <v>0</v>
      </c>
      <c r="E150" s="35" t="s">
        <v>0</v>
      </c>
      <c r="F150" s="35" t="s">
        <v>0</v>
      </c>
      <c r="G150" s="35" t="s">
        <v>0</v>
      </c>
      <c r="H150" s="35" t="s">
        <v>0</v>
      </c>
      <c r="I150" s="35" t="s">
        <v>0</v>
      </c>
      <c r="J150" s="35" t="s">
        <v>0</v>
      </c>
      <c r="K150" s="35" t="s">
        <v>0</v>
      </c>
      <c r="L150" s="35" t="s">
        <v>0</v>
      </c>
      <c r="M150" s="35" t="s">
        <v>0</v>
      </c>
      <c r="N150" s="1" t="s">
        <v>0</v>
      </c>
      <c r="O150" s="1" t="s">
        <v>0</v>
      </c>
      <c r="P150" s="1" t="s">
        <v>0</v>
      </c>
      <c r="Q150" s="1" t="s">
        <v>0</v>
      </c>
      <c r="R150" s="1" t="s">
        <v>0</v>
      </c>
      <c r="S150" s="1" t="s">
        <v>0</v>
      </c>
      <c r="T150" s="1" t="s">
        <v>0</v>
      </c>
      <c r="U150" s="1" t="s">
        <v>0</v>
      </c>
      <c r="V150" s="1" t="s">
        <v>0</v>
      </c>
      <c r="W150" s="1" t="s">
        <v>0</v>
      </c>
      <c r="X150" s="1" t="s">
        <v>0</v>
      </c>
      <c r="Y150" s="1" t="s">
        <v>0</v>
      </c>
      <c r="Z150" s="1" t="s">
        <v>0</v>
      </c>
      <c r="AA150" s="1" t="s">
        <v>0</v>
      </c>
      <c r="AB150" s="1" t="s">
        <v>0</v>
      </c>
      <c r="AC150" s="1" t="s">
        <v>0</v>
      </c>
      <c r="AD150" s="1" t="s">
        <v>0</v>
      </c>
      <c r="AE150" s="1" t="s">
        <v>0</v>
      </c>
      <c r="AF150" s="1" t="s">
        <v>0</v>
      </c>
      <c r="AG150" s="1" t="s">
        <v>0</v>
      </c>
      <c r="AH150" s="1" t="s">
        <v>0</v>
      </c>
      <c r="AI150" s="1" t="s">
        <v>0</v>
      </c>
      <c r="AJ150" s="1" t="s">
        <v>0</v>
      </c>
      <c r="AK150" s="1" t="s">
        <v>0</v>
      </c>
      <c r="AL150" s="1" t="s">
        <v>0</v>
      </c>
      <c r="AM150" s="1" t="s">
        <v>0</v>
      </c>
      <c r="AN150" s="1" t="s">
        <v>0</v>
      </c>
      <c r="AO150" s="1" t="s">
        <v>0</v>
      </c>
      <c r="AP150" s="1" t="s">
        <v>0</v>
      </c>
      <c r="AQ150" s="1" t="s">
        <v>0</v>
      </c>
      <c r="AR150" s="1" t="s">
        <v>0</v>
      </c>
      <c r="AS150" s="1" t="s">
        <v>0</v>
      </c>
      <c r="AT150" s="1" t="s">
        <v>0</v>
      </c>
      <c r="AU150" s="1" t="s">
        <v>0</v>
      </c>
      <c r="AV150" s="1" t="s">
        <v>0</v>
      </c>
      <c r="AW150" s="1" t="s">
        <v>0</v>
      </c>
      <c r="AX150" s="1" t="s">
        <v>0</v>
      </c>
      <c r="AY150" s="1" t="s">
        <v>0</v>
      </c>
      <c r="AZ150" s="1" t="s">
        <v>0</v>
      </c>
      <c r="BA150" s="1" t="s">
        <v>0</v>
      </c>
      <c r="BB150" s="1" t="s">
        <v>0</v>
      </c>
      <c r="BC150" s="1" t="s">
        <v>0</v>
      </c>
      <c r="BD150" s="1" t="s">
        <v>0</v>
      </c>
      <c r="BE150" s="1" t="s">
        <v>0</v>
      </c>
      <c r="BF150" s="1" t="s">
        <v>0</v>
      </c>
      <c r="BG150" s="1" t="s">
        <v>0</v>
      </c>
      <c r="BH150" s="1" t="s">
        <v>0</v>
      </c>
      <c r="BI150" s="1" t="s">
        <v>0</v>
      </c>
      <c r="BJ150" s="1" t="s">
        <v>0</v>
      </c>
      <c r="BK150" s="1" t="s">
        <v>0</v>
      </c>
      <c r="BL150" s="1" t="s">
        <v>0</v>
      </c>
      <c r="BM150" s="1" t="s">
        <v>0</v>
      </c>
      <c r="BN150" s="1" t="s">
        <v>0</v>
      </c>
      <c r="BO150" s="1" t="s">
        <v>0</v>
      </c>
      <c r="BP150" s="1" t="s">
        <v>0</v>
      </c>
      <c r="BQ150" s="1" t="s">
        <v>0</v>
      </c>
      <c r="BR150" s="1" t="s">
        <v>0</v>
      </c>
      <c r="BS150" s="1" t="s">
        <v>0</v>
      </c>
      <c r="BT150" s="1" t="s">
        <v>0</v>
      </c>
      <c r="BU150" s="1" t="s">
        <v>0</v>
      </c>
      <c r="BV150" s="1" t="s">
        <v>0</v>
      </c>
      <c r="BW150" s="1" t="s">
        <v>0</v>
      </c>
      <c r="BX150" s="1" t="s">
        <v>0</v>
      </c>
      <c r="BY150" s="1" t="s">
        <v>0</v>
      </c>
      <c r="BZ150" s="1" t="s">
        <v>0</v>
      </c>
      <c r="CA150" s="1" t="s">
        <v>0</v>
      </c>
      <c r="CB150" s="1" t="s">
        <v>0</v>
      </c>
      <c r="CC150" s="1" t="s">
        <v>0</v>
      </c>
      <c r="CD150" s="1" t="s">
        <v>0</v>
      </c>
      <c r="CE150" s="1" t="s">
        <v>0</v>
      </c>
      <c r="CF150" s="1" t="s">
        <v>0</v>
      </c>
      <c r="CG150" s="1" t="s">
        <v>0</v>
      </c>
      <c r="CH150" s="1" t="s">
        <v>0</v>
      </c>
      <c r="CI150" s="1" t="s">
        <v>0</v>
      </c>
      <c r="CJ150" s="1" t="s">
        <v>0</v>
      </c>
      <c r="CK150" s="1" t="s">
        <v>0</v>
      </c>
      <c r="CL150" s="1" t="s">
        <v>0</v>
      </c>
      <c r="CM150" s="1" t="s">
        <v>0</v>
      </c>
      <c r="CN150" s="1" t="s">
        <v>0</v>
      </c>
      <c r="CO150" s="1" t="s">
        <v>0</v>
      </c>
      <c r="CP150" s="1" t="s">
        <v>0</v>
      </c>
      <c r="CQ150" s="1" t="s">
        <v>0</v>
      </c>
      <c r="CR150" s="1" t="s">
        <v>0</v>
      </c>
      <c r="CS150" s="1" t="s">
        <v>0</v>
      </c>
      <c r="CT150" s="1" t="s">
        <v>0</v>
      </c>
      <c r="CU150" s="1" t="s">
        <v>0</v>
      </c>
      <c r="CV150" s="1" t="s">
        <v>0</v>
      </c>
      <c r="CW150" s="1" t="s">
        <v>0</v>
      </c>
      <c r="CX150" s="1" t="s">
        <v>0</v>
      </c>
      <c r="CY150" s="1" t="s">
        <v>0</v>
      </c>
      <c r="CZ150" s="1" t="s">
        <v>0</v>
      </c>
      <c r="DA150" s="1" t="s">
        <v>0</v>
      </c>
      <c r="DB150" s="1" t="s">
        <v>0</v>
      </c>
      <c r="DC150" s="1" t="s">
        <v>0</v>
      </c>
      <c r="DD150" s="1" t="s">
        <v>0</v>
      </c>
      <c r="DE150" s="1" t="s">
        <v>0</v>
      </c>
      <c r="DF150" s="1" t="s">
        <v>0</v>
      </c>
      <c r="DG150" s="1" t="s">
        <v>0</v>
      </c>
      <c r="DH150" s="1" t="s">
        <v>0</v>
      </c>
      <c r="DI150" s="1" t="s">
        <v>0</v>
      </c>
      <c r="DJ150" s="1" t="s">
        <v>0</v>
      </c>
      <c r="DK150" s="1" t="s">
        <v>0</v>
      </c>
      <c r="DL150" s="1" t="s">
        <v>0</v>
      </c>
      <c r="DM150" s="1" t="s">
        <v>0</v>
      </c>
      <c r="DN150" s="1" t="s">
        <v>0</v>
      </c>
      <c r="DO150" s="1" t="s">
        <v>0</v>
      </c>
      <c r="DP150" s="1" t="s">
        <v>0</v>
      </c>
      <c r="DQ150" s="1" t="s">
        <v>0</v>
      </c>
      <c r="DR150" s="1" t="s">
        <v>0</v>
      </c>
      <c r="DS150" s="1" t="s">
        <v>0</v>
      </c>
      <c r="DT150" s="1" t="s">
        <v>0</v>
      </c>
      <c r="DU150" s="1" t="s">
        <v>0</v>
      </c>
      <c r="DV150" s="1" t="s">
        <v>0</v>
      </c>
      <c r="DW150" s="1" t="s">
        <v>0</v>
      </c>
      <c r="DX150" s="1" t="s">
        <v>0</v>
      </c>
      <c r="DY150" s="1" t="s">
        <v>0</v>
      </c>
      <c r="DZ150" s="1" t="s">
        <v>0</v>
      </c>
      <c r="EA150" s="1" t="s">
        <v>0</v>
      </c>
      <c r="EB150" s="1" t="s">
        <v>0</v>
      </c>
      <c r="EC150" s="1" t="s">
        <v>0</v>
      </c>
      <c r="ED150" s="1" t="s">
        <v>0</v>
      </c>
      <c r="EE150" s="1" t="s">
        <v>0</v>
      </c>
      <c r="EF150" s="1" t="s">
        <v>0</v>
      </c>
      <c r="EG150" s="1" t="s">
        <v>0</v>
      </c>
      <c r="EH150" s="1" t="s">
        <v>0</v>
      </c>
      <c r="EI150" s="1" t="s">
        <v>0</v>
      </c>
      <c r="EJ150" s="1" t="s">
        <v>0</v>
      </c>
      <c r="EK150" s="1" t="s">
        <v>0</v>
      </c>
      <c r="EL150" s="1" t="s">
        <v>0</v>
      </c>
      <c r="EM150" s="1" t="s">
        <v>0</v>
      </c>
      <c r="EN150" s="1" t="s">
        <v>0</v>
      </c>
      <c r="EO150" s="1" t="s">
        <v>0</v>
      </c>
      <c r="EP150" s="1" t="s">
        <v>0</v>
      </c>
      <c r="EQ150" s="1" t="s">
        <v>0</v>
      </c>
      <c r="ER150" s="1" t="s">
        <v>0</v>
      </c>
      <c r="ES150" s="1" t="s">
        <v>0</v>
      </c>
      <c r="ET150" s="1" t="s">
        <v>0</v>
      </c>
      <c r="EU150" s="1" t="s">
        <v>0</v>
      </c>
      <c r="EV150" s="1" t="s">
        <v>0</v>
      </c>
      <c r="EW150" s="1" t="s">
        <v>0</v>
      </c>
      <c r="EX150" s="1" t="s">
        <v>0</v>
      </c>
      <c r="EY150" s="1" t="s">
        <v>0</v>
      </c>
      <c r="EZ150" s="1" t="s">
        <v>0</v>
      </c>
      <c r="FA150" s="1" t="s">
        <v>0</v>
      </c>
      <c r="FB150" s="1" t="s">
        <v>0</v>
      </c>
      <c r="FC150" s="1" t="s">
        <v>0</v>
      </c>
      <c r="FD150" s="1" t="s">
        <v>0</v>
      </c>
    </row>
    <row r="151" spans="1:160" x14ac:dyDescent="0.2">
      <c r="A151" s="1" t="s">
        <v>1783</v>
      </c>
      <c r="B151" s="4" t="s">
        <v>681</v>
      </c>
      <c r="C151" s="4" t="s">
        <v>682</v>
      </c>
      <c r="D151" s="35" t="s">
        <v>0</v>
      </c>
      <c r="E151" s="35" t="s">
        <v>0</v>
      </c>
      <c r="F151" s="35" t="s">
        <v>0</v>
      </c>
      <c r="G151" s="35" t="s">
        <v>0</v>
      </c>
      <c r="H151" s="35" t="s">
        <v>0</v>
      </c>
      <c r="I151" s="35" t="s">
        <v>0</v>
      </c>
      <c r="J151" s="35" t="s">
        <v>0</v>
      </c>
      <c r="K151" s="35" t="s">
        <v>0</v>
      </c>
      <c r="L151" s="35" t="s">
        <v>0</v>
      </c>
      <c r="M151" s="35" t="s">
        <v>0</v>
      </c>
      <c r="N151" s="1" t="s">
        <v>0</v>
      </c>
      <c r="O151" s="1" t="s">
        <v>0</v>
      </c>
      <c r="P151" s="1" t="s">
        <v>0</v>
      </c>
      <c r="Q151" s="1" t="s">
        <v>0</v>
      </c>
      <c r="R151" s="1" t="s">
        <v>0</v>
      </c>
      <c r="S151" s="1" t="s">
        <v>0</v>
      </c>
      <c r="T151" s="1" t="s">
        <v>0</v>
      </c>
      <c r="U151" s="1" t="s">
        <v>0</v>
      </c>
      <c r="V151" s="1" t="s">
        <v>0</v>
      </c>
      <c r="W151" s="1" t="s">
        <v>0</v>
      </c>
      <c r="X151" s="1" t="s">
        <v>0</v>
      </c>
      <c r="Y151" s="1" t="s">
        <v>0</v>
      </c>
      <c r="Z151" s="1" t="s">
        <v>0</v>
      </c>
      <c r="AA151" s="1" t="s">
        <v>0</v>
      </c>
      <c r="AB151" s="1" t="s">
        <v>0</v>
      </c>
      <c r="AC151" s="1" t="s">
        <v>0</v>
      </c>
      <c r="AD151" s="1" t="s">
        <v>0</v>
      </c>
      <c r="AE151" s="1" t="s">
        <v>0</v>
      </c>
      <c r="AF151" s="1" t="s">
        <v>0</v>
      </c>
      <c r="AG151" s="1" t="s">
        <v>0</v>
      </c>
      <c r="AH151" s="1" t="s">
        <v>0</v>
      </c>
      <c r="AI151" s="1" t="s">
        <v>0</v>
      </c>
      <c r="AJ151" s="1" t="s">
        <v>0</v>
      </c>
      <c r="AK151" s="1" t="s">
        <v>0</v>
      </c>
      <c r="AL151" s="1" t="s">
        <v>0</v>
      </c>
      <c r="AM151" s="1" t="s">
        <v>0</v>
      </c>
      <c r="AN151" s="1" t="s">
        <v>0</v>
      </c>
      <c r="AO151" s="1" t="s">
        <v>0</v>
      </c>
      <c r="AP151" s="1" t="s">
        <v>0</v>
      </c>
      <c r="AQ151" s="1" t="s">
        <v>0</v>
      </c>
      <c r="AR151" s="1" t="s">
        <v>0</v>
      </c>
      <c r="AS151" s="1" t="s">
        <v>0</v>
      </c>
      <c r="AT151" s="1" t="s">
        <v>0</v>
      </c>
      <c r="AU151" s="1" t="s">
        <v>0</v>
      </c>
      <c r="AV151" s="1" t="s">
        <v>0</v>
      </c>
      <c r="AW151" s="1" t="s">
        <v>0</v>
      </c>
      <c r="AX151" s="1" t="s">
        <v>0</v>
      </c>
      <c r="AY151" s="1" t="s">
        <v>0</v>
      </c>
      <c r="AZ151" s="1" t="s">
        <v>0</v>
      </c>
      <c r="BA151" s="1" t="s">
        <v>0</v>
      </c>
      <c r="BB151" s="1" t="s">
        <v>0</v>
      </c>
      <c r="BC151" s="1" t="s">
        <v>0</v>
      </c>
      <c r="BD151" s="1" t="s">
        <v>0</v>
      </c>
      <c r="BE151" s="1" t="s">
        <v>0</v>
      </c>
      <c r="BF151" s="1" t="s">
        <v>0</v>
      </c>
      <c r="BG151" s="1" t="s">
        <v>0</v>
      </c>
      <c r="BH151" s="1" t="s">
        <v>0</v>
      </c>
      <c r="BI151" s="1" t="s">
        <v>0</v>
      </c>
      <c r="BJ151" s="1" t="s">
        <v>0</v>
      </c>
      <c r="BK151" s="1" t="s">
        <v>0</v>
      </c>
      <c r="BL151" s="1" t="s">
        <v>0</v>
      </c>
      <c r="BM151" s="1" t="s">
        <v>0</v>
      </c>
      <c r="BN151" s="1" t="s">
        <v>0</v>
      </c>
      <c r="BO151" s="1" t="s">
        <v>0</v>
      </c>
      <c r="BP151" s="1" t="s">
        <v>0</v>
      </c>
      <c r="BQ151" s="1" t="s">
        <v>0</v>
      </c>
      <c r="BR151" s="1" t="s">
        <v>0</v>
      </c>
      <c r="BS151" s="1" t="s">
        <v>0</v>
      </c>
      <c r="BT151" s="1" t="s">
        <v>0</v>
      </c>
      <c r="BU151" s="1" t="s">
        <v>0</v>
      </c>
      <c r="BV151" s="1" t="s">
        <v>0</v>
      </c>
      <c r="BW151" s="1" t="s">
        <v>0</v>
      </c>
      <c r="BX151" s="1" t="s">
        <v>0</v>
      </c>
      <c r="BY151" s="1" t="s">
        <v>0</v>
      </c>
      <c r="BZ151" s="1" t="s">
        <v>0</v>
      </c>
      <c r="CA151" s="1" t="s">
        <v>0</v>
      </c>
      <c r="CB151" s="1" t="s">
        <v>0</v>
      </c>
      <c r="CC151" s="1" t="s">
        <v>0</v>
      </c>
      <c r="CD151" s="1" t="s">
        <v>0</v>
      </c>
      <c r="CE151" s="1" t="s">
        <v>0</v>
      </c>
      <c r="CF151" s="1" t="s">
        <v>0</v>
      </c>
      <c r="CG151" s="1" t="s">
        <v>0</v>
      </c>
      <c r="CH151" s="1" t="s">
        <v>0</v>
      </c>
      <c r="CI151" s="1" t="s">
        <v>0</v>
      </c>
      <c r="CJ151" s="1" t="s">
        <v>0</v>
      </c>
      <c r="CK151" s="1" t="s">
        <v>0</v>
      </c>
      <c r="CL151" s="1" t="s">
        <v>0</v>
      </c>
      <c r="CM151" s="1" t="s">
        <v>0</v>
      </c>
      <c r="CN151" s="1" t="s">
        <v>0</v>
      </c>
      <c r="CO151" s="1" t="s">
        <v>0</v>
      </c>
      <c r="CP151" s="1" t="s">
        <v>0</v>
      </c>
      <c r="CQ151" s="1" t="s">
        <v>0</v>
      </c>
      <c r="CR151" s="1" t="s">
        <v>0</v>
      </c>
      <c r="CS151" s="1" t="s">
        <v>0</v>
      </c>
      <c r="CT151" s="1" t="s">
        <v>0</v>
      </c>
      <c r="CU151" s="1" t="s">
        <v>0</v>
      </c>
      <c r="CV151" s="1" t="s">
        <v>0</v>
      </c>
      <c r="CW151" s="1" t="s">
        <v>0</v>
      </c>
      <c r="CX151" s="1" t="s">
        <v>0</v>
      </c>
      <c r="CY151" s="1" t="s">
        <v>0</v>
      </c>
      <c r="CZ151" s="1" t="s">
        <v>0</v>
      </c>
      <c r="DA151" s="1" t="s">
        <v>0</v>
      </c>
      <c r="DB151" s="1" t="s">
        <v>0</v>
      </c>
      <c r="DC151" s="1" t="s">
        <v>0</v>
      </c>
      <c r="DD151" s="1" t="s">
        <v>0</v>
      </c>
      <c r="DE151" s="1" t="s">
        <v>0</v>
      </c>
      <c r="DF151" s="1" t="s">
        <v>0</v>
      </c>
      <c r="DG151" s="1" t="s">
        <v>0</v>
      </c>
      <c r="DH151" s="1" t="s">
        <v>0</v>
      </c>
      <c r="DI151" s="1" t="s">
        <v>0</v>
      </c>
      <c r="DJ151" s="1" t="s">
        <v>0</v>
      </c>
      <c r="DK151" s="1" t="s">
        <v>0</v>
      </c>
      <c r="DL151" s="1" t="s">
        <v>0</v>
      </c>
      <c r="DM151" s="1" t="s">
        <v>0</v>
      </c>
      <c r="DN151" s="1" t="s">
        <v>0</v>
      </c>
      <c r="DO151" s="1" t="s">
        <v>0</v>
      </c>
      <c r="DP151" s="1" t="s">
        <v>0</v>
      </c>
      <c r="DQ151" s="1" t="s">
        <v>0</v>
      </c>
      <c r="DR151" s="1" t="s">
        <v>0</v>
      </c>
      <c r="DS151" s="1" t="s">
        <v>0</v>
      </c>
      <c r="DT151" s="1" t="s">
        <v>0</v>
      </c>
      <c r="DU151" s="1" t="s">
        <v>0</v>
      </c>
      <c r="DV151" s="1" t="s">
        <v>0</v>
      </c>
      <c r="DW151" s="1" t="s">
        <v>0</v>
      </c>
      <c r="DX151" s="1" t="s">
        <v>0</v>
      </c>
      <c r="DY151" s="1" t="s">
        <v>0</v>
      </c>
      <c r="DZ151" s="1" t="s">
        <v>0</v>
      </c>
      <c r="EA151" s="1" t="s">
        <v>0</v>
      </c>
      <c r="EB151" s="1" t="s">
        <v>0</v>
      </c>
      <c r="EC151" s="1" t="s">
        <v>0</v>
      </c>
      <c r="ED151" s="1" t="s">
        <v>0</v>
      </c>
      <c r="EE151" s="1" t="s">
        <v>0</v>
      </c>
      <c r="EF151" s="1" t="s">
        <v>0</v>
      </c>
      <c r="EG151" s="1" t="s">
        <v>0</v>
      </c>
      <c r="EH151" s="1" t="s">
        <v>0</v>
      </c>
      <c r="EI151" s="1" t="s">
        <v>0</v>
      </c>
      <c r="EJ151" s="1" t="s">
        <v>0</v>
      </c>
      <c r="EK151" s="1" t="s">
        <v>0</v>
      </c>
      <c r="EL151" s="1" t="s">
        <v>0</v>
      </c>
      <c r="EM151" s="1" t="s">
        <v>0</v>
      </c>
      <c r="EN151" s="1" t="s">
        <v>0</v>
      </c>
      <c r="EO151" s="1" t="s">
        <v>0</v>
      </c>
      <c r="EP151" s="1" t="s">
        <v>0</v>
      </c>
      <c r="EQ151" s="1" t="s">
        <v>0</v>
      </c>
      <c r="ER151" s="1" t="s">
        <v>0</v>
      </c>
      <c r="ES151" s="1" t="s">
        <v>0</v>
      </c>
      <c r="ET151" s="1" t="s">
        <v>0</v>
      </c>
      <c r="EU151" s="1" t="s">
        <v>0</v>
      </c>
      <c r="EV151" s="1" t="s">
        <v>0</v>
      </c>
      <c r="EW151" s="1" t="s">
        <v>0</v>
      </c>
      <c r="EX151" s="1" t="s">
        <v>0</v>
      </c>
      <c r="EY151" s="1" t="s">
        <v>0</v>
      </c>
      <c r="EZ151" s="1" t="s">
        <v>0</v>
      </c>
      <c r="FA151" s="1" t="s">
        <v>0</v>
      </c>
      <c r="FB151" s="1" t="s">
        <v>0</v>
      </c>
      <c r="FC151" s="1" t="s">
        <v>0</v>
      </c>
      <c r="FD151" s="1" t="s">
        <v>0</v>
      </c>
    </row>
    <row r="152" spans="1:160" x14ac:dyDescent="0.2">
      <c r="A152" s="1" t="s">
        <v>1784</v>
      </c>
      <c r="B152" s="4" t="s">
        <v>686</v>
      </c>
      <c r="C152" s="4" t="s">
        <v>687</v>
      </c>
      <c r="D152" s="35" t="s">
        <v>0</v>
      </c>
      <c r="E152" s="35" t="s">
        <v>0</v>
      </c>
      <c r="F152" s="35" t="s">
        <v>0</v>
      </c>
      <c r="G152" s="35" t="s">
        <v>0</v>
      </c>
      <c r="H152" s="35" t="s">
        <v>0</v>
      </c>
      <c r="I152" s="35" t="s">
        <v>0</v>
      </c>
      <c r="J152" s="35" t="s">
        <v>0</v>
      </c>
      <c r="K152" s="35" t="s">
        <v>0</v>
      </c>
      <c r="L152" s="35" t="s">
        <v>0</v>
      </c>
      <c r="M152" s="35" t="s">
        <v>0</v>
      </c>
      <c r="N152" s="1" t="s">
        <v>0</v>
      </c>
      <c r="O152" s="1" t="s">
        <v>0</v>
      </c>
      <c r="P152" s="1" t="s">
        <v>0</v>
      </c>
      <c r="Q152" s="1" t="s">
        <v>0</v>
      </c>
      <c r="R152" s="1" t="s">
        <v>0</v>
      </c>
      <c r="S152" s="1" t="s">
        <v>0</v>
      </c>
      <c r="T152" s="1" t="s">
        <v>0</v>
      </c>
      <c r="U152" s="1" t="s">
        <v>0</v>
      </c>
      <c r="V152" s="1" t="s">
        <v>0</v>
      </c>
      <c r="W152" s="1" t="s">
        <v>0</v>
      </c>
      <c r="X152" s="1" t="s">
        <v>0</v>
      </c>
      <c r="Y152" s="1" t="s">
        <v>0</v>
      </c>
      <c r="Z152" s="1" t="s">
        <v>0</v>
      </c>
      <c r="AA152" s="1" t="s">
        <v>0</v>
      </c>
      <c r="AB152" s="1" t="s">
        <v>0</v>
      </c>
      <c r="AC152" s="1" t="s">
        <v>0</v>
      </c>
      <c r="AD152" s="1" t="s">
        <v>0</v>
      </c>
      <c r="AE152" s="1" t="s">
        <v>0</v>
      </c>
      <c r="AF152" s="1" t="s">
        <v>0</v>
      </c>
      <c r="AG152" s="1" t="s">
        <v>0</v>
      </c>
      <c r="AH152" s="1" t="s">
        <v>0</v>
      </c>
      <c r="AI152" s="1" t="s">
        <v>0</v>
      </c>
      <c r="AJ152" s="1" t="s">
        <v>0</v>
      </c>
      <c r="AK152" s="1" t="s">
        <v>0</v>
      </c>
      <c r="AL152" s="1" t="s">
        <v>0</v>
      </c>
      <c r="AM152" s="1" t="s">
        <v>0</v>
      </c>
      <c r="AN152" s="1" t="s">
        <v>0</v>
      </c>
      <c r="AO152" s="1" t="s">
        <v>0</v>
      </c>
      <c r="AP152" s="1" t="s">
        <v>0</v>
      </c>
      <c r="AQ152" s="1" t="s">
        <v>0</v>
      </c>
      <c r="AR152" s="1" t="s">
        <v>0</v>
      </c>
      <c r="AS152" s="1" t="s">
        <v>0</v>
      </c>
      <c r="AT152" s="1" t="s">
        <v>0</v>
      </c>
      <c r="AU152" s="1" t="s">
        <v>0</v>
      </c>
      <c r="AV152" s="1" t="s">
        <v>0</v>
      </c>
      <c r="AW152" s="1" t="s">
        <v>0</v>
      </c>
      <c r="AX152" s="1" t="s">
        <v>0</v>
      </c>
      <c r="AY152" s="1" t="s">
        <v>0</v>
      </c>
      <c r="AZ152" s="1" t="s">
        <v>0</v>
      </c>
      <c r="BA152" s="1" t="s">
        <v>0</v>
      </c>
      <c r="BB152" s="1" t="s">
        <v>0</v>
      </c>
      <c r="BC152" s="1" t="s">
        <v>0</v>
      </c>
      <c r="BD152" s="1" t="s">
        <v>0</v>
      </c>
      <c r="BE152" s="1" t="s">
        <v>0</v>
      </c>
      <c r="BF152" s="1" t="s">
        <v>0</v>
      </c>
      <c r="BG152" s="1" t="s">
        <v>0</v>
      </c>
      <c r="BH152" s="1" t="s">
        <v>0</v>
      </c>
      <c r="BI152" s="1" t="s">
        <v>0</v>
      </c>
      <c r="BJ152" s="1" t="s">
        <v>0</v>
      </c>
      <c r="BK152" s="1" t="s">
        <v>0</v>
      </c>
      <c r="BL152" s="1" t="s">
        <v>0</v>
      </c>
      <c r="BM152" s="1" t="s">
        <v>0</v>
      </c>
      <c r="BN152" s="1" t="s">
        <v>0</v>
      </c>
      <c r="BO152" s="1" t="s">
        <v>0</v>
      </c>
      <c r="BP152" s="1" t="s">
        <v>0</v>
      </c>
      <c r="BQ152" s="1" t="s">
        <v>0</v>
      </c>
      <c r="BR152" s="1" t="s">
        <v>0</v>
      </c>
      <c r="BS152" s="1" t="s">
        <v>0</v>
      </c>
      <c r="BT152" s="1" t="s">
        <v>0</v>
      </c>
      <c r="BU152" s="1" t="s">
        <v>0</v>
      </c>
      <c r="BV152" s="1" t="s">
        <v>0</v>
      </c>
      <c r="BW152" s="1" t="s">
        <v>0</v>
      </c>
      <c r="BX152" s="1" t="s">
        <v>0</v>
      </c>
      <c r="BY152" s="1" t="s">
        <v>0</v>
      </c>
      <c r="BZ152" s="1" t="s">
        <v>0</v>
      </c>
      <c r="CA152" s="1" t="s">
        <v>0</v>
      </c>
      <c r="CB152" s="1" t="s">
        <v>0</v>
      </c>
      <c r="CC152" s="1" t="s">
        <v>0</v>
      </c>
      <c r="CD152" s="1" t="s">
        <v>0</v>
      </c>
      <c r="CE152" s="1" t="s">
        <v>0</v>
      </c>
      <c r="CF152" s="1" t="s">
        <v>0</v>
      </c>
      <c r="CG152" s="1" t="s">
        <v>0</v>
      </c>
      <c r="CH152" s="1" t="s">
        <v>0</v>
      </c>
      <c r="CI152" s="1" t="s">
        <v>0</v>
      </c>
      <c r="CJ152" s="1" t="s">
        <v>0</v>
      </c>
      <c r="CK152" s="1" t="s">
        <v>0</v>
      </c>
      <c r="CL152" s="1" t="s">
        <v>0</v>
      </c>
      <c r="CM152" s="1" t="s">
        <v>0</v>
      </c>
      <c r="CN152" s="1" t="s">
        <v>0</v>
      </c>
      <c r="CO152" s="1" t="s">
        <v>0</v>
      </c>
      <c r="CP152" s="1" t="s">
        <v>0</v>
      </c>
      <c r="CQ152" s="1" t="s">
        <v>0</v>
      </c>
      <c r="CR152" s="1" t="s">
        <v>0</v>
      </c>
      <c r="CS152" s="1" t="s">
        <v>0</v>
      </c>
      <c r="CT152" s="1" t="s">
        <v>0</v>
      </c>
      <c r="CU152" s="1" t="s">
        <v>0</v>
      </c>
      <c r="CV152" s="1" t="s">
        <v>0</v>
      </c>
      <c r="CW152" s="1" t="s">
        <v>0</v>
      </c>
      <c r="CX152" s="1" t="s">
        <v>0</v>
      </c>
      <c r="CY152" s="1" t="s">
        <v>0</v>
      </c>
      <c r="CZ152" s="1" t="s">
        <v>0</v>
      </c>
      <c r="DA152" s="1" t="s">
        <v>0</v>
      </c>
      <c r="DB152" s="1" t="s">
        <v>0</v>
      </c>
      <c r="DC152" s="1" t="s">
        <v>0</v>
      </c>
      <c r="DD152" s="1" t="s">
        <v>0</v>
      </c>
      <c r="DE152" s="1" t="s">
        <v>0</v>
      </c>
      <c r="DF152" s="1" t="s">
        <v>0</v>
      </c>
      <c r="DG152" s="1" t="s">
        <v>0</v>
      </c>
      <c r="DH152" s="1" t="s">
        <v>0</v>
      </c>
      <c r="DI152" s="1" t="s">
        <v>0</v>
      </c>
      <c r="DJ152" s="1" t="s">
        <v>0</v>
      </c>
      <c r="DK152" s="1" t="s">
        <v>0</v>
      </c>
      <c r="DL152" s="1" t="s">
        <v>0</v>
      </c>
      <c r="DM152" s="1" t="s">
        <v>0</v>
      </c>
      <c r="DN152" s="1" t="s">
        <v>0</v>
      </c>
      <c r="DO152" s="1" t="s">
        <v>0</v>
      </c>
      <c r="DP152" s="1" t="s">
        <v>0</v>
      </c>
      <c r="DQ152" s="1" t="s">
        <v>0</v>
      </c>
      <c r="DR152" s="1" t="s">
        <v>0</v>
      </c>
      <c r="DS152" s="1" t="s">
        <v>0</v>
      </c>
      <c r="DT152" s="1" t="s">
        <v>0</v>
      </c>
      <c r="DU152" s="1" t="s">
        <v>0</v>
      </c>
      <c r="DV152" s="1" t="s">
        <v>0</v>
      </c>
      <c r="DW152" s="1" t="s">
        <v>0</v>
      </c>
      <c r="DX152" s="1" t="s">
        <v>0</v>
      </c>
      <c r="DY152" s="1" t="s">
        <v>0</v>
      </c>
      <c r="DZ152" s="1" t="s">
        <v>0</v>
      </c>
      <c r="EA152" s="1" t="s">
        <v>0</v>
      </c>
      <c r="EB152" s="1" t="s">
        <v>0</v>
      </c>
      <c r="EC152" s="1" t="s">
        <v>0</v>
      </c>
      <c r="ED152" s="1" t="s">
        <v>0</v>
      </c>
      <c r="EE152" s="1" t="s">
        <v>0</v>
      </c>
      <c r="EF152" s="1" t="s">
        <v>0</v>
      </c>
      <c r="EG152" s="1" t="s">
        <v>0</v>
      </c>
      <c r="EH152" s="1" t="s">
        <v>0</v>
      </c>
      <c r="EI152" s="1" t="s">
        <v>0</v>
      </c>
      <c r="EJ152" s="1" t="s">
        <v>0</v>
      </c>
      <c r="EK152" s="1" t="s">
        <v>0</v>
      </c>
      <c r="EL152" s="1" t="s">
        <v>0</v>
      </c>
      <c r="EM152" s="1" t="s">
        <v>0</v>
      </c>
      <c r="EN152" s="1" t="s">
        <v>0</v>
      </c>
      <c r="EO152" s="1" t="s">
        <v>0</v>
      </c>
      <c r="EP152" s="1" t="s">
        <v>0</v>
      </c>
      <c r="EQ152" s="1" t="s">
        <v>0</v>
      </c>
      <c r="ER152" s="1" t="s">
        <v>0</v>
      </c>
      <c r="ES152" s="1" t="s">
        <v>0</v>
      </c>
      <c r="ET152" s="1" t="s">
        <v>0</v>
      </c>
      <c r="EU152" s="1" t="s">
        <v>0</v>
      </c>
      <c r="EV152" s="1" t="s">
        <v>0</v>
      </c>
      <c r="EW152" s="1" t="s">
        <v>0</v>
      </c>
      <c r="EX152" s="1" t="s">
        <v>0</v>
      </c>
      <c r="EY152" s="1" t="s">
        <v>0</v>
      </c>
      <c r="EZ152" s="1" t="s">
        <v>0</v>
      </c>
      <c r="FA152" s="1" t="s">
        <v>0</v>
      </c>
      <c r="FB152" s="1" t="s">
        <v>0</v>
      </c>
      <c r="FC152" s="1" t="s">
        <v>0</v>
      </c>
      <c r="FD152" s="1" t="s">
        <v>0</v>
      </c>
    </row>
    <row r="153" spans="1:160" x14ac:dyDescent="0.2">
      <c r="A153" s="1" t="s">
        <v>1785</v>
      </c>
      <c r="B153" s="4" t="s">
        <v>691</v>
      </c>
      <c r="C153" s="4" t="s">
        <v>692</v>
      </c>
      <c r="D153" s="35" t="s">
        <v>0</v>
      </c>
      <c r="E153" s="35" t="s">
        <v>0</v>
      </c>
      <c r="F153" s="35" t="s">
        <v>0</v>
      </c>
      <c r="G153" s="35" t="s">
        <v>0</v>
      </c>
      <c r="H153" s="35" t="s">
        <v>0</v>
      </c>
      <c r="I153" s="35" t="s">
        <v>0</v>
      </c>
      <c r="J153" s="35" t="s">
        <v>0</v>
      </c>
      <c r="K153" s="35" t="s">
        <v>0</v>
      </c>
      <c r="L153" s="35" t="s">
        <v>0</v>
      </c>
      <c r="M153" s="35" t="s">
        <v>0</v>
      </c>
      <c r="N153" s="1" t="s">
        <v>0</v>
      </c>
      <c r="O153" s="1" t="s">
        <v>0</v>
      </c>
      <c r="P153" s="1" t="s">
        <v>0</v>
      </c>
      <c r="Q153" s="1" t="s">
        <v>0</v>
      </c>
      <c r="R153" s="1" t="s">
        <v>0</v>
      </c>
      <c r="S153" s="1" t="s">
        <v>0</v>
      </c>
      <c r="T153" s="1" t="s">
        <v>0</v>
      </c>
      <c r="U153" s="1" t="s">
        <v>0</v>
      </c>
      <c r="V153" s="1" t="s">
        <v>0</v>
      </c>
      <c r="W153" s="1" t="s">
        <v>0</v>
      </c>
      <c r="X153" s="1" t="s">
        <v>0</v>
      </c>
      <c r="Y153" s="1" t="s">
        <v>0</v>
      </c>
      <c r="Z153" s="1" t="s">
        <v>0</v>
      </c>
      <c r="AA153" s="1" t="s">
        <v>0</v>
      </c>
      <c r="AB153" s="1" t="s">
        <v>0</v>
      </c>
      <c r="AC153" s="1" t="s">
        <v>0</v>
      </c>
      <c r="AD153" s="1" t="s">
        <v>0</v>
      </c>
      <c r="AE153" s="1" t="s">
        <v>0</v>
      </c>
      <c r="AF153" s="1" t="s">
        <v>0</v>
      </c>
      <c r="AG153" s="1" t="s">
        <v>0</v>
      </c>
      <c r="AH153" s="1" t="s">
        <v>0</v>
      </c>
      <c r="AI153" s="1" t="s">
        <v>0</v>
      </c>
      <c r="AJ153" s="1" t="s">
        <v>0</v>
      </c>
      <c r="AK153" s="1" t="s">
        <v>0</v>
      </c>
      <c r="AL153" s="1" t="s">
        <v>0</v>
      </c>
      <c r="AM153" s="1" t="s">
        <v>0</v>
      </c>
      <c r="AN153" s="1" t="s">
        <v>0</v>
      </c>
      <c r="AO153" s="1" t="s">
        <v>0</v>
      </c>
      <c r="AP153" s="1" t="s">
        <v>0</v>
      </c>
      <c r="AQ153" s="1" t="s">
        <v>0</v>
      </c>
      <c r="AR153" s="1" t="s">
        <v>0</v>
      </c>
      <c r="AS153" s="1" t="s">
        <v>0</v>
      </c>
      <c r="AT153" s="1" t="s">
        <v>0</v>
      </c>
      <c r="AU153" s="1" t="s">
        <v>0</v>
      </c>
      <c r="AV153" s="1" t="s">
        <v>0</v>
      </c>
      <c r="AW153" s="1" t="s">
        <v>0</v>
      </c>
      <c r="AX153" s="1" t="s">
        <v>0</v>
      </c>
      <c r="AY153" s="1" t="s">
        <v>0</v>
      </c>
      <c r="AZ153" s="1" t="s">
        <v>0</v>
      </c>
      <c r="BA153" s="1" t="s">
        <v>0</v>
      </c>
      <c r="BB153" s="1" t="s">
        <v>0</v>
      </c>
      <c r="BC153" s="1" t="s">
        <v>0</v>
      </c>
      <c r="BD153" s="1" t="s">
        <v>0</v>
      </c>
      <c r="BE153" s="1" t="s">
        <v>0</v>
      </c>
      <c r="BF153" s="1" t="s">
        <v>0</v>
      </c>
      <c r="BG153" s="1" t="s">
        <v>0</v>
      </c>
      <c r="BH153" s="1" t="s">
        <v>0</v>
      </c>
      <c r="BI153" s="1" t="s">
        <v>0</v>
      </c>
      <c r="BJ153" s="1" t="s">
        <v>0</v>
      </c>
      <c r="BK153" s="1" t="s">
        <v>0</v>
      </c>
      <c r="BL153" s="1" t="s">
        <v>0</v>
      </c>
      <c r="BM153" s="1" t="s">
        <v>0</v>
      </c>
      <c r="BN153" s="1" t="s">
        <v>0</v>
      </c>
      <c r="BO153" s="1" t="s">
        <v>0</v>
      </c>
      <c r="BP153" s="1" t="s">
        <v>0</v>
      </c>
      <c r="BQ153" s="1" t="s">
        <v>0</v>
      </c>
      <c r="BR153" s="1" t="s">
        <v>0</v>
      </c>
      <c r="BS153" s="1" t="s">
        <v>0</v>
      </c>
      <c r="BT153" s="1" t="s">
        <v>0</v>
      </c>
      <c r="BU153" s="1" t="s">
        <v>0</v>
      </c>
      <c r="BV153" s="1" t="s">
        <v>0</v>
      </c>
      <c r="BW153" s="1" t="s">
        <v>0</v>
      </c>
      <c r="BX153" s="1" t="s">
        <v>0</v>
      </c>
      <c r="BY153" s="1" t="s">
        <v>0</v>
      </c>
      <c r="BZ153" s="1" t="s">
        <v>0</v>
      </c>
      <c r="CA153" s="1" t="s">
        <v>0</v>
      </c>
      <c r="CB153" s="1" t="s">
        <v>0</v>
      </c>
      <c r="CC153" s="1" t="s">
        <v>0</v>
      </c>
      <c r="CD153" s="1" t="s">
        <v>0</v>
      </c>
      <c r="CE153" s="1" t="s">
        <v>0</v>
      </c>
      <c r="CF153" s="1" t="s">
        <v>0</v>
      </c>
      <c r="CG153" s="1" t="s">
        <v>0</v>
      </c>
      <c r="CH153" s="1" t="s">
        <v>0</v>
      </c>
      <c r="CI153" s="1" t="s">
        <v>0</v>
      </c>
      <c r="CJ153" s="1" t="s">
        <v>0</v>
      </c>
      <c r="CK153" s="1" t="s">
        <v>0</v>
      </c>
      <c r="CL153" s="1" t="s">
        <v>0</v>
      </c>
      <c r="CM153" s="1" t="s">
        <v>0</v>
      </c>
      <c r="CN153" s="1" t="s">
        <v>0</v>
      </c>
      <c r="CO153" s="1" t="s">
        <v>0</v>
      </c>
      <c r="CP153" s="1" t="s">
        <v>0</v>
      </c>
      <c r="CQ153" s="1" t="s">
        <v>0</v>
      </c>
      <c r="CR153" s="1" t="s">
        <v>0</v>
      </c>
      <c r="CS153" s="1" t="s">
        <v>0</v>
      </c>
      <c r="CT153" s="1" t="s">
        <v>0</v>
      </c>
      <c r="CU153" s="1" t="s">
        <v>0</v>
      </c>
      <c r="CV153" s="1" t="s">
        <v>0</v>
      </c>
      <c r="CW153" s="1" t="s">
        <v>0</v>
      </c>
      <c r="CX153" s="1" t="s">
        <v>0</v>
      </c>
      <c r="CY153" s="1" t="s">
        <v>0</v>
      </c>
      <c r="CZ153" s="1" t="s">
        <v>0</v>
      </c>
      <c r="DA153" s="1" t="s">
        <v>0</v>
      </c>
      <c r="DB153" s="1" t="s">
        <v>0</v>
      </c>
      <c r="DC153" s="1" t="s">
        <v>0</v>
      </c>
      <c r="DD153" s="1" t="s">
        <v>0</v>
      </c>
      <c r="DE153" s="1" t="s">
        <v>0</v>
      </c>
      <c r="DF153" s="1" t="s">
        <v>0</v>
      </c>
      <c r="DG153" s="1" t="s">
        <v>0</v>
      </c>
      <c r="DH153" s="1" t="s">
        <v>0</v>
      </c>
      <c r="DI153" s="1" t="s">
        <v>0</v>
      </c>
      <c r="DJ153" s="1" t="s">
        <v>0</v>
      </c>
      <c r="DK153" s="1" t="s">
        <v>0</v>
      </c>
      <c r="DL153" s="1" t="s">
        <v>0</v>
      </c>
      <c r="DM153" s="1" t="s">
        <v>0</v>
      </c>
      <c r="DN153" s="1" t="s">
        <v>0</v>
      </c>
      <c r="DO153" s="1" t="s">
        <v>0</v>
      </c>
      <c r="DP153" s="1" t="s">
        <v>0</v>
      </c>
      <c r="DQ153" s="1" t="s">
        <v>0</v>
      </c>
      <c r="DR153" s="1" t="s">
        <v>0</v>
      </c>
      <c r="DS153" s="1" t="s">
        <v>0</v>
      </c>
      <c r="DT153" s="1" t="s">
        <v>0</v>
      </c>
      <c r="DU153" s="1" t="s">
        <v>0</v>
      </c>
      <c r="DV153" s="1" t="s">
        <v>0</v>
      </c>
      <c r="DW153" s="1" t="s">
        <v>0</v>
      </c>
      <c r="DX153" s="1" t="s">
        <v>0</v>
      </c>
      <c r="DY153" s="1" t="s">
        <v>0</v>
      </c>
      <c r="DZ153" s="1" t="s">
        <v>0</v>
      </c>
      <c r="EA153" s="1" t="s">
        <v>0</v>
      </c>
      <c r="EB153" s="1" t="s">
        <v>0</v>
      </c>
      <c r="EC153" s="1" t="s">
        <v>0</v>
      </c>
      <c r="ED153" s="1" t="s">
        <v>0</v>
      </c>
      <c r="EE153" s="1" t="s">
        <v>0</v>
      </c>
      <c r="EF153" s="1" t="s">
        <v>0</v>
      </c>
      <c r="EG153" s="1" t="s">
        <v>0</v>
      </c>
      <c r="EH153" s="1" t="s">
        <v>0</v>
      </c>
      <c r="EI153" s="1" t="s">
        <v>0</v>
      </c>
      <c r="EJ153" s="1" t="s">
        <v>0</v>
      </c>
      <c r="EK153" s="1" t="s">
        <v>0</v>
      </c>
      <c r="EL153" s="1" t="s">
        <v>0</v>
      </c>
      <c r="EM153" s="1" t="s">
        <v>0</v>
      </c>
      <c r="EN153" s="1" t="s">
        <v>0</v>
      </c>
      <c r="EO153" s="1" t="s">
        <v>0</v>
      </c>
      <c r="EP153" s="1" t="s">
        <v>0</v>
      </c>
      <c r="EQ153" s="1" t="s">
        <v>0</v>
      </c>
      <c r="ER153" s="1" t="s">
        <v>0</v>
      </c>
      <c r="ES153" s="1" t="s">
        <v>0</v>
      </c>
      <c r="ET153" s="1" t="s">
        <v>0</v>
      </c>
      <c r="EU153" s="1" t="s">
        <v>0</v>
      </c>
      <c r="EV153" s="1" t="s">
        <v>0</v>
      </c>
      <c r="EW153" s="1" t="s">
        <v>0</v>
      </c>
      <c r="EX153" s="1" t="s">
        <v>0</v>
      </c>
      <c r="EY153" s="1" t="s">
        <v>0</v>
      </c>
      <c r="EZ153" s="1" t="s">
        <v>0</v>
      </c>
      <c r="FA153" s="1" t="s">
        <v>0</v>
      </c>
      <c r="FB153" s="1" t="s">
        <v>0</v>
      </c>
      <c r="FC153" s="1" t="s">
        <v>0</v>
      </c>
      <c r="FD153" s="1" t="s">
        <v>0</v>
      </c>
    </row>
    <row r="154" spans="1:160" x14ac:dyDescent="0.2">
      <c r="A154" s="1" t="s">
        <v>1786</v>
      </c>
      <c r="B154" s="4" t="s">
        <v>696</v>
      </c>
      <c r="C154" s="4" t="s">
        <v>697</v>
      </c>
      <c r="D154" s="35">
        <v>163746.105221379</v>
      </c>
      <c r="E154" s="35">
        <v>135543.53544484501</v>
      </c>
      <c r="F154" s="35">
        <v>167137.248059273</v>
      </c>
      <c r="G154" s="35">
        <v>188557.47502972101</v>
      </c>
      <c r="H154" s="35">
        <v>138053.76559494401</v>
      </c>
      <c r="I154" s="35">
        <v>155824.73093755901</v>
      </c>
      <c r="J154" s="35">
        <v>166180.542304234</v>
      </c>
      <c r="K154" s="35">
        <v>145652.86234936901</v>
      </c>
      <c r="L154" s="35">
        <v>139808.853176112</v>
      </c>
      <c r="M154" s="35">
        <v>148705.591846672</v>
      </c>
      <c r="N154" s="1">
        <v>226762.78276799899</v>
      </c>
      <c r="O154" s="1">
        <v>122874.837278819</v>
      </c>
      <c r="P154" s="1">
        <v>179795.64922943301</v>
      </c>
      <c r="Q154" s="1">
        <v>160605.57658006001</v>
      </c>
      <c r="R154" s="1">
        <v>139849.11372058801</v>
      </c>
      <c r="S154" s="1">
        <v>124264.081841797</v>
      </c>
      <c r="T154" s="1">
        <v>185985.38277206599</v>
      </c>
      <c r="U154" s="1">
        <v>172093.06702455701</v>
      </c>
      <c r="V154" s="1">
        <v>141825.974315431</v>
      </c>
      <c r="W154" s="1">
        <v>173892.39792653799</v>
      </c>
      <c r="X154" s="1">
        <v>162547.83321046701</v>
      </c>
      <c r="Y154" s="1">
        <v>209936.85080252201</v>
      </c>
      <c r="Z154" s="1">
        <v>129401.583110085</v>
      </c>
      <c r="AA154" s="1">
        <v>107193.61231013401</v>
      </c>
      <c r="AB154" s="1">
        <v>210147.61424818001</v>
      </c>
      <c r="AC154" s="1">
        <v>164955.940552026</v>
      </c>
      <c r="AD154" s="1">
        <v>144311.74993146601</v>
      </c>
      <c r="AE154" s="1">
        <v>120998.613032747</v>
      </c>
      <c r="AF154" s="1">
        <v>162091.667195463</v>
      </c>
      <c r="AG154" s="1">
        <v>127576.122009964</v>
      </c>
      <c r="AH154" s="1">
        <v>125056.29712042</v>
      </c>
      <c r="AI154" s="1">
        <v>144655.07841224401</v>
      </c>
      <c r="AJ154" s="1">
        <v>188786.48829417001</v>
      </c>
      <c r="AK154" s="1">
        <v>159844.748292034</v>
      </c>
      <c r="AL154" s="1">
        <v>138202.85631118901</v>
      </c>
      <c r="AM154" s="1">
        <v>122943.06766231199</v>
      </c>
      <c r="AN154" s="1">
        <v>125568.86899712399</v>
      </c>
      <c r="AO154" s="1">
        <v>160889.71113187299</v>
      </c>
      <c r="AP154" s="1">
        <v>208520.25309740799</v>
      </c>
      <c r="AQ154" s="1">
        <v>149762.97963316401</v>
      </c>
      <c r="AR154" s="1">
        <v>128789.34055605999</v>
      </c>
      <c r="AS154" s="1">
        <v>105729.288055033</v>
      </c>
      <c r="AT154" s="1">
        <v>228499.56982355801</v>
      </c>
      <c r="AU154" s="1">
        <v>157525.315124788</v>
      </c>
      <c r="AV154" s="1">
        <v>107082.396383963</v>
      </c>
      <c r="AW154" s="1">
        <v>152434.694667681</v>
      </c>
      <c r="AX154" s="1">
        <v>122682.51692608801</v>
      </c>
      <c r="AY154" s="1">
        <v>145888.60153985399</v>
      </c>
      <c r="AZ154" s="1">
        <v>137927.07279224601</v>
      </c>
      <c r="BA154" s="1">
        <v>136883.07992830599</v>
      </c>
      <c r="BB154" s="1">
        <v>141352.97530635801</v>
      </c>
      <c r="BC154" s="1">
        <v>115797.835582959</v>
      </c>
      <c r="BD154" s="1">
        <v>231366.800579781</v>
      </c>
      <c r="BE154" s="1">
        <v>117882.41197654299</v>
      </c>
      <c r="BF154" s="1">
        <v>167380.165728903</v>
      </c>
      <c r="BG154" s="1">
        <v>199384.06824365701</v>
      </c>
      <c r="BH154" s="1">
        <v>114699.760575665</v>
      </c>
      <c r="BI154" s="1">
        <v>198088.658256091</v>
      </c>
      <c r="BJ154" s="1">
        <v>113789.19226258701</v>
      </c>
      <c r="BK154" s="1">
        <v>117274.364908181</v>
      </c>
      <c r="BL154" s="1">
        <v>171701.136782594</v>
      </c>
      <c r="BM154" s="1">
        <v>135037.473242059</v>
      </c>
      <c r="BN154" s="1">
        <v>181565.998172789</v>
      </c>
      <c r="BO154" s="1">
        <v>118892.964781906</v>
      </c>
      <c r="BP154" s="1">
        <v>178524.329400766</v>
      </c>
      <c r="BQ154" s="1">
        <v>131119.812144336</v>
      </c>
      <c r="BR154" s="1">
        <v>149747.450930872</v>
      </c>
      <c r="BS154" s="1">
        <v>140944.523878901</v>
      </c>
      <c r="BT154" s="1">
        <v>114161.870784114</v>
      </c>
      <c r="BU154" s="1">
        <v>103548.683863698</v>
      </c>
      <c r="BV154" s="1">
        <v>112887.154791501</v>
      </c>
      <c r="BW154" s="1">
        <v>130831.868839337</v>
      </c>
      <c r="BX154" s="1">
        <v>126267.202841997</v>
      </c>
      <c r="BY154" s="1">
        <v>164282.45164090299</v>
      </c>
      <c r="BZ154" s="1">
        <v>155525.54365842199</v>
      </c>
      <c r="CA154" s="1">
        <v>186402.28473540701</v>
      </c>
      <c r="CB154" s="1">
        <v>142930.067974298</v>
      </c>
      <c r="CC154" s="1">
        <v>177451.15965192599</v>
      </c>
      <c r="CD154" s="1">
        <v>127351.367354186</v>
      </c>
      <c r="CE154" s="1">
        <v>166272.60124324</v>
      </c>
      <c r="CF154" s="1">
        <v>137215.14651877401</v>
      </c>
      <c r="CG154" s="1">
        <v>136732.70598646699</v>
      </c>
      <c r="CH154" s="1">
        <v>141995.45747071499</v>
      </c>
      <c r="CI154" s="1">
        <v>141595.329322659</v>
      </c>
      <c r="CJ154" s="1">
        <v>149532.14393121601</v>
      </c>
      <c r="CK154" s="1">
        <v>123027.640541594</v>
      </c>
      <c r="CL154" s="1">
        <v>125370.89881060801</v>
      </c>
      <c r="CM154" s="1">
        <v>130973.18538398801</v>
      </c>
      <c r="CN154" s="1">
        <v>149388.695315057</v>
      </c>
      <c r="CO154" s="1">
        <v>126834.817609277</v>
      </c>
      <c r="CP154" s="1">
        <v>105084.588609493</v>
      </c>
      <c r="CQ154" s="1">
        <v>125001.96036711799</v>
      </c>
      <c r="CR154" s="1">
        <v>173458.940698522</v>
      </c>
      <c r="CS154" s="1">
        <v>160775.02633600301</v>
      </c>
      <c r="CT154" s="1">
        <v>133156.27513769901</v>
      </c>
      <c r="CU154" s="1">
        <v>122724.591520412</v>
      </c>
      <c r="CV154" s="1">
        <v>140136.98839409201</v>
      </c>
      <c r="CW154" s="1">
        <v>144003.25952297999</v>
      </c>
      <c r="CX154" s="1">
        <v>164927.905544551</v>
      </c>
      <c r="CY154" s="1">
        <v>188248.05349165699</v>
      </c>
      <c r="CZ154" s="1">
        <v>244495.46343730899</v>
      </c>
      <c r="DA154" s="1">
        <v>195370.518463416</v>
      </c>
      <c r="DB154" s="1">
        <v>131779.96355147101</v>
      </c>
      <c r="DC154" s="1">
        <v>111751.984305907</v>
      </c>
      <c r="DD154" s="1">
        <v>179865.14137159</v>
      </c>
      <c r="DE154" s="1">
        <v>94572.280019844606</v>
      </c>
      <c r="DF154" s="1">
        <v>187304.62228445799</v>
      </c>
      <c r="DG154" s="1">
        <v>147713.33991781401</v>
      </c>
      <c r="DH154" s="1">
        <v>152391.27183911001</v>
      </c>
      <c r="DI154" s="1">
        <v>114242.86145990901</v>
      </c>
      <c r="DJ154" s="1">
        <v>108507.423543508</v>
      </c>
      <c r="DK154" s="1">
        <v>106421.31299362</v>
      </c>
      <c r="DL154" s="1">
        <v>147959.115752599</v>
      </c>
      <c r="DM154" s="1">
        <v>137549.17213173301</v>
      </c>
      <c r="DN154" s="1">
        <v>98308.822204361801</v>
      </c>
      <c r="DO154" s="1">
        <v>122672.792879156</v>
      </c>
      <c r="DP154" s="1">
        <v>146716.25861542099</v>
      </c>
      <c r="DQ154" s="1">
        <v>90871.548761847007</v>
      </c>
      <c r="DR154" s="1">
        <v>157529.49972838099</v>
      </c>
      <c r="DS154" s="1">
        <v>170694.08100364299</v>
      </c>
      <c r="DT154" s="1">
        <v>124014.009773538</v>
      </c>
      <c r="DU154" s="1">
        <v>124336.200686632</v>
      </c>
      <c r="DV154" s="1">
        <v>107769.599192241</v>
      </c>
      <c r="DW154" s="1">
        <v>105419.84065611599</v>
      </c>
      <c r="DX154" s="1">
        <v>97655.312542462998</v>
      </c>
      <c r="DY154" s="1">
        <v>132315.78456836299</v>
      </c>
      <c r="DZ154" s="1">
        <v>93297.909079801597</v>
      </c>
      <c r="EA154" s="1">
        <v>196405.60103064901</v>
      </c>
      <c r="EB154" s="1">
        <v>75034.237270593701</v>
      </c>
      <c r="EC154" s="1">
        <v>120996.14695378501</v>
      </c>
      <c r="ED154" s="1">
        <v>105873.426824508</v>
      </c>
      <c r="EE154" s="1">
        <v>105782.320603727</v>
      </c>
      <c r="EF154" s="1">
        <v>107130.29420348001</v>
      </c>
      <c r="EG154" s="1">
        <v>196429.879062589</v>
      </c>
      <c r="EH154" s="1">
        <v>148330.91178748399</v>
      </c>
      <c r="EI154" s="1">
        <v>102143.241665358</v>
      </c>
      <c r="EJ154" s="1">
        <v>100317.514723196</v>
      </c>
      <c r="EK154" s="1">
        <v>111507.294381118</v>
      </c>
      <c r="EL154" s="1">
        <v>101697.99545740899</v>
      </c>
      <c r="EM154" s="1">
        <v>112860.357066282</v>
      </c>
      <c r="EN154" s="1">
        <v>104082.06199662101</v>
      </c>
      <c r="EO154" s="1">
        <v>159818.46621205</v>
      </c>
      <c r="EP154" s="1">
        <v>121645.761685445</v>
      </c>
      <c r="EQ154" s="1">
        <v>99666.455340221495</v>
      </c>
      <c r="ER154" s="1">
        <v>147398.693009685</v>
      </c>
      <c r="ES154" s="1">
        <v>98673.750372628303</v>
      </c>
      <c r="ET154" s="1">
        <v>113126.86874401799</v>
      </c>
      <c r="EU154" s="1">
        <v>84835.139515374802</v>
      </c>
      <c r="EV154" s="1">
        <v>102401.12939585</v>
      </c>
      <c r="EW154" s="1">
        <v>126027.34595034699</v>
      </c>
      <c r="EX154" s="1">
        <v>73655.967193753298</v>
      </c>
      <c r="EY154" s="1">
        <v>135461.30567002599</v>
      </c>
      <c r="EZ154" s="1">
        <v>126880.04949353301</v>
      </c>
      <c r="FA154" s="1">
        <v>78394.905698124494</v>
      </c>
      <c r="FB154" s="1">
        <v>115235.057292636</v>
      </c>
      <c r="FC154" s="1">
        <v>82941.584841514195</v>
      </c>
      <c r="FD154" s="1">
        <v>85816.029465961707</v>
      </c>
    </row>
    <row r="155" spans="1:160" x14ac:dyDescent="0.2">
      <c r="A155" s="1" t="s">
        <v>1787</v>
      </c>
      <c r="B155" s="4" t="s">
        <v>701</v>
      </c>
      <c r="C155" s="4" t="s">
        <v>702</v>
      </c>
      <c r="D155" s="35" t="s">
        <v>0</v>
      </c>
      <c r="E155" s="35" t="s">
        <v>0</v>
      </c>
      <c r="F155" s="35" t="s">
        <v>0</v>
      </c>
      <c r="G155" s="35" t="s">
        <v>0</v>
      </c>
      <c r="H155" s="35" t="s">
        <v>0</v>
      </c>
      <c r="I155" s="35" t="s">
        <v>0</v>
      </c>
      <c r="J155" s="35" t="s">
        <v>0</v>
      </c>
      <c r="K155" s="35" t="s">
        <v>0</v>
      </c>
      <c r="L155" s="35" t="s">
        <v>0</v>
      </c>
      <c r="M155" s="35" t="s">
        <v>0</v>
      </c>
      <c r="N155" s="1" t="s">
        <v>0</v>
      </c>
      <c r="O155" s="1" t="s">
        <v>0</v>
      </c>
      <c r="P155" s="1" t="s">
        <v>0</v>
      </c>
      <c r="Q155" s="1" t="s">
        <v>0</v>
      </c>
      <c r="R155" s="1" t="s">
        <v>0</v>
      </c>
      <c r="S155" s="1" t="s">
        <v>0</v>
      </c>
      <c r="T155" s="1" t="s">
        <v>0</v>
      </c>
      <c r="U155" s="1" t="s">
        <v>0</v>
      </c>
      <c r="V155" s="1" t="s">
        <v>0</v>
      </c>
      <c r="W155" s="1" t="s">
        <v>0</v>
      </c>
      <c r="X155" s="1" t="s">
        <v>0</v>
      </c>
      <c r="Y155" s="1" t="s">
        <v>0</v>
      </c>
      <c r="Z155" s="1" t="s">
        <v>0</v>
      </c>
      <c r="AA155" s="1" t="s">
        <v>0</v>
      </c>
      <c r="AB155" s="1" t="s">
        <v>0</v>
      </c>
      <c r="AC155" s="1" t="s">
        <v>0</v>
      </c>
      <c r="AD155" s="1" t="s">
        <v>0</v>
      </c>
      <c r="AE155" s="1" t="s">
        <v>0</v>
      </c>
      <c r="AF155" s="1" t="s">
        <v>0</v>
      </c>
      <c r="AG155" s="1" t="s">
        <v>0</v>
      </c>
      <c r="AH155" s="1" t="s">
        <v>0</v>
      </c>
      <c r="AI155" s="1" t="s">
        <v>0</v>
      </c>
      <c r="AJ155" s="1" t="s">
        <v>0</v>
      </c>
      <c r="AK155" s="1" t="s">
        <v>0</v>
      </c>
      <c r="AL155" s="1" t="s">
        <v>0</v>
      </c>
      <c r="AM155" s="1" t="s">
        <v>0</v>
      </c>
      <c r="AN155" s="1" t="s">
        <v>0</v>
      </c>
      <c r="AO155" s="1" t="s">
        <v>0</v>
      </c>
      <c r="AP155" s="1" t="s">
        <v>0</v>
      </c>
      <c r="AQ155" s="1" t="s">
        <v>0</v>
      </c>
      <c r="AR155" s="1" t="s">
        <v>0</v>
      </c>
      <c r="AS155" s="1" t="s">
        <v>0</v>
      </c>
      <c r="AT155" s="1" t="s">
        <v>0</v>
      </c>
      <c r="AU155" s="1" t="s">
        <v>0</v>
      </c>
      <c r="AV155" s="1" t="s">
        <v>0</v>
      </c>
      <c r="AW155" s="1" t="s">
        <v>0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 t="s">
        <v>0</v>
      </c>
      <c r="BC155" s="1" t="s">
        <v>0</v>
      </c>
      <c r="BD155" s="1" t="s">
        <v>0</v>
      </c>
      <c r="BE155" s="1" t="s">
        <v>0</v>
      </c>
      <c r="BF155" s="1" t="s">
        <v>0</v>
      </c>
      <c r="BG155" s="1" t="s">
        <v>0</v>
      </c>
      <c r="BH155" s="1" t="s">
        <v>0</v>
      </c>
      <c r="BI155" s="1" t="s">
        <v>0</v>
      </c>
      <c r="BJ155" s="1" t="s">
        <v>0</v>
      </c>
      <c r="BK155" s="1" t="s">
        <v>0</v>
      </c>
      <c r="BL155" s="1" t="s">
        <v>0</v>
      </c>
      <c r="BM155" s="1" t="s">
        <v>0</v>
      </c>
      <c r="BN155" s="1" t="s">
        <v>0</v>
      </c>
      <c r="BO155" s="1" t="s">
        <v>0</v>
      </c>
      <c r="BP155" s="1" t="s">
        <v>0</v>
      </c>
      <c r="BQ155" s="1" t="s">
        <v>0</v>
      </c>
      <c r="BR155" s="1" t="s">
        <v>0</v>
      </c>
      <c r="BS155" s="1" t="s">
        <v>0</v>
      </c>
      <c r="BT155" s="1" t="s">
        <v>0</v>
      </c>
      <c r="BU155" s="1" t="s">
        <v>0</v>
      </c>
      <c r="BV155" s="1" t="s">
        <v>0</v>
      </c>
      <c r="BW155" s="1" t="s">
        <v>0</v>
      </c>
      <c r="BX155" s="1" t="s">
        <v>0</v>
      </c>
      <c r="BY155" s="1" t="s">
        <v>0</v>
      </c>
      <c r="BZ155" s="1" t="s">
        <v>0</v>
      </c>
      <c r="CA155" s="1" t="s">
        <v>0</v>
      </c>
      <c r="CB155" s="1" t="s">
        <v>0</v>
      </c>
      <c r="CC155" s="1" t="s">
        <v>0</v>
      </c>
      <c r="CD155" s="1" t="s">
        <v>0</v>
      </c>
      <c r="CE155" s="1" t="s">
        <v>0</v>
      </c>
      <c r="CF155" s="1" t="s">
        <v>0</v>
      </c>
      <c r="CG155" s="1" t="s">
        <v>0</v>
      </c>
      <c r="CH155" s="1" t="s">
        <v>0</v>
      </c>
      <c r="CI155" s="1" t="s">
        <v>0</v>
      </c>
      <c r="CJ155" s="1" t="s">
        <v>0</v>
      </c>
      <c r="CK155" s="1" t="s">
        <v>0</v>
      </c>
      <c r="CL155" s="1" t="s">
        <v>0</v>
      </c>
      <c r="CM155" s="1" t="s">
        <v>0</v>
      </c>
      <c r="CN155" s="1" t="s">
        <v>0</v>
      </c>
      <c r="CO155" s="1" t="s">
        <v>0</v>
      </c>
      <c r="CP155" s="1" t="s">
        <v>0</v>
      </c>
      <c r="CQ155" s="1" t="s">
        <v>0</v>
      </c>
      <c r="CR155" s="1" t="s">
        <v>0</v>
      </c>
      <c r="CS155" s="1" t="s">
        <v>0</v>
      </c>
      <c r="CT155" s="1" t="s">
        <v>0</v>
      </c>
      <c r="CU155" s="1" t="s">
        <v>0</v>
      </c>
      <c r="CV155" s="1" t="s">
        <v>0</v>
      </c>
      <c r="CW155" s="1" t="s">
        <v>0</v>
      </c>
      <c r="CX155" s="1" t="s">
        <v>0</v>
      </c>
      <c r="CY155" s="1" t="s">
        <v>0</v>
      </c>
      <c r="CZ155" s="1" t="s">
        <v>0</v>
      </c>
      <c r="DA155" s="1" t="s">
        <v>0</v>
      </c>
      <c r="DB155" s="1" t="s">
        <v>0</v>
      </c>
      <c r="DC155" s="1" t="s">
        <v>0</v>
      </c>
      <c r="DD155" s="1" t="s">
        <v>0</v>
      </c>
      <c r="DE155" s="1" t="s">
        <v>0</v>
      </c>
      <c r="DF155" s="1" t="s">
        <v>0</v>
      </c>
      <c r="DG155" s="1" t="s">
        <v>0</v>
      </c>
      <c r="DH155" s="1" t="s">
        <v>0</v>
      </c>
      <c r="DI155" s="1" t="s">
        <v>0</v>
      </c>
      <c r="DJ155" s="1" t="s">
        <v>0</v>
      </c>
      <c r="DK155" s="1" t="s">
        <v>0</v>
      </c>
      <c r="DL155" s="1" t="s">
        <v>0</v>
      </c>
      <c r="DM155" s="1" t="s">
        <v>0</v>
      </c>
      <c r="DN155" s="1" t="s">
        <v>0</v>
      </c>
      <c r="DO155" s="1" t="s">
        <v>0</v>
      </c>
      <c r="DP155" s="1" t="s">
        <v>0</v>
      </c>
      <c r="DQ155" s="1" t="s">
        <v>0</v>
      </c>
      <c r="DR155" s="1" t="s">
        <v>0</v>
      </c>
      <c r="DS155" s="1" t="s">
        <v>0</v>
      </c>
      <c r="DT155" s="1" t="s">
        <v>0</v>
      </c>
      <c r="DU155" s="1" t="s">
        <v>0</v>
      </c>
      <c r="DV155" s="1" t="s">
        <v>0</v>
      </c>
      <c r="DW155" s="1" t="s">
        <v>0</v>
      </c>
      <c r="DX155" s="1" t="s">
        <v>0</v>
      </c>
      <c r="DY155" s="1" t="s">
        <v>0</v>
      </c>
      <c r="DZ155" s="1" t="s">
        <v>0</v>
      </c>
      <c r="EA155" s="1" t="s">
        <v>0</v>
      </c>
      <c r="EB155" s="1" t="s">
        <v>0</v>
      </c>
      <c r="EC155" s="1" t="s">
        <v>0</v>
      </c>
      <c r="ED155" s="1" t="s">
        <v>0</v>
      </c>
      <c r="EE155" s="1" t="s">
        <v>0</v>
      </c>
      <c r="EF155" s="1" t="s">
        <v>0</v>
      </c>
      <c r="EG155" s="1" t="s">
        <v>0</v>
      </c>
      <c r="EH155" s="1" t="s">
        <v>0</v>
      </c>
      <c r="EI155" s="1" t="s">
        <v>0</v>
      </c>
      <c r="EJ155" s="1" t="s">
        <v>0</v>
      </c>
      <c r="EK155" s="1" t="s">
        <v>0</v>
      </c>
      <c r="EL155" s="1" t="s">
        <v>0</v>
      </c>
      <c r="EM155" s="1" t="s">
        <v>0</v>
      </c>
      <c r="EN155" s="1" t="s">
        <v>0</v>
      </c>
      <c r="EO155" s="1" t="s">
        <v>0</v>
      </c>
      <c r="EP155" s="1" t="s">
        <v>0</v>
      </c>
      <c r="EQ155" s="1" t="s">
        <v>0</v>
      </c>
      <c r="ER155" s="1" t="s">
        <v>0</v>
      </c>
      <c r="ES155" s="1" t="s">
        <v>0</v>
      </c>
      <c r="ET155" s="1" t="s">
        <v>0</v>
      </c>
      <c r="EU155" s="1" t="s">
        <v>0</v>
      </c>
      <c r="EV155" s="1" t="s">
        <v>0</v>
      </c>
      <c r="EW155" s="1" t="s">
        <v>0</v>
      </c>
      <c r="EX155" s="1" t="s">
        <v>0</v>
      </c>
      <c r="EY155" s="1" t="s">
        <v>0</v>
      </c>
      <c r="EZ155" s="1" t="s">
        <v>0</v>
      </c>
      <c r="FA155" s="1" t="s">
        <v>0</v>
      </c>
      <c r="FB155" s="1" t="s">
        <v>0</v>
      </c>
      <c r="FC155" s="1" t="s">
        <v>0</v>
      </c>
      <c r="FD155" s="1" t="s">
        <v>0</v>
      </c>
    </row>
    <row r="156" spans="1:160" x14ac:dyDescent="0.2">
      <c r="A156" s="1" t="s">
        <v>1788</v>
      </c>
      <c r="B156" s="4" t="s">
        <v>705</v>
      </c>
      <c r="C156" s="4" t="s">
        <v>706</v>
      </c>
      <c r="D156" s="35" t="s">
        <v>0</v>
      </c>
      <c r="E156" s="35" t="s">
        <v>0</v>
      </c>
      <c r="F156" s="35" t="s">
        <v>0</v>
      </c>
      <c r="G156" s="35" t="s">
        <v>0</v>
      </c>
      <c r="H156" s="35" t="s">
        <v>0</v>
      </c>
      <c r="I156" s="35" t="s">
        <v>0</v>
      </c>
      <c r="J156" s="35" t="s">
        <v>0</v>
      </c>
      <c r="K156" s="35" t="s">
        <v>0</v>
      </c>
      <c r="L156" s="35" t="s">
        <v>0</v>
      </c>
      <c r="M156" s="35" t="s">
        <v>0</v>
      </c>
      <c r="N156" s="1" t="s">
        <v>0</v>
      </c>
      <c r="O156" s="1" t="s">
        <v>0</v>
      </c>
      <c r="P156" s="1" t="s">
        <v>0</v>
      </c>
      <c r="Q156" s="1" t="s">
        <v>0</v>
      </c>
      <c r="R156" s="1" t="s">
        <v>0</v>
      </c>
      <c r="S156" s="1" t="s">
        <v>0</v>
      </c>
      <c r="T156" s="1" t="s">
        <v>0</v>
      </c>
      <c r="U156" s="1" t="s">
        <v>0</v>
      </c>
      <c r="V156" s="1" t="s">
        <v>0</v>
      </c>
      <c r="W156" s="1" t="s">
        <v>0</v>
      </c>
      <c r="X156" s="1" t="s">
        <v>0</v>
      </c>
      <c r="Y156" s="1" t="s">
        <v>0</v>
      </c>
      <c r="Z156" s="1" t="s">
        <v>0</v>
      </c>
      <c r="AA156" s="1" t="s">
        <v>0</v>
      </c>
      <c r="AB156" s="1" t="s">
        <v>0</v>
      </c>
      <c r="AC156" s="1" t="s">
        <v>0</v>
      </c>
      <c r="AD156" s="1" t="s">
        <v>0</v>
      </c>
      <c r="AE156" s="1" t="s">
        <v>0</v>
      </c>
      <c r="AF156" s="1" t="s">
        <v>0</v>
      </c>
      <c r="AG156" s="1" t="s">
        <v>0</v>
      </c>
      <c r="AH156" s="1" t="s">
        <v>0</v>
      </c>
      <c r="AI156" s="1" t="s">
        <v>0</v>
      </c>
      <c r="AJ156" s="1" t="s">
        <v>0</v>
      </c>
      <c r="AK156" s="1" t="s">
        <v>0</v>
      </c>
      <c r="AL156" s="1" t="s">
        <v>0</v>
      </c>
      <c r="AM156" s="1" t="s">
        <v>0</v>
      </c>
      <c r="AN156" s="1" t="s">
        <v>0</v>
      </c>
      <c r="AO156" s="1" t="s">
        <v>0</v>
      </c>
      <c r="AP156" s="1" t="s">
        <v>0</v>
      </c>
      <c r="AQ156" s="1" t="s">
        <v>0</v>
      </c>
      <c r="AR156" s="1" t="s">
        <v>0</v>
      </c>
      <c r="AS156" s="1" t="s">
        <v>0</v>
      </c>
      <c r="AT156" s="1" t="s">
        <v>0</v>
      </c>
      <c r="AU156" s="1" t="s">
        <v>0</v>
      </c>
      <c r="AV156" s="1" t="s">
        <v>0</v>
      </c>
      <c r="AW156" s="1" t="s">
        <v>0</v>
      </c>
      <c r="AX156" s="1" t="s">
        <v>0</v>
      </c>
      <c r="AY156" s="1" t="s">
        <v>0</v>
      </c>
      <c r="AZ156" s="1" t="s">
        <v>0</v>
      </c>
      <c r="BA156" s="1" t="s">
        <v>0</v>
      </c>
      <c r="BB156" s="1" t="s">
        <v>0</v>
      </c>
      <c r="BC156" s="1" t="s">
        <v>0</v>
      </c>
      <c r="BD156" s="1" t="s">
        <v>0</v>
      </c>
      <c r="BE156" s="1" t="s">
        <v>0</v>
      </c>
      <c r="BF156" s="1" t="s">
        <v>0</v>
      </c>
      <c r="BG156" s="1" t="s">
        <v>0</v>
      </c>
      <c r="BH156" s="1" t="s">
        <v>0</v>
      </c>
      <c r="BI156" s="1" t="s">
        <v>0</v>
      </c>
      <c r="BJ156" s="1" t="s">
        <v>0</v>
      </c>
      <c r="BK156" s="1" t="s">
        <v>0</v>
      </c>
      <c r="BL156" s="1" t="s">
        <v>0</v>
      </c>
      <c r="BM156" s="1" t="s">
        <v>0</v>
      </c>
      <c r="BN156" s="1" t="s">
        <v>0</v>
      </c>
      <c r="BO156" s="1" t="s">
        <v>0</v>
      </c>
      <c r="BP156" s="1" t="s">
        <v>0</v>
      </c>
      <c r="BQ156" s="1" t="s">
        <v>0</v>
      </c>
      <c r="BR156" s="1" t="s">
        <v>0</v>
      </c>
      <c r="BS156" s="1" t="s">
        <v>0</v>
      </c>
      <c r="BT156" s="1" t="s">
        <v>0</v>
      </c>
      <c r="BU156" s="1" t="s">
        <v>0</v>
      </c>
      <c r="BV156" s="1" t="s">
        <v>0</v>
      </c>
      <c r="BW156" s="1" t="s">
        <v>0</v>
      </c>
      <c r="BX156" s="1" t="s">
        <v>0</v>
      </c>
      <c r="BY156" s="1" t="s">
        <v>0</v>
      </c>
      <c r="BZ156" s="1" t="s">
        <v>0</v>
      </c>
      <c r="CA156" s="1" t="s">
        <v>0</v>
      </c>
      <c r="CB156" s="1" t="s">
        <v>0</v>
      </c>
      <c r="CC156" s="1" t="s">
        <v>0</v>
      </c>
      <c r="CD156" s="1" t="s">
        <v>0</v>
      </c>
      <c r="CE156" s="1" t="s">
        <v>0</v>
      </c>
      <c r="CF156" s="1" t="s">
        <v>0</v>
      </c>
      <c r="CG156" s="1" t="s">
        <v>0</v>
      </c>
      <c r="CH156" s="1" t="s">
        <v>0</v>
      </c>
      <c r="CI156" s="1" t="s">
        <v>0</v>
      </c>
      <c r="CJ156" s="1" t="s">
        <v>0</v>
      </c>
      <c r="CK156" s="1" t="s">
        <v>0</v>
      </c>
      <c r="CL156" s="1" t="s">
        <v>0</v>
      </c>
      <c r="CM156" s="1" t="s">
        <v>0</v>
      </c>
      <c r="CN156" s="1" t="s">
        <v>0</v>
      </c>
      <c r="CO156" s="1" t="s">
        <v>0</v>
      </c>
      <c r="CP156" s="1" t="s">
        <v>0</v>
      </c>
      <c r="CQ156" s="1" t="s">
        <v>0</v>
      </c>
      <c r="CR156" s="1" t="s">
        <v>0</v>
      </c>
      <c r="CS156" s="1" t="s">
        <v>0</v>
      </c>
      <c r="CT156" s="1" t="s">
        <v>0</v>
      </c>
      <c r="CU156" s="1" t="s">
        <v>0</v>
      </c>
      <c r="CV156" s="1" t="s">
        <v>0</v>
      </c>
      <c r="CW156" s="1" t="s">
        <v>0</v>
      </c>
      <c r="CX156" s="1" t="s">
        <v>0</v>
      </c>
      <c r="CY156" s="1" t="s">
        <v>0</v>
      </c>
      <c r="CZ156" s="1" t="s">
        <v>0</v>
      </c>
      <c r="DA156" s="1" t="s">
        <v>0</v>
      </c>
      <c r="DB156" s="1" t="s">
        <v>0</v>
      </c>
      <c r="DC156" s="1" t="s">
        <v>0</v>
      </c>
      <c r="DD156" s="1" t="s">
        <v>0</v>
      </c>
      <c r="DE156" s="1" t="s">
        <v>0</v>
      </c>
      <c r="DF156" s="1" t="s">
        <v>0</v>
      </c>
      <c r="DG156" s="1" t="s">
        <v>0</v>
      </c>
      <c r="DH156" s="1" t="s">
        <v>0</v>
      </c>
      <c r="DI156" s="1" t="s">
        <v>0</v>
      </c>
      <c r="DJ156" s="1" t="s">
        <v>0</v>
      </c>
      <c r="DK156" s="1" t="s">
        <v>0</v>
      </c>
      <c r="DL156" s="1" t="s">
        <v>0</v>
      </c>
      <c r="DM156" s="1" t="s">
        <v>0</v>
      </c>
      <c r="DN156" s="1" t="s">
        <v>0</v>
      </c>
      <c r="DO156" s="1" t="s">
        <v>0</v>
      </c>
      <c r="DP156" s="1" t="s">
        <v>0</v>
      </c>
      <c r="DQ156" s="1" t="s">
        <v>0</v>
      </c>
      <c r="DR156" s="1" t="s">
        <v>0</v>
      </c>
      <c r="DS156" s="1" t="s">
        <v>0</v>
      </c>
      <c r="DT156" s="1" t="s">
        <v>0</v>
      </c>
      <c r="DU156" s="1" t="s">
        <v>0</v>
      </c>
      <c r="DV156" s="1" t="s">
        <v>0</v>
      </c>
      <c r="DW156" s="1" t="s">
        <v>0</v>
      </c>
      <c r="DX156" s="1" t="s">
        <v>0</v>
      </c>
      <c r="DY156" s="1" t="s">
        <v>0</v>
      </c>
      <c r="DZ156" s="1" t="s">
        <v>0</v>
      </c>
      <c r="EA156" s="1" t="s">
        <v>0</v>
      </c>
      <c r="EB156" s="1" t="s">
        <v>0</v>
      </c>
      <c r="EC156" s="1" t="s">
        <v>0</v>
      </c>
      <c r="ED156" s="1" t="s">
        <v>0</v>
      </c>
      <c r="EE156" s="1" t="s">
        <v>0</v>
      </c>
      <c r="EF156" s="1" t="s">
        <v>0</v>
      </c>
      <c r="EG156" s="1" t="s">
        <v>0</v>
      </c>
      <c r="EH156" s="1" t="s">
        <v>0</v>
      </c>
      <c r="EI156" s="1" t="s">
        <v>0</v>
      </c>
      <c r="EJ156" s="1" t="s">
        <v>0</v>
      </c>
      <c r="EK156" s="1" t="s">
        <v>0</v>
      </c>
      <c r="EL156" s="1" t="s">
        <v>0</v>
      </c>
      <c r="EM156" s="1" t="s">
        <v>0</v>
      </c>
      <c r="EN156" s="1" t="s">
        <v>0</v>
      </c>
      <c r="EO156" s="1" t="s">
        <v>0</v>
      </c>
      <c r="EP156" s="1" t="s">
        <v>0</v>
      </c>
      <c r="EQ156" s="1" t="s">
        <v>0</v>
      </c>
      <c r="ER156" s="1" t="s">
        <v>0</v>
      </c>
      <c r="ES156" s="1" t="s">
        <v>0</v>
      </c>
      <c r="ET156" s="1" t="s">
        <v>0</v>
      </c>
      <c r="EU156" s="1" t="s">
        <v>0</v>
      </c>
      <c r="EV156" s="1" t="s">
        <v>0</v>
      </c>
      <c r="EW156" s="1" t="s">
        <v>0</v>
      </c>
      <c r="EX156" s="1" t="s">
        <v>0</v>
      </c>
      <c r="EY156" s="1" t="s">
        <v>0</v>
      </c>
      <c r="EZ156" s="1" t="s">
        <v>0</v>
      </c>
      <c r="FA156" s="1" t="s">
        <v>0</v>
      </c>
      <c r="FB156" s="1" t="s">
        <v>0</v>
      </c>
      <c r="FC156" s="1" t="s">
        <v>0</v>
      </c>
      <c r="FD156" s="1" t="s">
        <v>0</v>
      </c>
    </row>
    <row r="157" spans="1:160" x14ac:dyDescent="0.2">
      <c r="A157" s="1" t="s">
        <v>1789</v>
      </c>
      <c r="B157" s="4" t="s">
        <v>710</v>
      </c>
      <c r="C157" s="4" t="s">
        <v>711</v>
      </c>
      <c r="D157" s="1" t="s">
        <v>0</v>
      </c>
      <c r="E157" s="1" t="s">
        <v>0</v>
      </c>
      <c r="F157" s="1" t="s">
        <v>0</v>
      </c>
      <c r="G157" s="1" t="s">
        <v>0</v>
      </c>
      <c r="H157" s="1" t="s">
        <v>0</v>
      </c>
      <c r="I157" s="1" t="s">
        <v>0</v>
      </c>
      <c r="J157" s="1" t="s">
        <v>0</v>
      </c>
      <c r="K157" s="1" t="s">
        <v>0</v>
      </c>
      <c r="L157" s="1" t="s">
        <v>0</v>
      </c>
      <c r="M157" s="1" t="s">
        <v>0</v>
      </c>
      <c r="N157" s="1" t="s">
        <v>0</v>
      </c>
      <c r="O157" s="1" t="s">
        <v>0</v>
      </c>
      <c r="P157" s="1" t="s">
        <v>0</v>
      </c>
      <c r="Q157" s="1" t="s">
        <v>0</v>
      </c>
      <c r="R157" s="1" t="s">
        <v>0</v>
      </c>
      <c r="S157" s="1" t="s">
        <v>0</v>
      </c>
      <c r="T157" s="1" t="s">
        <v>0</v>
      </c>
      <c r="U157" s="1" t="s">
        <v>0</v>
      </c>
      <c r="V157" s="1" t="s">
        <v>0</v>
      </c>
      <c r="W157" s="1" t="s">
        <v>0</v>
      </c>
      <c r="X157" s="1" t="s">
        <v>0</v>
      </c>
      <c r="Y157" s="1" t="s">
        <v>0</v>
      </c>
      <c r="Z157" s="1" t="s">
        <v>0</v>
      </c>
      <c r="AA157" s="1" t="s">
        <v>0</v>
      </c>
      <c r="AB157" s="1" t="s">
        <v>0</v>
      </c>
      <c r="AC157" s="1" t="s">
        <v>0</v>
      </c>
      <c r="AD157" s="1" t="s">
        <v>0</v>
      </c>
      <c r="AE157" s="1" t="s">
        <v>0</v>
      </c>
      <c r="AF157" s="1" t="s">
        <v>0</v>
      </c>
      <c r="AG157" s="1" t="s">
        <v>0</v>
      </c>
      <c r="AH157" s="1" t="s">
        <v>0</v>
      </c>
      <c r="AI157" s="1" t="s">
        <v>0</v>
      </c>
      <c r="AJ157" s="1" t="s">
        <v>0</v>
      </c>
      <c r="AK157" s="1" t="s">
        <v>0</v>
      </c>
      <c r="AL157" s="1" t="s">
        <v>0</v>
      </c>
      <c r="AM157" s="1" t="s">
        <v>0</v>
      </c>
      <c r="AN157" s="1" t="s">
        <v>0</v>
      </c>
      <c r="AO157" s="1" t="s">
        <v>0</v>
      </c>
      <c r="AP157" s="1" t="s">
        <v>0</v>
      </c>
      <c r="AQ157" s="1" t="s">
        <v>0</v>
      </c>
      <c r="AR157" s="1" t="s">
        <v>0</v>
      </c>
      <c r="AS157" s="1" t="s">
        <v>0</v>
      </c>
      <c r="AT157" s="1" t="s">
        <v>0</v>
      </c>
      <c r="AU157" s="1" t="s">
        <v>0</v>
      </c>
      <c r="AV157" s="1" t="s">
        <v>0</v>
      </c>
      <c r="AW157" s="1" t="s">
        <v>0</v>
      </c>
      <c r="AX157" s="1" t="s">
        <v>0</v>
      </c>
      <c r="AY157" s="1" t="s">
        <v>0</v>
      </c>
      <c r="AZ157" s="1" t="s">
        <v>0</v>
      </c>
      <c r="BA157" s="1" t="s">
        <v>0</v>
      </c>
      <c r="BB157" s="1" t="s">
        <v>0</v>
      </c>
      <c r="BC157" s="1" t="s">
        <v>0</v>
      </c>
      <c r="BD157" s="1" t="s">
        <v>0</v>
      </c>
      <c r="BE157" s="1" t="s">
        <v>0</v>
      </c>
      <c r="BF157" s="1" t="s">
        <v>0</v>
      </c>
      <c r="BG157" s="1" t="s">
        <v>0</v>
      </c>
      <c r="BH157" s="1" t="s">
        <v>0</v>
      </c>
      <c r="BI157" s="1" t="s">
        <v>0</v>
      </c>
      <c r="BJ157" s="1" t="s">
        <v>0</v>
      </c>
      <c r="BK157" s="1" t="s">
        <v>0</v>
      </c>
      <c r="BL157" s="1" t="s">
        <v>0</v>
      </c>
      <c r="BM157" s="1" t="s">
        <v>0</v>
      </c>
      <c r="BN157" s="1" t="s">
        <v>0</v>
      </c>
      <c r="BO157" s="1" t="s">
        <v>0</v>
      </c>
      <c r="BP157" s="1" t="s">
        <v>0</v>
      </c>
      <c r="BQ157" s="1" t="s">
        <v>0</v>
      </c>
      <c r="BR157" s="1" t="s">
        <v>0</v>
      </c>
      <c r="BS157" s="1" t="s">
        <v>0</v>
      </c>
      <c r="BT157" s="1" t="s">
        <v>0</v>
      </c>
      <c r="BU157" s="1" t="s">
        <v>0</v>
      </c>
      <c r="BV157" s="1" t="s">
        <v>0</v>
      </c>
      <c r="BW157" s="1" t="s">
        <v>0</v>
      </c>
      <c r="BX157" s="1" t="s">
        <v>0</v>
      </c>
      <c r="BY157" s="1" t="s">
        <v>0</v>
      </c>
      <c r="BZ157" s="1" t="s">
        <v>0</v>
      </c>
      <c r="CA157" s="1" t="s">
        <v>0</v>
      </c>
      <c r="CB157" s="1" t="s">
        <v>0</v>
      </c>
      <c r="CC157" s="1" t="s">
        <v>0</v>
      </c>
      <c r="CD157" s="1" t="s">
        <v>0</v>
      </c>
      <c r="CE157" s="1" t="s">
        <v>0</v>
      </c>
      <c r="CF157" s="1" t="s">
        <v>0</v>
      </c>
      <c r="CG157" s="1" t="s">
        <v>0</v>
      </c>
      <c r="CH157" s="1" t="s">
        <v>0</v>
      </c>
      <c r="CI157" s="1" t="s">
        <v>0</v>
      </c>
      <c r="CJ157" s="1" t="s">
        <v>0</v>
      </c>
      <c r="CK157" s="1" t="s">
        <v>0</v>
      </c>
      <c r="CL157" s="1" t="s">
        <v>0</v>
      </c>
      <c r="CM157" s="1" t="s">
        <v>0</v>
      </c>
      <c r="CN157" s="1" t="s">
        <v>0</v>
      </c>
      <c r="CO157" s="1" t="s">
        <v>0</v>
      </c>
      <c r="CP157" s="1" t="s">
        <v>0</v>
      </c>
      <c r="CQ157" s="1" t="s">
        <v>0</v>
      </c>
      <c r="CR157" s="1" t="s">
        <v>0</v>
      </c>
      <c r="CS157" s="1" t="s">
        <v>0</v>
      </c>
      <c r="CT157" s="1" t="s">
        <v>0</v>
      </c>
      <c r="CU157" s="1" t="s">
        <v>0</v>
      </c>
      <c r="CV157" s="1" t="s">
        <v>0</v>
      </c>
      <c r="CW157" s="1" t="s">
        <v>0</v>
      </c>
      <c r="CX157" s="1" t="s">
        <v>0</v>
      </c>
      <c r="CY157" s="1" t="s">
        <v>0</v>
      </c>
      <c r="CZ157" s="1" t="s">
        <v>0</v>
      </c>
      <c r="DA157" s="1" t="s">
        <v>0</v>
      </c>
      <c r="DB157" s="1" t="s">
        <v>0</v>
      </c>
      <c r="DC157" s="1" t="s">
        <v>0</v>
      </c>
      <c r="DD157" s="1" t="s">
        <v>0</v>
      </c>
      <c r="DE157" s="1" t="s">
        <v>0</v>
      </c>
      <c r="DF157" s="1" t="s">
        <v>0</v>
      </c>
      <c r="DG157" s="1" t="s">
        <v>0</v>
      </c>
      <c r="DH157" s="1" t="s">
        <v>0</v>
      </c>
      <c r="DI157" s="1" t="s">
        <v>0</v>
      </c>
      <c r="DJ157" s="1" t="s">
        <v>0</v>
      </c>
      <c r="DK157" s="1" t="s">
        <v>0</v>
      </c>
      <c r="DL157" s="1" t="s">
        <v>0</v>
      </c>
      <c r="DM157" s="1" t="s">
        <v>0</v>
      </c>
      <c r="DN157" s="1" t="s">
        <v>0</v>
      </c>
      <c r="DO157" s="1" t="s">
        <v>0</v>
      </c>
      <c r="DP157" s="1" t="s">
        <v>0</v>
      </c>
      <c r="DQ157" s="1" t="s">
        <v>0</v>
      </c>
      <c r="DR157" s="1" t="s">
        <v>0</v>
      </c>
      <c r="DS157" s="1" t="s">
        <v>0</v>
      </c>
      <c r="DT157" s="1" t="s">
        <v>0</v>
      </c>
      <c r="DU157" s="1" t="s">
        <v>0</v>
      </c>
      <c r="DV157" s="1" t="s">
        <v>0</v>
      </c>
      <c r="DW157" s="1" t="s">
        <v>0</v>
      </c>
      <c r="DX157" s="1" t="s">
        <v>0</v>
      </c>
      <c r="DY157" s="1" t="s">
        <v>0</v>
      </c>
      <c r="DZ157" s="1" t="s">
        <v>0</v>
      </c>
      <c r="EA157" s="1" t="s">
        <v>0</v>
      </c>
      <c r="EB157" s="1" t="s">
        <v>0</v>
      </c>
      <c r="EC157" s="1" t="s">
        <v>0</v>
      </c>
      <c r="ED157" s="1" t="s">
        <v>0</v>
      </c>
      <c r="EE157" s="1" t="s">
        <v>0</v>
      </c>
      <c r="EF157" s="1" t="s">
        <v>0</v>
      </c>
      <c r="EG157" s="1" t="s">
        <v>0</v>
      </c>
      <c r="EH157" s="1" t="s">
        <v>0</v>
      </c>
      <c r="EI157" s="1" t="s">
        <v>0</v>
      </c>
      <c r="EJ157" s="1" t="s">
        <v>0</v>
      </c>
      <c r="EK157" s="1" t="s">
        <v>0</v>
      </c>
      <c r="EL157" s="1" t="s">
        <v>0</v>
      </c>
      <c r="EM157" s="1" t="s">
        <v>0</v>
      </c>
      <c r="EN157" s="1" t="s">
        <v>0</v>
      </c>
      <c r="EO157" s="1" t="s">
        <v>0</v>
      </c>
      <c r="EP157" s="1" t="s">
        <v>0</v>
      </c>
      <c r="EQ157" s="1" t="s">
        <v>0</v>
      </c>
      <c r="ER157" s="1" t="s">
        <v>0</v>
      </c>
      <c r="ES157" s="1" t="s">
        <v>0</v>
      </c>
      <c r="ET157" s="1" t="s">
        <v>0</v>
      </c>
      <c r="EU157" s="1" t="s">
        <v>0</v>
      </c>
      <c r="EV157" s="1" t="s">
        <v>0</v>
      </c>
      <c r="EW157" s="1" t="s">
        <v>0</v>
      </c>
      <c r="EX157" s="1" t="s">
        <v>0</v>
      </c>
      <c r="EY157" s="1" t="s">
        <v>0</v>
      </c>
      <c r="EZ157" s="1" t="s">
        <v>0</v>
      </c>
      <c r="FA157" s="1" t="s">
        <v>0</v>
      </c>
      <c r="FB157" s="1" t="s">
        <v>0</v>
      </c>
      <c r="FC157" s="1" t="s">
        <v>0</v>
      </c>
      <c r="FD157" s="1" t="s">
        <v>0</v>
      </c>
    </row>
    <row r="158" spans="1:160" x14ac:dyDescent="0.2">
      <c r="A158" s="1" t="s">
        <v>1790</v>
      </c>
      <c r="B158" s="4" t="s">
        <v>714</v>
      </c>
      <c r="C158" s="4" t="s">
        <v>715</v>
      </c>
      <c r="D158" s="1">
        <v>15717.3407725625</v>
      </c>
      <c r="E158" s="1">
        <v>31423.8675464847</v>
      </c>
      <c r="F158" s="1">
        <v>24406.164850165602</v>
      </c>
      <c r="G158" s="1">
        <v>28361.547551193598</v>
      </c>
      <c r="H158" s="1">
        <v>16933.056752479501</v>
      </c>
      <c r="I158" s="1">
        <v>13688.557541288101</v>
      </c>
      <c r="J158" s="1">
        <v>20466.9424817049</v>
      </c>
      <c r="K158" s="1">
        <v>15589.740865723399</v>
      </c>
      <c r="L158" s="1">
        <v>14716.446369437101</v>
      </c>
      <c r="M158" s="1">
        <v>20613.5980953586</v>
      </c>
      <c r="N158" s="1">
        <v>16829.425675769598</v>
      </c>
      <c r="O158" s="1">
        <v>16387.837752501899</v>
      </c>
      <c r="P158" s="1">
        <v>22827.515178907899</v>
      </c>
      <c r="Q158" s="1">
        <v>22195.965433916401</v>
      </c>
      <c r="R158" s="1">
        <v>21599.943450481202</v>
      </c>
      <c r="S158" s="1">
        <v>17562.133480212498</v>
      </c>
      <c r="T158" s="1">
        <v>15155.954298942601</v>
      </c>
      <c r="U158" s="1">
        <v>13771.4660347135</v>
      </c>
      <c r="V158" s="1">
        <v>15225.4500301117</v>
      </c>
      <c r="W158" s="1">
        <v>16116.351085299801</v>
      </c>
      <c r="X158" s="1">
        <v>17356.913931597999</v>
      </c>
      <c r="Y158" s="1">
        <v>18494.188656597998</v>
      </c>
      <c r="Z158" s="1">
        <v>15960.7031938695</v>
      </c>
      <c r="AA158" s="1">
        <v>15218.668657424199</v>
      </c>
      <c r="AB158" s="1">
        <v>19766.143892151798</v>
      </c>
      <c r="AC158" s="1">
        <v>15946.353882189</v>
      </c>
      <c r="AD158" s="1">
        <v>12980.7926303392</v>
      </c>
      <c r="AE158" s="1">
        <v>16934.584401902899</v>
      </c>
      <c r="AF158" s="1">
        <v>15224.5678424008</v>
      </c>
      <c r="AG158" s="1">
        <v>16291.763917631601</v>
      </c>
      <c r="AH158" s="1">
        <v>23030.015822054898</v>
      </c>
      <c r="AI158" s="1">
        <v>13256.1093814299</v>
      </c>
      <c r="AJ158" s="1">
        <v>15900.8098991481</v>
      </c>
      <c r="AK158" s="1">
        <v>17150.0052585669</v>
      </c>
      <c r="AL158" s="1">
        <v>13091.293252862801</v>
      </c>
      <c r="AM158" s="1">
        <v>14347.7533346787</v>
      </c>
      <c r="AN158" s="1">
        <v>13022.015178568699</v>
      </c>
      <c r="AO158" s="1">
        <v>17163.117865821299</v>
      </c>
      <c r="AP158" s="1">
        <v>14411.7905600372</v>
      </c>
      <c r="AQ158" s="1">
        <v>13960.231051881699</v>
      </c>
      <c r="AR158" s="1">
        <v>14406.5198213407</v>
      </c>
      <c r="AS158" s="1">
        <v>13887.0141977575</v>
      </c>
      <c r="AT158" s="1">
        <v>14804.3833426336</v>
      </c>
      <c r="AU158" s="1">
        <v>17747.049748770602</v>
      </c>
      <c r="AV158" s="1">
        <v>16107.9486989986</v>
      </c>
      <c r="AW158" s="1">
        <v>12178.4058810357</v>
      </c>
      <c r="AX158" s="1">
        <v>13047.334845891601</v>
      </c>
      <c r="AY158" s="1">
        <v>15115.199896444399</v>
      </c>
      <c r="AZ158" s="1">
        <v>18181.290268859299</v>
      </c>
      <c r="BA158" s="1">
        <v>16299.221701746599</v>
      </c>
      <c r="BB158" s="1">
        <v>15861.508272805901</v>
      </c>
      <c r="BC158" s="1">
        <v>15617.9609985443</v>
      </c>
      <c r="BD158" s="1">
        <v>13678.4511153489</v>
      </c>
      <c r="BE158" s="1">
        <v>12122.888560580001</v>
      </c>
      <c r="BF158" s="1">
        <v>21490.351785486699</v>
      </c>
      <c r="BG158" s="1">
        <v>17901.8048836608</v>
      </c>
      <c r="BH158" s="1">
        <v>16255.171554648199</v>
      </c>
      <c r="BI158" s="1">
        <v>23776.3332189344</v>
      </c>
      <c r="BJ158" s="1">
        <v>16527.548560180901</v>
      </c>
      <c r="BK158" s="1">
        <v>14976.8651130581</v>
      </c>
      <c r="BL158" s="1">
        <v>9824.7062021482707</v>
      </c>
      <c r="BM158" s="1">
        <v>12542.368793555701</v>
      </c>
      <c r="BN158" s="1">
        <v>13618.4804933501</v>
      </c>
      <c r="BO158" s="1">
        <v>14512.0229888006</v>
      </c>
      <c r="BP158" s="1">
        <v>12525.237256362399</v>
      </c>
      <c r="BQ158" s="1">
        <v>15285.4538455117</v>
      </c>
      <c r="BR158" s="1">
        <v>13812.5403792004</v>
      </c>
      <c r="BS158" s="1">
        <v>16961.643195226101</v>
      </c>
      <c r="BT158" s="1">
        <v>10831.246630924699</v>
      </c>
      <c r="BU158" s="1">
        <v>13427.181917292401</v>
      </c>
      <c r="BV158" s="1">
        <v>12486.1746819909</v>
      </c>
      <c r="BW158" s="1">
        <v>14601.6964842572</v>
      </c>
      <c r="BX158" s="1">
        <v>12968.8979758441</v>
      </c>
      <c r="BY158" s="1">
        <v>10470.0417697352</v>
      </c>
      <c r="BZ158" s="1">
        <v>17828.9009149577</v>
      </c>
      <c r="CA158" s="1">
        <v>12654.152338178599</v>
      </c>
      <c r="CB158" s="1">
        <v>14471.5648376884</v>
      </c>
      <c r="CC158" s="1">
        <v>15554.0182250293</v>
      </c>
      <c r="CD158" s="1">
        <v>15841.527516169301</v>
      </c>
      <c r="CE158" s="1">
        <v>12466.2760337201</v>
      </c>
      <c r="CF158" s="1">
        <v>15994.4499919275</v>
      </c>
      <c r="CG158" s="1">
        <v>18248.125387442899</v>
      </c>
      <c r="CH158" s="1">
        <v>17328.099782082201</v>
      </c>
      <c r="CI158" s="1">
        <v>9382.3172369175099</v>
      </c>
      <c r="CJ158" s="1">
        <v>12959.971959753801</v>
      </c>
      <c r="CK158" s="1">
        <v>17555.5590441239</v>
      </c>
      <c r="CL158" s="1">
        <v>14805.9277945472</v>
      </c>
      <c r="CM158" s="1">
        <v>12469.8992823794</v>
      </c>
      <c r="CN158" s="1">
        <v>10947.860997616899</v>
      </c>
      <c r="CO158" s="1">
        <v>14944.923376934301</v>
      </c>
      <c r="CP158" s="1">
        <v>11786.883049751101</v>
      </c>
      <c r="CQ158" s="1">
        <v>11896.609602919199</v>
      </c>
      <c r="CR158" s="1">
        <v>9356.1724523066496</v>
      </c>
      <c r="CS158" s="1">
        <v>12287.5914038827</v>
      </c>
      <c r="CT158" s="1">
        <v>16444.824683272502</v>
      </c>
      <c r="CU158" s="1">
        <v>13434.3054293686</v>
      </c>
      <c r="CV158" s="1">
        <v>12459.2332420128</v>
      </c>
      <c r="CW158" s="1">
        <v>13780.442003699</v>
      </c>
      <c r="CX158" s="1">
        <v>12183.5174004256</v>
      </c>
      <c r="CY158" s="1">
        <v>10478.648385750301</v>
      </c>
      <c r="CZ158" s="1">
        <v>14569.75921129</v>
      </c>
      <c r="DA158" s="1">
        <v>15854.3048610024</v>
      </c>
      <c r="DB158" s="1">
        <v>12359.827741474401</v>
      </c>
      <c r="DC158" s="1">
        <v>12548.643106604201</v>
      </c>
      <c r="DD158" s="1">
        <v>11897.455076869601</v>
      </c>
      <c r="DE158" s="1">
        <v>11965.998837777401</v>
      </c>
      <c r="DF158" s="1">
        <v>14357.8960371093</v>
      </c>
      <c r="DG158" s="1">
        <v>12166.3140507113</v>
      </c>
      <c r="DH158" s="1">
        <v>12005.652756485701</v>
      </c>
      <c r="DI158" s="1">
        <v>14370.876489873701</v>
      </c>
      <c r="DJ158" s="1">
        <v>12422.5093710521</v>
      </c>
      <c r="DK158" s="1">
        <v>17806.259495194401</v>
      </c>
      <c r="DL158" s="1">
        <v>15314.700663310399</v>
      </c>
      <c r="DM158" s="1">
        <v>16151.7301592972</v>
      </c>
      <c r="DN158" s="1">
        <v>12163.8233142069</v>
      </c>
      <c r="DO158" s="1">
        <v>12743.509480795299</v>
      </c>
      <c r="DP158" s="1">
        <v>15062.510011865499</v>
      </c>
      <c r="DQ158" s="1">
        <v>12331.852540927201</v>
      </c>
      <c r="DR158" s="1">
        <v>10578.079752368199</v>
      </c>
      <c r="DS158" s="1">
        <v>14115.4885930127</v>
      </c>
      <c r="DT158" s="1">
        <v>12363.9005751597</v>
      </c>
      <c r="DU158" s="1">
        <v>14186.5086553246</v>
      </c>
      <c r="DV158" s="1">
        <v>13274.422690003599</v>
      </c>
      <c r="DW158" s="1">
        <v>15402.893411179</v>
      </c>
      <c r="DX158" s="1">
        <v>13840.426332028601</v>
      </c>
      <c r="DY158" s="1">
        <v>13460.187671641401</v>
      </c>
      <c r="DZ158" s="1">
        <v>18146.916103315802</v>
      </c>
      <c r="EA158" s="1">
        <v>14012.1609650339</v>
      </c>
      <c r="EB158" s="1">
        <v>13505.349108971999</v>
      </c>
      <c r="EC158" s="1">
        <v>19301.219241482599</v>
      </c>
      <c r="ED158" s="1">
        <v>15602.1055022359</v>
      </c>
      <c r="EE158" s="1">
        <v>12535.5090065573</v>
      </c>
      <c r="EF158" s="1">
        <v>20097.5350264464</v>
      </c>
      <c r="EG158" s="1">
        <v>20809.3905375535</v>
      </c>
      <c r="EH158" s="1">
        <v>12948.784906273801</v>
      </c>
      <c r="EI158" s="1">
        <v>16711.833343128401</v>
      </c>
      <c r="EJ158" s="1">
        <v>14749.444514488099</v>
      </c>
      <c r="EK158" s="1">
        <v>11581.885060038399</v>
      </c>
      <c r="EL158" s="1">
        <v>16571.4408826914</v>
      </c>
      <c r="EM158" s="1">
        <v>13284.685859974599</v>
      </c>
      <c r="EN158" s="1">
        <v>13348.550968978599</v>
      </c>
      <c r="EO158" s="1">
        <v>13737.4165967752</v>
      </c>
      <c r="EP158" s="1">
        <v>14591.3998109365</v>
      </c>
      <c r="EQ158" s="1">
        <v>13125.8550585869</v>
      </c>
      <c r="ER158" s="1">
        <v>19149.653259236198</v>
      </c>
      <c r="ES158" s="1">
        <v>14800.350249065001</v>
      </c>
      <c r="ET158" s="1">
        <v>15871.465022816201</v>
      </c>
      <c r="EU158" s="1">
        <v>13269.140580584501</v>
      </c>
      <c r="EV158" s="1">
        <v>9008.2015444717308</v>
      </c>
      <c r="EW158" s="1">
        <v>11528.2182841781</v>
      </c>
      <c r="EX158" s="1">
        <v>16823.7035715895</v>
      </c>
      <c r="EY158" s="1">
        <v>15481.5663689014</v>
      </c>
      <c r="EZ158" s="1">
        <v>13419.041717370999</v>
      </c>
      <c r="FA158" s="1">
        <v>12481.5097264426</v>
      </c>
      <c r="FB158" s="1">
        <v>12430.938445240799</v>
      </c>
      <c r="FC158" s="1">
        <v>11329.429656935001</v>
      </c>
      <c r="FD158" s="1">
        <v>9971.3936820340205</v>
      </c>
    </row>
    <row r="159" spans="1:160" x14ac:dyDescent="0.2">
      <c r="A159" s="1" t="s">
        <v>1791</v>
      </c>
      <c r="B159" s="4" t="s">
        <v>719</v>
      </c>
      <c r="C159" s="4" t="s">
        <v>720</v>
      </c>
      <c r="D159" s="1">
        <v>592960.45305765001</v>
      </c>
      <c r="E159" s="1">
        <v>590238.86393939704</v>
      </c>
      <c r="F159" s="1">
        <v>532027.16523954202</v>
      </c>
      <c r="G159" s="1">
        <v>1002661.18150997</v>
      </c>
      <c r="H159" s="1">
        <v>643051.85055658699</v>
      </c>
      <c r="I159" s="1">
        <v>339221.83732033003</v>
      </c>
      <c r="J159" s="1">
        <v>411090.43551330297</v>
      </c>
      <c r="K159" s="1">
        <v>248390.78088756499</v>
      </c>
      <c r="L159" s="1">
        <v>384896.78787413798</v>
      </c>
      <c r="M159" s="1">
        <v>364145.98880905198</v>
      </c>
      <c r="N159" s="1">
        <v>1108603.3608297999</v>
      </c>
      <c r="O159" s="1">
        <v>272872.561051342</v>
      </c>
      <c r="P159" s="1">
        <v>449112.57743115502</v>
      </c>
      <c r="Q159" s="1">
        <v>525120.39946605603</v>
      </c>
      <c r="R159" s="1">
        <v>794277.24175476597</v>
      </c>
      <c r="S159" s="1">
        <v>248608.49683115099</v>
      </c>
      <c r="T159" s="1">
        <v>518131.74719458201</v>
      </c>
      <c r="U159" s="1">
        <v>497323.07905195199</v>
      </c>
      <c r="V159" s="1">
        <v>466631.743410617</v>
      </c>
      <c r="W159" s="1">
        <v>483281.42571697</v>
      </c>
      <c r="X159" s="1">
        <v>478448.16837632499</v>
      </c>
      <c r="Y159" s="1">
        <v>975496.55066237098</v>
      </c>
      <c r="Z159" s="1">
        <v>860623.76990025002</v>
      </c>
      <c r="AA159" s="1">
        <v>439496.27001294901</v>
      </c>
      <c r="AB159" s="1">
        <v>1023054.27031688</v>
      </c>
      <c r="AC159" s="1">
        <v>829943.96245815803</v>
      </c>
      <c r="AD159" s="1">
        <v>434216.80276470003</v>
      </c>
      <c r="AE159" s="1">
        <v>255074.16733840801</v>
      </c>
      <c r="AF159" s="1">
        <v>362385.60346615902</v>
      </c>
      <c r="AG159" s="1">
        <v>673889.257827444</v>
      </c>
      <c r="AH159" s="1">
        <v>981444.22341548698</v>
      </c>
      <c r="AI159" s="1">
        <v>484526.462090588</v>
      </c>
      <c r="AJ159" s="1">
        <v>424685.51158560102</v>
      </c>
      <c r="AK159" s="1">
        <v>545978.67185412603</v>
      </c>
      <c r="AL159" s="1">
        <v>229799.54645645499</v>
      </c>
      <c r="AM159" s="1">
        <v>1345576.90800156</v>
      </c>
      <c r="AN159" s="1">
        <v>765786.59229717997</v>
      </c>
      <c r="AO159" s="1">
        <v>451731.496010345</v>
      </c>
      <c r="AP159" s="1">
        <v>236337.21413028499</v>
      </c>
      <c r="AQ159" s="1">
        <v>403584.62660781201</v>
      </c>
      <c r="AR159" s="1">
        <v>457902.651118765</v>
      </c>
      <c r="AS159" s="1">
        <v>204786.9689258</v>
      </c>
      <c r="AT159" s="1">
        <v>493872.91971959901</v>
      </c>
      <c r="AU159" s="1">
        <v>290256.20624370902</v>
      </c>
      <c r="AV159" s="1">
        <v>306849.08394876699</v>
      </c>
      <c r="AW159" s="1">
        <v>233057.756069036</v>
      </c>
      <c r="AX159" s="1">
        <v>323492.40515929001</v>
      </c>
      <c r="AY159" s="1">
        <v>517575.69013160502</v>
      </c>
      <c r="AZ159" s="1">
        <v>377320.042976161</v>
      </c>
      <c r="BA159" s="1">
        <v>847647.10856212396</v>
      </c>
      <c r="BB159" s="1">
        <v>1032217.2888062299</v>
      </c>
      <c r="BC159" s="1">
        <v>439405.12099524302</v>
      </c>
      <c r="BD159" s="1">
        <v>419891.53734095301</v>
      </c>
      <c r="BE159" s="1">
        <v>425616.86622963002</v>
      </c>
      <c r="BF159" s="1">
        <v>795773.94462586904</v>
      </c>
      <c r="BG159" s="1">
        <v>663252.31814757898</v>
      </c>
      <c r="BH159" s="1">
        <v>1265880.2779832899</v>
      </c>
      <c r="BI159" s="1">
        <v>3495995.0895782299</v>
      </c>
      <c r="BJ159" s="1">
        <v>593987.52254515199</v>
      </c>
      <c r="BK159" s="1">
        <v>256755.172196903</v>
      </c>
      <c r="BL159" s="1">
        <v>1708460.0997549801</v>
      </c>
      <c r="BM159" s="1">
        <v>263776.38273379701</v>
      </c>
      <c r="BN159" s="1">
        <v>357205.666739518</v>
      </c>
      <c r="BO159" s="1">
        <v>700627.94723725796</v>
      </c>
      <c r="BP159" s="1">
        <v>458575.00048407499</v>
      </c>
      <c r="BQ159" s="1">
        <v>1600988.36183549</v>
      </c>
      <c r="BR159" s="1">
        <v>354679.52256673999</v>
      </c>
      <c r="BS159" s="1">
        <v>654016.10951206798</v>
      </c>
      <c r="BT159" s="1">
        <v>193428.285325859</v>
      </c>
      <c r="BU159" s="1">
        <v>686486.54949642904</v>
      </c>
      <c r="BV159" s="1">
        <v>583905.32364601502</v>
      </c>
      <c r="BW159" s="1">
        <v>475638.92118811101</v>
      </c>
      <c r="BX159" s="1">
        <v>417414.64720626699</v>
      </c>
      <c r="BY159" s="1">
        <v>705380.95386338898</v>
      </c>
      <c r="BZ159" s="1">
        <v>520676.46156709897</v>
      </c>
      <c r="CA159" s="1">
        <v>660868.49382438394</v>
      </c>
      <c r="CB159" s="1">
        <v>940114.15997030097</v>
      </c>
      <c r="CC159" s="1">
        <v>367956.51164699701</v>
      </c>
      <c r="CD159" s="1">
        <v>544880.03755573905</v>
      </c>
      <c r="CE159" s="1">
        <v>648458.99056403199</v>
      </c>
      <c r="CF159" s="1">
        <v>387470.80298103101</v>
      </c>
      <c r="CG159" s="1">
        <v>821874.67481824697</v>
      </c>
      <c r="CH159" s="1">
        <v>377962.06777419703</v>
      </c>
      <c r="CI159" s="1">
        <v>475813.99165582802</v>
      </c>
      <c r="CJ159" s="1">
        <v>109193.410385272</v>
      </c>
      <c r="CK159" s="1">
        <v>389433.83130621701</v>
      </c>
      <c r="CL159" s="1">
        <v>1375561.4444625501</v>
      </c>
      <c r="CM159" s="1">
        <v>587305.78717520798</v>
      </c>
      <c r="CN159" s="1">
        <v>449929.03643878602</v>
      </c>
      <c r="CO159" s="1">
        <v>400567.83764789603</v>
      </c>
      <c r="CP159" s="1">
        <v>364867.22022165603</v>
      </c>
      <c r="CQ159" s="1">
        <v>624055.68633770698</v>
      </c>
      <c r="CR159" s="1">
        <v>959510.27698551805</v>
      </c>
      <c r="CS159" s="1">
        <v>425123.94468433602</v>
      </c>
      <c r="CT159" s="1">
        <v>663081.052256478</v>
      </c>
      <c r="CU159" s="1">
        <v>236585.91518324599</v>
      </c>
      <c r="CV159" s="1">
        <v>613576.07021938299</v>
      </c>
      <c r="CW159" s="1">
        <v>349351.44398842601</v>
      </c>
      <c r="CX159" s="1">
        <v>266591.16080172901</v>
      </c>
      <c r="CY159" s="1">
        <v>165404.293344267</v>
      </c>
      <c r="CZ159" s="1">
        <v>572812.62580589496</v>
      </c>
      <c r="DA159" s="1">
        <v>634218.90408640401</v>
      </c>
      <c r="DB159" s="1">
        <v>254362.325212728</v>
      </c>
      <c r="DC159" s="1">
        <v>178448.33165924999</v>
      </c>
      <c r="DD159" s="1">
        <v>489815.59078212403</v>
      </c>
      <c r="DE159" s="1">
        <v>256276.06729508599</v>
      </c>
      <c r="DF159" s="1">
        <v>346884.49146297498</v>
      </c>
      <c r="DG159" s="1">
        <v>216915.73704544801</v>
      </c>
      <c r="DH159" s="1">
        <v>235628.128507291</v>
      </c>
      <c r="DI159" s="1">
        <v>430679.73384010699</v>
      </c>
      <c r="DJ159" s="1">
        <v>378601.54973409203</v>
      </c>
      <c r="DK159" s="1">
        <v>286672.34121205501</v>
      </c>
      <c r="DL159" s="1">
        <v>301981.510860765</v>
      </c>
      <c r="DM159" s="1">
        <v>450623.611503897</v>
      </c>
      <c r="DN159" s="1">
        <v>283745.55438473303</v>
      </c>
      <c r="DO159" s="1">
        <v>409283.42760845501</v>
      </c>
      <c r="DP159" s="1">
        <v>1632694.225137</v>
      </c>
      <c r="DQ159" s="1">
        <v>409954.095914834</v>
      </c>
      <c r="DR159" s="1">
        <v>682541.93120142794</v>
      </c>
      <c r="DS159" s="1">
        <v>364639.68618576502</v>
      </c>
      <c r="DT159" s="1">
        <v>226641.345118105</v>
      </c>
      <c r="DU159" s="1">
        <v>310505.521328084</v>
      </c>
      <c r="DV159" s="1">
        <v>288480.02477307699</v>
      </c>
      <c r="DW159" s="1">
        <v>449525.98838279699</v>
      </c>
      <c r="DX159" s="1">
        <v>738011.59636377904</v>
      </c>
      <c r="DY159" s="1">
        <v>1144882.9178909201</v>
      </c>
      <c r="DZ159" s="1">
        <v>416178.76871607697</v>
      </c>
      <c r="EA159" s="1">
        <v>609786.32612232305</v>
      </c>
      <c r="EB159" s="1">
        <v>778091.72244108305</v>
      </c>
      <c r="EC159" s="1">
        <v>467398.03208381799</v>
      </c>
      <c r="ED159" s="1">
        <v>262800.615859679</v>
      </c>
      <c r="EE159" s="1">
        <v>609232.66741991299</v>
      </c>
      <c r="EF159" s="1">
        <v>1180643.7818163</v>
      </c>
      <c r="EG159" s="1">
        <v>504183.82075795101</v>
      </c>
      <c r="EH159" s="1">
        <v>906785.10872156802</v>
      </c>
      <c r="EI159" s="1">
        <v>639445.989994528</v>
      </c>
      <c r="EJ159" s="1">
        <v>273186.47892498499</v>
      </c>
      <c r="EK159" s="1">
        <v>398294.79804624099</v>
      </c>
      <c r="EL159" s="1">
        <v>427628.56228360598</v>
      </c>
      <c r="EM159" s="1">
        <v>898617.66367879696</v>
      </c>
      <c r="EN159" s="1">
        <v>334975.96062269801</v>
      </c>
      <c r="EO159" s="1">
        <v>355475.17029136198</v>
      </c>
      <c r="EP159" s="1">
        <v>263753.40709962702</v>
      </c>
      <c r="EQ159" s="1">
        <v>457296.39106981701</v>
      </c>
      <c r="ER159" s="1">
        <v>325691.47150346299</v>
      </c>
      <c r="ES159" s="1">
        <v>202249.58902946801</v>
      </c>
      <c r="ET159" s="1">
        <v>962168.02796090301</v>
      </c>
      <c r="EU159" s="1">
        <v>360576.844929513</v>
      </c>
      <c r="EV159" s="1">
        <v>462291.732326611</v>
      </c>
      <c r="EW159" s="1">
        <v>258596.37636377299</v>
      </c>
      <c r="EX159" s="1">
        <v>516551.30825898098</v>
      </c>
      <c r="EY159" s="1">
        <v>410861.38014697802</v>
      </c>
      <c r="EZ159" s="1">
        <v>694232.67580443597</v>
      </c>
      <c r="FA159" s="1">
        <v>195127.99317689499</v>
      </c>
      <c r="FB159" s="1">
        <v>358550.372328436</v>
      </c>
      <c r="FC159" s="1">
        <v>658673.26427785098</v>
      </c>
      <c r="FD159" s="1">
        <v>682257.17665083299</v>
      </c>
    </row>
    <row r="160" spans="1:160" x14ac:dyDescent="0.2">
      <c r="A160" s="1" t="s">
        <v>1792</v>
      </c>
      <c r="B160" s="4" t="s">
        <v>724</v>
      </c>
      <c r="C160" s="4" t="s">
        <v>725</v>
      </c>
      <c r="D160" s="1">
        <v>60134428.116821401</v>
      </c>
      <c r="E160" s="1">
        <v>64922136.020844802</v>
      </c>
      <c r="F160" s="1">
        <v>43953495.143109404</v>
      </c>
      <c r="G160" s="1">
        <v>83474218.036480799</v>
      </c>
      <c r="H160" s="1">
        <v>57403459.860904999</v>
      </c>
      <c r="I160" s="1">
        <v>27705155.963660099</v>
      </c>
      <c r="J160" s="1">
        <v>46537901.391742699</v>
      </c>
      <c r="K160" s="1">
        <v>36226267.567241803</v>
      </c>
      <c r="L160" s="1">
        <v>28684067.488671999</v>
      </c>
      <c r="M160" s="1">
        <v>24075791.974463001</v>
      </c>
      <c r="N160" s="1">
        <v>88079319.339681193</v>
      </c>
      <c r="O160" s="1">
        <v>38329162.379561201</v>
      </c>
      <c r="P160" s="1">
        <v>39078479.338880599</v>
      </c>
      <c r="Q160" s="1">
        <v>32590818.858034</v>
      </c>
      <c r="R160" s="1">
        <v>40151022.028402098</v>
      </c>
      <c r="S160" s="1">
        <v>28161614.650305498</v>
      </c>
      <c r="T160" s="1">
        <v>59161704.557111301</v>
      </c>
      <c r="U160" s="1">
        <v>61560649.311240599</v>
      </c>
      <c r="V160" s="1">
        <v>35395868.454139598</v>
      </c>
      <c r="W160" s="1">
        <v>55899991.891202003</v>
      </c>
      <c r="X160" s="1">
        <v>35430759.746553198</v>
      </c>
      <c r="Y160" s="1">
        <v>63702843.956703797</v>
      </c>
      <c r="Z160" s="1">
        <v>45716909.142238103</v>
      </c>
      <c r="AA160" s="1">
        <v>24637413.78241</v>
      </c>
      <c r="AB160" s="1">
        <v>60994150.851555496</v>
      </c>
      <c r="AC160" s="1">
        <v>51477946.506494403</v>
      </c>
      <c r="AD160" s="1">
        <v>37858332.227838501</v>
      </c>
      <c r="AE160" s="1">
        <v>23074832.264437702</v>
      </c>
      <c r="AF160" s="1">
        <v>33485138.1342443</v>
      </c>
      <c r="AG160" s="1">
        <v>42771363.221343398</v>
      </c>
      <c r="AH160" s="1">
        <v>72950399.169541895</v>
      </c>
      <c r="AI160" s="1">
        <v>34580487.048412301</v>
      </c>
      <c r="AJ160" s="1">
        <v>43342451.147168897</v>
      </c>
      <c r="AK160" s="1">
        <v>43925692.079897203</v>
      </c>
      <c r="AL160" s="1">
        <v>27049698.472126398</v>
      </c>
      <c r="AM160" s="1">
        <v>77418797.846899703</v>
      </c>
      <c r="AN160" s="1">
        <v>97798310.960343599</v>
      </c>
      <c r="AO160" s="1">
        <v>41591333.798283301</v>
      </c>
      <c r="AP160" s="1">
        <v>65616086.668246798</v>
      </c>
      <c r="AQ160" s="1">
        <v>49546822.255757302</v>
      </c>
      <c r="AR160" s="1">
        <v>34597928.339794599</v>
      </c>
      <c r="AS160" s="1">
        <v>20787699.9333965</v>
      </c>
      <c r="AT160" s="1">
        <v>59740023.669444203</v>
      </c>
      <c r="AU160" s="1">
        <v>63097768.153997399</v>
      </c>
      <c r="AV160" s="1">
        <v>24709904.820767</v>
      </c>
      <c r="AW160" s="1">
        <v>41188619.790127002</v>
      </c>
      <c r="AX160" s="1">
        <v>31732753.647482</v>
      </c>
      <c r="AY160" s="1">
        <v>64050086.521579899</v>
      </c>
      <c r="AZ160" s="1">
        <v>21152393.1270901</v>
      </c>
      <c r="BA160" s="1">
        <v>44886773.3859611</v>
      </c>
      <c r="BB160" s="1">
        <v>77129763.567147702</v>
      </c>
      <c r="BC160" s="1">
        <v>58423215.2657739</v>
      </c>
      <c r="BD160" s="1">
        <v>94196005.833585694</v>
      </c>
      <c r="BE160" s="1">
        <v>45575347.669374503</v>
      </c>
      <c r="BF160" s="1">
        <v>53299308.527075201</v>
      </c>
      <c r="BG160" s="1">
        <v>63441472.987469003</v>
      </c>
      <c r="BH160" s="1">
        <v>38549387.0957238</v>
      </c>
      <c r="BI160" s="1">
        <v>157775076.046965</v>
      </c>
      <c r="BJ160" s="1">
        <v>61236900.436195798</v>
      </c>
      <c r="BK160" s="1">
        <v>31000479.890396401</v>
      </c>
      <c r="BL160" s="1">
        <v>129537813.41042601</v>
      </c>
      <c r="BM160" s="1">
        <v>32957497.4149899</v>
      </c>
      <c r="BN160" s="1">
        <v>42707583.495878503</v>
      </c>
      <c r="BO160" s="1">
        <v>51699178.118694998</v>
      </c>
      <c r="BP160" s="1">
        <v>87410718.603642106</v>
      </c>
      <c r="BQ160" s="1">
        <v>91764362.206746593</v>
      </c>
      <c r="BR160" s="1">
        <v>29124490.908397</v>
      </c>
      <c r="BS160" s="1">
        <v>51563799.344349198</v>
      </c>
      <c r="BT160" s="1">
        <v>28952280.968419801</v>
      </c>
      <c r="BU160" s="1">
        <v>65920034.966085099</v>
      </c>
      <c r="BV160" s="1">
        <v>36676260.655505203</v>
      </c>
      <c r="BW160" s="1">
        <v>32632654.6108068</v>
      </c>
      <c r="BX160" s="1">
        <v>36295502.604364797</v>
      </c>
      <c r="BY160" s="1">
        <v>62425907.030166201</v>
      </c>
      <c r="BZ160" s="1">
        <v>36863793.768504404</v>
      </c>
      <c r="CA160" s="1">
        <v>120041424.81016</v>
      </c>
      <c r="CB160" s="1">
        <v>62600707.019249797</v>
      </c>
      <c r="CC160" s="1">
        <v>34787365.999738298</v>
      </c>
      <c r="CD160" s="1">
        <v>27098134.000076201</v>
      </c>
      <c r="CE160" s="1">
        <v>35509567.287901103</v>
      </c>
      <c r="CF160" s="1">
        <v>33315792.0004269</v>
      </c>
      <c r="CG160" s="1">
        <v>46114222.630764</v>
      </c>
      <c r="CH160" s="1">
        <v>40211034.218930498</v>
      </c>
      <c r="CI160" s="1">
        <v>66255394.545831397</v>
      </c>
      <c r="CJ160" s="1">
        <v>22338247.069143798</v>
      </c>
      <c r="CK160" s="1">
        <v>40053983.8611129</v>
      </c>
      <c r="CL160" s="1">
        <v>124862538.86543299</v>
      </c>
      <c r="CM160" s="1">
        <v>56400718.5005887</v>
      </c>
      <c r="CN160" s="1">
        <v>68585573.106449395</v>
      </c>
      <c r="CO160" s="1">
        <v>35799647.723289602</v>
      </c>
      <c r="CP160" s="1">
        <v>35629902.063878998</v>
      </c>
      <c r="CQ160" s="1">
        <v>91747787.252906904</v>
      </c>
      <c r="CR160" s="1">
        <v>43955339.112582698</v>
      </c>
      <c r="CS160" s="1">
        <v>35219988.9577052</v>
      </c>
      <c r="CT160" s="1">
        <v>43118955.888879098</v>
      </c>
      <c r="CU160" s="1">
        <v>33264127.7388561</v>
      </c>
      <c r="CV160" s="1">
        <v>69755838.977090701</v>
      </c>
      <c r="CW160" s="1">
        <v>46086021.317582697</v>
      </c>
      <c r="CX160" s="1">
        <v>35926871.4708547</v>
      </c>
      <c r="CY160" s="1">
        <v>20871508.7704718</v>
      </c>
      <c r="CZ160" s="1">
        <v>53742934.420764998</v>
      </c>
      <c r="DA160" s="1">
        <v>118049345.100136</v>
      </c>
      <c r="DB160" s="1">
        <v>28250204.777102102</v>
      </c>
      <c r="DC160" s="1">
        <v>24727669.666703802</v>
      </c>
      <c r="DD160" s="1">
        <v>35968947.551866703</v>
      </c>
      <c r="DE160" s="1">
        <v>33422195.572182398</v>
      </c>
      <c r="DF160" s="1">
        <v>26796688.933763798</v>
      </c>
      <c r="DG160" s="1">
        <v>28860282.555015702</v>
      </c>
      <c r="DH160" s="1">
        <v>23851848.310622402</v>
      </c>
      <c r="DI160" s="1">
        <v>38069022.537725702</v>
      </c>
      <c r="DJ160" s="1">
        <v>38191157.719464503</v>
      </c>
      <c r="DK160" s="1">
        <v>25733487.862622801</v>
      </c>
      <c r="DL160" s="1">
        <v>43327694.2240711</v>
      </c>
      <c r="DM160" s="1">
        <v>52279012.266537599</v>
      </c>
      <c r="DN160" s="1">
        <v>35085678.478163801</v>
      </c>
      <c r="DO160" s="1">
        <v>36812137.693065196</v>
      </c>
      <c r="DP160" s="1">
        <v>136586106.20950899</v>
      </c>
      <c r="DQ160" s="1">
        <v>55431909.029904403</v>
      </c>
      <c r="DR160" s="1">
        <v>82157469.103165001</v>
      </c>
      <c r="DS160" s="1">
        <v>32426980.455657199</v>
      </c>
      <c r="DT160" s="1">
        <v>26275556.646315198</v>
      </c>
      <c r="DU160" s="1">
        <v>29326542.477736</v>
      </c>
      <c r="DV160" s="1">
        <v>26210172.431464098</v>
      </c>
      <c r="DW160" s="1">
        <v>32744965.773669399</v>
      </c>
      <c r="DX160" s="1">
        <v>55943215.004732303</v>
      </c>
      <c r="DY160" s="1">
        <v>78213548.605308607</v>
      </c>
      <c r="DZ160" s="1">
        <v>46005759.267987698</v>
      </c>
      <c r="EA160" s="1">
        <v>39720260.923313498</v>
      </c>
      <c r="EB160" s="1">
        <v>47270255.1499037</v>
      </c>
      <c r="EC160" s="1">
        <v>41982322.362234503</v>
      </c>
      <c r="ED160" s="1">
        <v>35661495.264988303</v>
      </c>
      <c r="EE160" s="1">
        <v>31883976.3230124</v>
      </c>
      <c r="EF160" s="1">
        <v>80003615.430986002</v>
      </c>
      <c r="EG160" s="1">
        <v>95326572.432782307</v>
      </c>
      <c r="EH160" s="1">
        <v>36998706.089309096</v>
      </c>
      <c r="EI160" s="1">
        <v>61779009.260063604</v>
      </c>
      <c r="EJ160" s="1">
        <v>21966798.959784102</v>
      </c>
      <c r="EK160" s="1">
        <v>34711740.565407798</v>
      </c>
      <c r="EL160" s="1">
        <v>51102200.0168401</v>
      </c>
      <c r="EM160" s="1">
        <v>55433470.270911299</v>
      </c>
      <c r="EN160" s="1">
        <v>27940446.0468789</v>
      </c>
      <c r="EO160" s="1">
        <v>29453867.133571099</v>
      </c>
      <c r="EP160" s="1">
        <v>34748034.549602099</v>
      </c>
      <c r="EQ160" s="1">
        <v>31478798.8561952</v>
      </c>
      <c r="ER160" s="1">
        <v>43198623.102512702</v>
      </c>
      <c r="ES160" s="1">
        <v>22608142.9763822</v>
      </c>
      <c r="ET160" s="1">
        <v>58536375.8946383</v>
      </c>
      <c r="EU160" s="1">
        <v>30638914.663368501</v>
      </c>
      <c r="EV160" s="1">
        <v>46790494.810586303</v>
      </c>
      <c r="EW160" s="1">
        <v>33726495.533557802</v>
      </c>
      <c r="EX160" s="1">
        <v>38468206.316966198</v>
      </c>
      <c r="EY160" s="1">
        <v>31019169.637771402</v>
      </c>
      <c r="EZ160" s="1">
        <v>74840101.820560902</v>
      </c>
      <c r="FA160" s="1">
        <v>27482321.948328301</v>
      </c>
      <c r="FB160" s="1">
        <v>32749548.275785901</v>
      </c>
      <c r="FC160" s="1">
        <v>61932203.057183698</v>
      </c>
      <c r="FD160" s="1">
        <v>31672398.323052902</v>
      </c>
    </row>
    <row r="161" spans="1:160" x14ac:dyDescent="0.2">
      <c r="A161" s="1" t="s">
        <v>1793</v>
      </c>
      <c r="B161" s="4" t="s">
        <v>729</v>
      </c>
      <c r="C161" s="4" t="s">
        <v>730</v>
      </c>
      <c r="D161" s="1">
        <v>758405.42224775604</v>
      </c>
      <c r="E161" s="1">
        <v>794701.87834848498</v>
      </c>
      <c r="F161" s="1">
        <v>731522.95853994798</v>
      </c>
      <c r="G161" s="1">
        <v>637129.40363117098</v>
      </c>
      <c r="H161" s="1">
        <v>670956.22400083102</v>
      </c>
      <c r="I161" s="1">
        <v>715470.435639387</v>
      </c>
      <c r="J161" s="1">
        <v>656311.941260066</v>
      </c>
      <c r="K161" s="1">
        <v>763184.89944737102</v>
      </c>
      <c r="L161" s="1">
        <v>683063.36308960605</v>
      </c>
      <c r="M161" s="1">
        <v>659822.40626911004</v>
      </c>
      <c r="N161" s="1">
        <v>699881.74386201601</v>
      </c>
      <c r="O161" s="1">
        <v>761201.24847706105</v>
      </c>
      <c r="P161" s="1">
        <v>704693.92412919598</v>
      </c>
      <c r="Q161" s="1">
        <v>683855.355148489</v>
      </c>
      <c r="R161" s="1">
        <v>786443.52223579702</v>
      </c>
      <c r="S161" s="1">
        <v>709426.88914042001</v>
      </c>
      <c r="T161" s="1">
        <v>572576.40130480297</v>
      </c>
      <c r="U161" s="1">
        <v>628266.75765302405</v>
      </c>
      <c r="V161" s="1">
        <v>624301.98947007896</v>
      </c>
      <c r="W161" s="1">
        <v>720185.14452407905</v>
      </c>
      <c r="X161" s="1">
        <v>668841.36691038695</v>
      </c>
      <c r="Y161" s="1">
        <v>778966.76990089705</v>
      </c>
      <c r="Z161" s="1">
        <v>799062.94194727298</v>
      </c>
      <c r="AA161" s="1">
        <v>766939.20245153096</v>
      </c>
      <c r="AB161" s="1">
        <v>723850.29636866495</v>
      </c>
      <c r="AC161" s="1">
        <v>588718.08189063298</v>
      </c>
      <c r="AD161" s="1">
        <v>918854.09580626595</v>
      </c>
      <c r="AE161" s="1">
        <v>673132.66232968797</v>
      </c>
      <c r="AF161" s="1">
        <v>814299.19881633297</v>
      </c>
      <c r="AG161" s="1">
        <v>733860.57523469301</v>
      </c>
      <c r="AH161" s="1">
        <v>767375.47237257101</v>
      </c>
      <c r="AI161" s="1">
        <v>714297.28356879205</v>
      </c>
      <c r="AJ161" s="1">
        <v>703146.85783063003</v>
      </c>
      <c r="AK161" s="1">
        <v>830636.75635123299</v>
      </c>
      <c r="AL161" s="1">
        <v>700886.85175989196</v>
      </c>
      <c r="AM161" s="1">
        <v>652135.61147822696</v>
      </c>
      <c r="AN161" s="1">
        <v>469249.20446652302</v>
      </c>
      <c r="AO161" s="1">
        <v>818788.87096116401</v>
      </c>
      <c r="AP161" s="1">
        <v>568455.11557574896</v>
      </c>
      <c r="AQ161" s="1">
        <v>830241.76244798605</v>
      </c>
      <c r="AR161" s="1">
        <v>751043.16660060897</v>
      </c>
      <c r="AS161" s="1">
        <v>769042.24185556895</v>
      </c>
      <c r="AT161" s="1">
        <v>625266.28162942699</v>
      </c>
      <c r="AU161" s="1">
        <v>653534.83030716795</v>
      </c>
      <c r="AV161" s="1">
        <v>788265.10997126205</v>
      </c>
      <c r="AW161" s="1">
        <v>703134.69164753298</v>
      </c>
      <c r="AX161" s="1">
        <v>730075.64409118297</v>
      </c>
      <c r="AY161" s="1">
        <v>725474.30134443904</v>
      </c>
      <c r="AZ161" s="1">
        <v>694638.20935237396</v>
      </c>
      <c r="BA161" s="1">
        <v>608427.65216534096</v>
      </c>
      <c r="BB161" s="1">
        <v>782100.58508432203</v>
      </c>
      <c r="BC161" s="1">
        <v>621648.48133452295</v>
      </c>
      <c r="BD161" s="1">
        <v>614093.55096701602</v>
      </c>
      <c r="BE161" s="1">
        <v>594643.176985714</v>
      </c>
      <c r="BF161" s="1">
        <v>700010.16723082203</v>
      </c>
      <c r="BG161" s="1">
        <v>581626.364247369</v>
      </c>
      <c r="BH161" s="1">
        <v>688799.74750485399</v>
      </c>
      <c r="BI161" s="1">
        <v>7431.3234216436304</v>
      </c>
      <c r="BJ161" s="1">
        <v>607708.54368123505</v>
      </c>
      <c r="BK161" s="1">
        <v>636645.07998090598</v>
      </c>
      <c r="BL161" s="1">
        <v>169466.19936883199</v>
      </c>
      <c r="BM161" s="1">
        <v>675073.72854018596</v>
      </c>
      <c r="BN161" s="1">
        <v>602718.16229703499</v>
      </c>
      <c r="BO161" s="1">
        <v>634562.30308586301</v>
      </c>
      <c r="BP161" s="1">
        <v>449116.49264972302</v>
      </c>
      <c r="BQ161" s="1">
        <v>1460471.5696755501</v>
      </c>
      <c r="BR161" s="1">
        <v>680065.44823751296</v>
      </c>
      <c r="BS161" s="1">
        <v>762303.58836683002</v>
      </c>
      <c r="BT161" s="1">
        <v>713168.43000879698</v>
      </c>
      <c r="BU161" s="1">
        <v>622027.96900088002</v>
      </c>
      <c r="BV161" s="1">
        <v>708694.44047969498</v>
      </c>
      <c r="BW161" s="1">
        <v>619178.14927576995</v>
      </c>
      <c r="BX161" s="1">
        <v>648319.96065406897</v>
      </c>
      <c r="BY161" s="1">
        <v>618688.37642642402</v>
      </c>
      <c r="BZ161" s="1">
        <v>654468.33219703904</v>
      </c>
      <c r="CA161" s="1">
        <v>140192.36914554899</v>
      </c>
      <c r="CB161" s="1">
        <v>658467.30873663095</v>
      </c>
      <c r="CC161" s="1">
        <v>569166.92375766498</v>
      </c>
      <c r="CD161" s="1">
        <v>751804.67973165901</v>
      </c>
      <c r="CE161" s="1">
        <v>638863.84085375199</v>
      </c>
      <c r="CF161" s="1">
        <v>747462.01744888304</v>
      </c>
      <c r="CG161" s="1">
        <v>630473.94601154397</v>
      </c>
      <c r="CH161" s="1">
        <v>561501.12671847502</v>
      </c>
      <c r="CI161" s="1">
        <v>600727.87000665802</v>
      </c>
      <c r="CJ161" s="1">
        <v>615468.03196951398</v>
      </c>
      <c r="CK161" s="1">
        <v>593558.51221600198</v>
      </c>
      <c r="CL161" s="1">
        <v>76060.771483570599</v>
      </c>
      <c r="CM161" s="1">
        <v>650082.63701268402</v>
      </c>
      <c r="CN161" s="1">
        <v>470748.792374468</v>
      </c>
      <c r="CO161" s="1">
        <v>565012.70115206297</v>
      </c>
      <c r="CP161" s="1">
        <v>601992.77380559896</v>
      </c>
      <c r="CQ161" s="1">
        <v>243097.80672825</v>
      </c>
      <c r="CR161" s="1">
        <v>648740.06645813701</v>
      </c>
      <c r="CS161" s="1">
        <v>652197.59617143299</v>
      </c>
      <c r="CT161" s="1">
        <v>546318.59454776999</v>
      </c>
      <c r="CU161" s="1">
        <v>603275.03352779197</v>
      </c>
      <c r="CV161" s="1">
        <v>577201.93883085798</v>
      </c>
      <c r="CW161" s="1">
        <v>641298.47296661697</v>
      </c>
      <c r="CX161" s="1">
        <v>639866.25981406705</v>
      </c>
      <c r="CY161" s="1">
        <v>571898.67893966904</v>
      </c>
      <c r="CZ161" s="1">
        <v>557829.62954636395</v>
      </c>
      <c r="DA161" s="1">
        <v>347164.90884741698</v>
      </c>
      <c r="DB161" s="1">
        <v>641924.705063898</v>
      </c>
      <c r="DC161" s="1">
        <v>595329.33100647898</v>
      </c>
      <c r="DD161" s="1">
        <v>631417.96342788497</v>
      </c>
      <c r="DE161" s="1">
        <v>583724.71951709199</v>
      </c>
      <c r="DF161" s="1">
        <v>736207.06582732697</v>
      </c>
      <c r="DG161" s="1">
        <v>606726.63551339996</v>
      </c>
      <c r="DH161" s="1">
        <v>503794.14187866502</v>
      </c>
      <c r="DI161" s="1">
        <v>522055.49905112601</v>
      </c>
      <c r="DJ161" s="1">
        <v>513956.17221799702</v>
      </c>
      <c r="DK161" s="1">
        <v>574219.54583557299</v>
      </c>
      <c r="DL161" s="1">
        <v>722002.16458163096</v>
      </c>
      <c r="DM161" s="1">
        <v>504121.95919561898</v>
      </c>
      <c r="DN161" s="1">
        <v>658581.35810289602</v>
      </c>
      <c r="DO161" s="1">
        <v>590399.00084520504</v>
      </c>
      <c r="DP161" s="1">
        <v>598740.90890798299</v>
      </c>
      <c r="DQ161" s="1">
        <v>602436.86485195695</v>
      </c>
      <c r="DR161" s="1">
        <v>522133.623816968</v>
      </c>
      <c r="DS161" s="1">
        <v>593362.525137897</v>
      </c>
      <c r="DT161" s="1">
        <v>435126.43977358303</v>
      </c>
      <c r="DU161" s="1">
        <v>539850.76125353901</v>
      </c>
      <c r="DV161" s="1">
        <v>613007.48707060597</v>
      </c>
      <c r="DW161" s="1">
        <v>474815.43474733102</v>
      </c>
      <c r="DX161" s="1">
        <v>436882.33068717801</v>
      </c>
      <c r="DY161" s="1">
        <v>594617.524156378</v>
      </c>
      <c r="DZ161" s="1">
        <v>633714.80325315497</v>
      </c>
      <c r="EA161" s="1">
        <v>458010.45904837898</v>
      </c>
      <c r="EB161" s="1">
        <v>542148.44062272704</v>
      </c>
      <c r="EC161" s="1">
        <v>482879.16793479503</v>
      </c>
      <c r="ED161" s="1">
        <v>438576.51534311601</v>
      </c>
      <c r="EE161" s="1">
        <v>614407.39353265602</v>
      </c>
      <c r="EF161" s="1">
        <v>586194.54290996504</v>
      </c>
      <c r="EG161" s="1">
        <v>520600.021995257</v>
      </c>
      <c r="EH161" s="1">
        <v>517690.77556296298</v>
      </c>
      <c r="EI161" s="1">
        <v>569527.33708692703</v>
      </c>
      <c r="EJ161" s="1">
        <v>554179.04274353804</v>
      </c>
      <c r="EK161" s="1">
        <v>437996.87159927102</v>
      </c>
      <c r="EL161" s="1">
        <v>609273.02689887804</v>
      </c>
      <c r="EM161" s="1">
        <v>588424.84845815494</v>
      </c>
      <c r="EN161" s="1">
        <v>556744.56461923302</v>
      </c>
      <c r="EO161" s="1">
        <v>654927.99614434002</v>
      </c>
      <c r="EP161" s="1">
        <v>551221.41956491803</v>
      </c>
      <c r="EQ161" s="1">
        <v>589693.79652383598</v>
      </c>
      <c r="ER161" s="1">
        <v>571907.19240721699</v>
      </c>
      <c r="ES161" s="1">
        <v>585670.35702610703</v>
      </c>
      <c r="ET161" s="1">
        <v>603408.46267903305</v>
      </c>
      <c r="EU161" s="1">
        <v>575933.94156241999</v>
      </c>
      <c r="EV161" s="1">
        <v>579246.90321462695</v>
      </c>
      <c r="EW161" s="1">
        <v>457447.13924734399</v>
      </c>
      <c r="EX161" s="1">
        <v>623316.616275309</v>
      </c>
      <c r="EY161" s="1">
        <v>480994.53527326102</v>
      </c>
      <c r="EZ161" s="1">
        <v>412894.20759825897</v>
      </c>
      <c r="FA161" s="1">
        <v>492866.72639614</v>
      </c>
      <c r="FB161" s="1">
        <v>561719.46801006503</v>
      </c>
      <c r="FC161" s="1">
        <v>515840.36671652098</v>
      </c>
      <c r="FD161" s="1">
        <v>620320.38901754504</v>
      </c>
    </row>
    <row r="162" spans="1:160" x14ac:dyDescent="0.2">
      <c r="A162" s="1" t="s">
        <v>1794</v>
      </c>
      <c r="B162" s="4" t="s">
        <v>733</v>
      </c>
      <c r="C162" s="4" t="s">
        <v>734</v>
      </c>
      <c r="D162" s="1" t="s">
        <v>0</v>
      </c>
      <c r="E162" s="1" t="s">
        <v>0</v>
      </c>
      <c r="F162" s="1" t="s">
        <v>0</v>
      </c>
      <c r="G162" s="1" t="s">
        <v>0</v>
      </c>
      <c r="H162" s="1" t="s">
        <v>0</v>
      </c>
      <c r="I162" s="1" t="s">
        <v>0</v>
      </c>
      <c r="J162" s="1" t="s">
        <v>0</v>
      </c>
      <c r="K162" s="1" t="s">
        <v>0</v>
      </c>
      <c r="L162" s="1" t="s">
        <v>0</v>
      </c>
      <c r="M162" s="1" t="s">
        <v>0</v>
      </c>
      <c r="N162" s="1" t="s">
        <v>0</v>
      </c>
      <c r="O162" s="1" t="s">
        <v>0</v>
      </c>
      <c r="P162" s="1" t="s">
        <v>0</v>
      </c>
      <c r="Q162" s="1" t="s">
        <v>0</v>
      </c>
      <c r="R162" s="1" t="s">
        <v>0</v>
      </c>
      <c r="S162" s="1" t="s">
        <v>0</v>
      </c>
      <c r="T162" s="1" t="s">
        <v>0</v>
      </c>
      <c r="U162" s="1" t="s">
        <v>0</v>
      </c>
      <c r="V162" s="1" t="s">
        <v>0</v>
      </c>
      <c r="W162" s="1" t="s">
        <v>0</v>
      </c>
      <c r="X162" s="1" t="s">
        <v>0</v>
      </c>
      <c r="Y162" s="1" t="s">
        <v>0</v>
      </c>
      <c r="Z162" s="1" t="s">
        <v>0</v>
      </c>
      <c r="AA162" s="1" t="s">
        <v>0</v>
      </c>
      <c r="AB162" s="1" t="s">
        <v>0</v>
      </c>
      <c r="AC162" s="1" t="s">
        <v>0</v>
      </c>
      <c r="AD162" s="1" t="s">
        <v>0</v>
      </c>
      <c r="AE162" s="1" t="s">
        <v>0</v>
      </c>
      <c r="AF162" s="1" t="s">
        <v>0</v>
      </c>
      <c r="AG162" s="1" t="s">
        <v>0</v>
      </c>
      <c r="AH162" s="1" t="s">
        <v>0</v>
      </c>
      <c r="AI162" s="1" t="s">
        <v>0</v>
      </c>
      <c r="AJ162" s="1" t="s">
        <v>0</v>
      </c>
      <c r="AK162" s="1" t="s">
        <v>0</v>
      </c>
      <c r="AL162" s="1" t="s">
        <v>0</v>
      </c>
      <c r="AM162" s="1" t="s">
        <v>0</v>
      </c>
      <c r="AN162" s="1" t="s">
        <v>0</v>
      </c>
      <c r="AO162" s="1" t="s">
        <v>0</v>
      </c>
      <c r="AP162" s="1" t="s">
        <v>0</v>
      </c>
      <c r="AQ162" s="1" t="s">
        <v>0</v>
      </c>
      <c r="AR162" s="1" t="s">
        <v>0</v>
      </c>
      <c r="AS162" s="1" t="s">
        <v>0</v>
      </c>
      <c r="AT162" s="1" t="s">
        <v>0</v>
      </c>
      <c r="AU162" s="1" t="s">
        <v>0</v>
      </c>
      <c r="AV162" s="1" t="s">
        <v>0</v>
      </c>
      <c r="AW162" s="1" t="s">
        <v>0</v>
      </c>
      <c r="AX162" s="1" t="s">
        <v>0</v>
      </c>
      <c r="AY162" s="1" t="s">
        <v>0</v>
      </c>
      <c r="AZ162" s="1" t="s">
        <v>0</v>
      </c>
      <c r="BA162" s="1" t="s">
        <v>0</v>
      </c>
      <c r="BB162" s="1" t="s">
        <v>0</v>
      </c>
      <c r="BC162" s="1" t="s">
        <v>0</v>
      </c>
      <c r="BD162" s="1" t="s">
        <v>0</v>
      </c>
      <c r="BE162" s="1" t="s">
        <v>0</v>
      </c>
      <c r="BF162" s="1" t="s">
        <v>0</v>
      </c>
      <c r="BG162" s="1" t="s">
        <v>0</v>
      </c>
      <c r="BH162" s="1" t="s">
        <v>0</v>
      </c>
      <c r="BI162" s="1" t="s">
        <v>0</v>
      </c>
      <c r="BJ162" s="1" t="s">
        <v>0</v>
      </c>
      <c r="BK162" s="1" t="s">
        <v>0</v>
      </c>
      <c r="BL162" s="1" t="s">
        <v>0</v>
      </c>
      <c r="BM162" s="1" t="s">
        <v>0</v>
      </c>
      <c r="BN162" s="1" t="s">
        <v>0</v>
      </c>
      <c r="BO162" s="1" t="s">
        <v>0</v>
      </c>
      <c r="BP162" s="1" t="s">
        <v>0</v>
      </c>
      <c r="BQ162" s="1" t="s">
        <v>0</v>
      </c>
      <c r="BR162" s="1" t="s">
        <v>0</v>
      </c>
      <c r="BS162" s="1" t="s">
        <v>0</v>
      </c>
      <c r="BT162" s="1" t="s">
        <v>0</v>
      </c>
      <c r="BU162" s="1" t="s">
        <v>0</v>
      </c>
      <c r="BV162" s="1" t="s">
        <v>0</v>
      </c>
      <c r="BW162" s="1" t="s">
        <v>0</v>
      </c>
      <c r="BX162" s="1" t="s">
        <v>0</v>
      </c>
      <c r="BY162" s="1" t="s">
        <v>0</v>
      </c>
      <c r="BZ162" s="1" t="s">
        <v>0</v>
      </c>
      <c r="CA162" s="1" t="s">
        <v>0</v>
      </c>
      <c r="CB162" s="1" t="s">
        <v>0</v>
      </c>
      <c r="CC162" s="1" t="s">
        <v>0</v>
      </c>
      <c r="CD162" s="1" t="s">
        <v>0</v>
      </c>
      <c r="CE162" s="1" t="s">
        <v>0</v>
      </c>
      <c r="CF162" s="1" t="s">
        <v>0</v>
      </c>
      <c r="CG162" s="1" t="s">
        <v>0</v>
      </c>
      <c r="CH162" s="1" t="s">
        <v>0</v>
      </c>
      <c r="CI162" s="1" t="s">
        <v>0</v>
      </c>
      <c r="CJ162" s="1" t="s">
        <v>0</v>
      </c>
      <c r="CK162" s="1" t="s">
        <v>0</v>
      </c>
      <c r="CL162" s="1" t="s">
        <v>0</v>
      </c>
      <c r="CM162" s="1" t="s">
        <v>0</v>
      </c>
      <c r="CN162" s="1" t="s">
        <v>0</v>
      </c>
      <c r="CO162" s="1" t="s">
        <v>0</v>
      </c>
      <c r="CP162" s="1" t="s">
        <v>0</v>
      </c>
      <c r="CQ162" s="1" t="s">
        <v>0</v>
      </c>
      <c r="CR162" s="1" t="s">
        <v>0</v>
      </c>
      <c r="CS162" s="1" t="s">
        <v>0</v>
      </c>
      <c r="CT162" s="1" t="s">
        <v>0</v>
      </c>
      <c r="CU162" s="1" t="s">
        <v>0</v>
      </c>
      <c r="CV162" s="1" t="s">
        <v>0</v>
      </c>
      <c r="CW162" s="1" t="s">
        <v>0</v>
      </c>
      <c r="CX162" s="1" t="s">
        <v>0</v>
      </c>
      <c r="CY162" s="1" t="s">
        <v>0</v>
      </c>
      <c r="CZ162" s="1" t="s">
        <v>0</v>
      </c>
      <c r="DA162" s="1" t="s">
        <v>0</v>
      </c>
      <c r="DB162" s="1" t="s">
        <v>0</v>
      </c>
      <c r="DC162" s="1" t="s">
        <v>0</v>
      </c>
      <c r="DD162" s="1" t="s">
        <v>0</v>
      </c>
      <c r="DE162" s="1" t="s">
        <v>0</v>
      </c>
      <c r="DF162" s="1" t="s">
        <v>0</v>
      </c>
      <c r="DG162" s="1" t="s">
        <v>0</v>
      </c>
      <c r="DH162" s="1" t="s">
        <v>0</v>
      </c>
      <c r="DI162" s="1" t="s">
        <v>0</v>
      </c>
      <c r="DJ162" s="1" t="s">
        <v>0</v>
      </c>
      <c r="DK162" s="1" t="s">
        <v>0</v>
      </c>
      <c r="DL162" s="1" t="s">
        <v>0</v>
      </c>
      <c r="DM162" s="1" t="s">
        <v>0</v>
      </c>
      <c r="DN162" s="1" t="s">
        <v>0</v>
      </c>
      <c r="DO162" s="1" t="s">
        <v>0</v>
      </c>
      <c r="DP162" s="1" t="s">
        <v>0</v>
      </c>
      <c r="DQ162" s="1" t="s">
        <v>0</v>
      </c>
      <c r="DR162" s="1" t="s">
        <v>0</v>
      </c>
      <c r="DS162" s="1" t="s">
        <v>0</v>
      </c>
      <c r="DT162" s="1" t="s">
        <v>0</v>
      </c>
      <c r="DU162" s="1" t="s">
        <v>0</v>
      </c>
      <c r="DV162" s="1" t="s">
        <v>0</v>
      </c>
      <c r="DW162" s="1" t="s">
        <v>0</v>
      </c>
      <c r="DX162" s="1" t="s">
        <v>0</v>
      </c>
      <c r="DY162" s="1" t="s">
        <v>0</v>
      </c>
      <c r="DZ162" s="1" t="s">
        <v>0</v>
      </c>
      <c r="EA162" s="1" t="s">
        <v>0</v>
      </c>
      <c r="EB162" s="1" t="s">
        <v>0</v>
      </c>
      <c r="EC162" s="1" t="s">
        <v>0</v>
      </c>
      <c r="ED162" s="1" t="s">
        <v>0</v>
      </c>
      <c r="EE162" s="1" t="s">
        <v>0</v>
      </c>
      <c r="EF162" s="1" t="s">
        <v>0</v>
      </c>
      <c r="EG162" s="1" t="s">
        <v>0</v>
      </c>
      <c r="EH162" s="1" t="s">
        <v>0</v>
      </c>
      <c r="EI162" s="1" t="s">
        <v>0</v>
      </c>
      <c r="EJ162" s="1" t="s">
        <v>0</v>
      </c>
      <c r="EK162" s="1" t="s">
        <v>0</v>
      </c>
      <c r="EL162" s="1" t="s">
        <v>0</v>
      </c>
      <c r="EM162" s="1" t="s">
        <v>0</v>
      </c>
      <c r="EN162" s="1" t="s">
        <v>0</v>
      </c>
      <c r="EO162" s="1" t="s">
        <v>0</v>
      </c>
      <c r="EP162" s="1" t="s">
        <v>0</v>
      </c>
      <c r="EQ162" s="1" t="s">
        <v>0</v>
      </c>
      <c r="ER162" s="1" t="s">
        <v>0</v>
      </c>
      <c r="ES162" s="1" t="s">
        <v>0</v>
      </c>
      <c r="ET162" s="1" t="s">
        <v>0</v>
      </c>
      <c r="EU162" s="1" t="s">
        <v>0</v>
      </c>
      <c r="EV162" s="1" t="s">
        <v>0</v>
      </c>
      <c r="EW162" s="1" t="s">
        <v>0</v>
      </c>
      <c r="EX162" s="1" t="s">
        <v>0</v>
      </c>
      <c r="EY162" s="1" t="s">
        <v>0</v>
      </c>
      <c r="EZ162" s="1" t="s">
        <v>0</v>
      </c>
      <c r="FA162" s="1" t="s">
        <v>0</v>
      </c>
      <c r="FB162" s="1" t="s">
        <v>0</v>
      </c>
      <c r="FC162" s="1" t="s">
        <v>0</v>
      </c>
      <c r="FD162" s="1" t="s">
        <v>0</v>
      </c>
    </row>
    <row r="163" spans="1:160" x14ac:dyDescent="0.2">
      <c r="A163" s="1" t="s">
        <v>2123</v>
      </c>
      <c r="B163" s="4" t="s">
        <v>737</v>
      </c>
      <c r="C163" s="4" t="s">
        <v>738</v>
      </c>
      <c r="D163" s="1" t="s">
        <v>0</v>
      </c>
      <c r="E163" s="1" t="s">
        <v>0</v>
      </c>
      <c r="F163" s="1" t="s">
        <v>0</v>
      </c>
      <c r="G163" s="1" t="s">
        <v>0</v>
      </c>
      <c r="H163" s="1" t="s">
        <v>0</v>
      </c>
      <c r="I163" s="1" t="s">
        <v>0</v>
      </c>
      <c r="J163" s="1" t="s">
        <v>0</v>
      </c>
      <c r="K163" s="1" t="s">
        <v>0</v>
      </c>
      <c r="L163" s="1" t="s">
        <v>0</v>
      </c>
      <c r="M163" s="1" t="s">
        <v>0</v>
      </c>
      <c r="N163" s="1" t="s">
        <v>0</v>
      </c>
      <c r="O163" s="1" t="s">
        <v>0</v>
      </c>
      <c r="P163" s="1" t="s">
        <v>0</v>
      </c>
      <c r="Q163" s="1" t="s">
        <v>0</v>
      </c>
      <c r="R163" s="1" t="s">
        <v>0</v>
      </c>
      <c r="S163" s="1" t="s">
        <v>0</v>
      </c>
      <c r="T163" s="1" t="s">
        <v>0</v>
      </c>
      <c r="U163" s="1" t="s">
        <v>0</v>
      </c>
      <c r="V163" s="1" t="s">
        <v>0</v>
      </c>
      <c r="W163" s="1" t="s">
        <v>0</v>
      </c>
      <c r="X163" s="1" t="s">
        <v>0</v>
      </c>
      <c r="Y163" s="1" t="s">
        <v>0</v>
      </c>
      <c r="Z163" s="1" t="s">
        <v>0</v>
      </c>
      <c r="AA163" s="1" t="s">
        <v>0</v>
      </c>
      <c r="AB163" s="1" t="s">
        <v>0</v>
      </c>
      <c r="AC163" s="1" t="s">
        <v>0</v>
      </c>
      <c r="AD163" s="1" t="s">
        <v>0</v>
      </c>
      <c r="AE163" s="1" t="s">
        <v>0</v>
      </c>
      <c r="AF163" s="1" t="s">
        <v>0</v>
      </c>
      <c r="AG163" s="1" t="s">
        <v>0</v>
      </c>
      <c r="AH163" s="1" t="s">
        <v>0</v>
      </c>
      <c r="AI163" s="1" t="s">
        <v>0</v>
      </c>
      <c r="AJ163" s="1" t="s">
        <v>0</v>
      </c>
      <c r="AK163" s="1" t="s">
        <v>0</v>
      </c>
      <c r="AL163" s="1" t="s">
        <v>0</v>
      </c>
      <c r="AM163" s="1" t="s">
        <v>0</v>
      </c>
      <c r="AN163" s="1" t="s">
        <v>0</v>
      </c>
      <c r="AO163" s="1" t="s">
        <v>0</v>
      </c>
      <c r="AP163" s="1" t="s">
        <v>0</v>
      </c>
      <c r="AQ163" s="1" t="s">
        <v>0</v>
      </c>
      <c r="AR163" s="1" t="s">
        <v>0</v>
      </c>
      <c r="AS163" s="1" t="s">
        <v>0</v>
      </c>
      <c r="AT163" s="1" t="s">
        <v>0</v>
      </c>
      <c r="AU163" s="1" t="s">
        <v>0</v>
      </c>
      <c r="AV163" s="1" t="s">
        <v>0</v>
      </c>
      <c r="AW163" s="1" t="s">
        <v>0</v>
      </c>
      <c r="AX163" s="1" t="s">
        <v>0</v>
      </c>
      <c r="AY163" s="1" t="s">
        <v>0</v>
      </c>
      <c r="AZ163" s="1" t="s">
        <v>0</v>
      </c>
      <c r="BA163" s="1" t="s">
        <v>0</v>
      </c>
      <c r="BB163" s="1" t="s">
        <v>0</v>
      </c>
      <c r="BC163" s="1" t="s">
        <v>0</v>
      </c>
      <c r="BD163" s="1" t="s">
        <v>0</v>
      </c>
      <c r="BE163" s="1" t="s">
        <v>0</v>
      </c>
      <c r="BF163" s="1" t="s">
        <v>0</v>
      </c>
      <c r="BG163" s="1" t="s">
        <v>0</v>
      </c>
      <c r="BH163" s="1" t="s">
        <v>0</v>
      </c>
      <c r="BI163" s="1" t="s">
        <v>0</v>
      </c>
      <c r="BJ163" s="1" t="s">
        <v>0</v>
      </c>
      <c r="BK163" s="1" t="s">
        <v>0</v>
      </c>
      <c r="BL163" s="1" t="s">
        <v>0</v>
      </c>
      <c r="BM163" s="1" t="s">
        <v>0</v>
      </c>
      <c r="BN163" s="1" t="s">
        <v>0</v>
      </c>
      <c r="BO163" s="1" t="s">
        <v>0</v>
      </c>
      <c r="BP163" s="1" t="s">
        <v>0</v>
      </c>
      <c r="BQ163" s="1" t="s">
        <v>0</v>
      </c>
      <c r="BR163" s="1" t="s">
        <v>0</v>
      </c>
      <c r="BS163" s="1" t="s">
        <v>0</v>
      </c>
      <c r="BT163" s="1" t="s">
        <v>0</v>
      </c>
      <c r="BU163" s="1" t="s">
        <v>0</v>
      </c>
      <c r="BV163" s="1" t="s">
        <v>0</v>
      </c>
      <c r="BW163" s="1" t="s">
        <v>0</v>
      </c>
      <c r="BX163" s="1" t="s">
        <v>0</v>
      </c>
      <c r="BY163" s="1" t="s">
        <v>0</v>
      </c>
      <c r="BZ163" s="1" t="s">
        <v>0</v>
      </c>
      <c r="CA163" s="1" t="s">
        <v>0</v>
      </c>
      <c r="CB163" s="1" t="s">
        <v>0</v>
      </c>
      <c r="CC163" s="1" t="s">
        <v>0</v>
      </c>
      <c r="CD163" s="1" t="s">
        <v>0</v>
      </c>
      <c r="CE163" s="1" t="s">
        <v>0</v>
      </c>
      <c r="CF163" s="1" t="s">
        <v>0</v>
      </c>
      <c r="CG163" s="1" t="s">
        <v>0</v>
      </c>
      <c r="CH163" s="1" t="s">
        <v>0</v>
      </c>
      <c r="CI163" s="1" t="s">
        <v>0</v>
      </c>
      <c r="CJ163" s="1" t="s">
        <v>0</v>
      </c>
      <c r="CK163" s="1" t="s">
        <v>0</v>
      </c>
      <c r="CL163" s="1" t="s">
        <v>0</v>
      </c>
      <c r="CM163" s="1" t="s">
        <v>0</v>
      </c>
      <c r="CN163" s="1" t="s">
        <v>0</v>
      </c>
      <c r="CO163" s="1" t="s">
        <v>0</v>
      </c>
      <c r="CP163" s="1" t="s">
        <v>0</v>
      </c>
      <c r="CQ163" s="1" t="s">
        <v>0</v>
      </c>
      <c r="CR163" s="1" t="s">
        <v>0</v>
      </c>
      <c r="CS163" s="1" t="s">
        <v>0</v>
      </c>
      <c r="CT163" s="1" t="s">
        <v>0</v>
      </c>
      <c r="CU163" s="1" t="s">
        <v>0</v>
      </c>
      <c r="CV163" s="1" t="s">
        <v>0</v>
      </c>
      <c r="CW163" s="1" t="s">
        <v>0</v>
      </c>
      <c r="CX163" s="1" t="s">
        <v>0</v>
      </c>
      <c r="CY163" s="1" t="s">
        <v>0</v>
      </c>
      <c r="CZ163" s="1" t="s">
        <v>0</v>
      </c>
      <c r="DA163" s="1" t="s">
        <v>0</v>
      </c>
      <c r="DB163" s="1" t="s">
        <v>0</v>
      </c>
      <c r="DC163" s="1" t="s">
        <v>0</v>
      </c>
      <c r="DD163" s="1" t="s">
        <v>0</v>
      </c>
      <c r="DE163" s="1" t="s">
        <v>0</v>
      </c>
      <c r="DF163" s="1" t="s">
        <v>0</v>
      </c>
      <c r="DG163" s="1" t="s">
        <v>0</v>
      </c>
      <c r="DH163" s="1" t="s">
        <v>0</v>
      </c>
      <c r="DI163" s="1" t="s">
        <v>0</v>
      </c>
      <c r="DJ163" s="1" t="s">
        <v>0</v>
      </c>
      <c r="DK163" s="1" t="s">
        <v>0</v>
      </c>
      <c r="DL163" s="1" t="s">
        <v>0</v>
      </c>
      <c r="DM163" s="1" t="s">
        <v>0</v>
      </c>
      <c r="DN163" s="1" t="s">
        <v>0</v>
      </c>
      <c r="DO163" s="1" t="s">
        <v>0</v>
      </c>
      <c r="DP163" s="1" t="s">
        <v>0</v>
      </c>
      <c r="DQ163" s="1" t="s">
        <v>0</v>
      </c>
      <c r="DR163" s="1" t="s">
        <v>0</v>
      </c>
      <c r="DS163" s="1" t="s">
        <v>0</v>
      </c>
      <c r="DT163" s="1" t="s">
        <v>0</v>
      </c>
      <c r="DU163" s="1" t="s">
        <v>0</v>
      </c>
      <c r="DV163" s="1" t="s">
        <v>0</v>
      </c>
      <c r="DW163" s="1" t="s">
        <v>0</v>
      </c>
      <c r="DX163" s="1" t="s">
        <v>0</v>
      </c>
      <c r="DY163" s="1" t="s">
        <v>0</v>
      </c>
      <c r="DZ163" s="1" t="s">
        <v>0</v>
      </c>
      <c r="EA163" s="1" t="s">
        <v>0</v>
      </c>
      <c r="EB163" s="1" t="s">
        <v>0</v>
      </c>
      <c r="EC163" s="1" t="s">
        <v>0</v>
      </c>
      <c r="ED163" s="1" t="s">
        <v>0</v>
      </c>
      <c r="EE163" s="1" t="s">
        <v>0</v>
      </c>
      <c r="EF163" s="1" t="s">
        <v>0</v>
      </c>
      <c r="EG163" s="1" t="s">
        <v>0</v>
      </c>
      <c r="EH163" s="1" t="s">
        <v>0</v>
      </c>
      <c r="EI163" s="1" t="s">
        <v>0</v>
      </c>
      <c r="EJ163" s="1" t="s">
        <v>0</v>
      </c>
      <c r="EK163" s="1" t="s">
        <v>0</v>
      </c>
      <c r="EL163" s="1" t="s">
        <v>0</v>
      </c>
      <c r="EM163" s="1" t="s">
        <v>0</v>
      </c>
      <c r="EN163" s="1" t="s">
        <v>0</v>
      </c>
      <c r="EO163" s="1" t="s">
        <v>0</v>
      </c>
      <c r="EP163" s="1" t="s">
        <v>0</v>
      </c>
      <c r="EQ163" s="1" t="s">
        <v>0</v>
      </c>
      <c r="ER163" s="1" t="s">
        <v>0</v>
      </c>
      <c r="ES163" s="1" t="s">
        <v>0</v>
      </c>
      <c r="ET163" s="1" t="s">
        <v>0</v>
      </c>
      <c r="EU163" s="1" t="s">
        <v>0</v>
      </c>
      <c r="EV163" s="1" t="s">
        <v>0</v>
      </c>
      <c r="EW163" s="1" t="s">
        <v>0</v>
      </c>
      <c r="EX163" s="1" t="s">
        <v>0</v>
      </c>
      <c r="EY163" s="1" t="s">
        <v>0</v>
      </c>
      <c r="EZ163" s="1" t="s">
        <v>0</v>
      </c>
      <c r="FA163" s="1" t="s">
        <v>0</v>
      </c>
      <c r="FB163" s="1" t="s">
        <v>0</v>
      </c>
      <c r="FC163" s="1" t="s">
        <v>0</v>
      </c>
      <c r="FD163" s="1" t="s">
        <v>0</v>
      </c>
    </row>
    <row r="164" spans="1:160" x14ac:dyDescent="0.2">
      <c r="A164" s="1" t="s">
        <v>1796</v>
      </c>
      <c r="B164" s="4" t="s">
        <v>742</v>
      </c>
      <c r="C164" s="4" t="s">
        <v>743</v>
      </c>
      <c r="D164" s="1" t="s">
        <v>0</v>
      </c>
      <c r="E164" s="1" t="s">
        <v>0</v>
      </c>
      <c r="F164" s="1" t="s">
        <v>0</v>
      </c>
      <c r="G164" s="1" t="s">
        <v>0</v>
      </c>
      <c r="H164" s="1" t="s">
        <v>0</v>
      </c>
      <c r="I164" s="1" t="s">
        <v>0</v>
      </c>
      <c r="J164" s="1" t="s">
        <v>0</v>
      </c>
      <c r="K164" s="1" t="s">
        <v>0</v>
      </c>
      <c r="L164" s="1" t="s">
        <v>0</v>
      </c>
      <c r="M164" s="1" t="s">
        <v>0</v>
      </c>
      <c r="N164" s="1" t="s">
        <v>0</v>
      </c>
      <c r="O164" s="1" t="s">
        <v>0</v>
      </c>
      <c r="P164" s="1" t="s">
        <v>0</v>
      </c>
      <c r="Q164" s="1" t="s">
        <v>0</v>
      </c>
      <c r="R164" s="1" t="s">
        <v>0</v>
      </c>
      <c r="S164" s="1" t="s">
        <v>0</v>
      </c>
      <c r="T164" s="1" t="s">
        <v>0</v>
      </c>
      <c r="U164" s="1" t="s">
        <v>0</v>
      </c>
      <c r="V164" s="1" t="s">
        <v>0</v>
      </c>
      <c r="W164" s="1" t="s">
        <v>0</v>
      </c>
      <c r="X164" s="1" t="s">
        <v>0</v>
      </c>
      <c r="Y164" s="1" t="s">
        <v>0</v>
      </c>
      <c r="Z164" s="1" t="s">
        <v>0</v>
      </c>
      <c r="AA164" s="1" t="s">
        <v>0</v>
      </c>
      <c r="AB164" s="1" t="s">
        <v>0</v>
      </c>
      <c r="AC164" s="1" t="s">
        <v>0</v>
      </c>
      <c r="AD164" s="1" t="s">
        <v>0</v>
      </c>
      <c r="AE164" s="1" t="s">
        <v>0</v>
      </c>
      <c r="AF164" s="1" t="s">
        <v>0</v>
      </c>
      <c r="AG164" s="1" t="s">
        <v>0</v>
      </c>
      <c r="AH164" s="1" t="s">
        <v>0</v>
      </c>
      <c r="AI164" s="1" t="s">
        <v>0</v>
      </c>
      <c r="AJ164" s="1" t="s">
        <v>0</v>
      </c>
      <c r="AK164" s="1" t="s">
        <v>0</v>
      </c>
      <c r="AL164" s="1" t="s">
        <v>0</v>
      </c>
      <c r="AM164" s="1" t="s">
        <v>0</v>
      </c>
      <c r="AN164" s="1" t="s">
        <v>0</v>
      </c>
      <c r="AO164" s="1" t="s">
        <v>0</v>
      </c>
      <c r="AP164" s="1" t="s">
        <v>0</v>
      </c>
      <c r="AQ164" s="1" t="s">
        <v>0</v>
      </c>
      <c r="AR164" s="1" t="s">
        <v>0</v>
      </c>
      <c r="AS164" s="1" t="s">
        <v>0</v>
      </c>
      <c r="AT164" s="1" t="s">
        <v>0</v>
      </c>
      <c r="AU164" s="1" t="s">
        <v>0</v>
      </c>
      <c r="AV164" s="1" t="s">
        <v>0</v>
      </c>
      <c r="AW164" s="1" t="s">
        <v>0</v>
      </c>
      <c r="AX164" s="1" t="s">
        <v>0</v>
      </c>
      <c r="AY164" s="1" t="s">
        <v>0</v>
      </c>
      <c r="AZ164" s="1" t="s">
        <v>0</v>
      </c>
      <c r="BA164" s="1" t="s">
        <v>0</v>
      </c>
      <c r="BB164" s="1" t="s">
        <v>0</v>
      </c>
      <c r="BC164" s="1" t="s">
        <v>0</v>
      </c>
      <c r="BD164" s="1" t="s">
        <v>0</v>
      </c>
      <c r="BE164" s="1" t="s">
        <v>0</v>
      </c>
      <c r="BF164" s="1" t="s">
        <v>0</v>
      </c>
      <c r="BG164" s="1" t="s">
        <v>0</v>
      </c>
      <c r="BH164" s="1" t="s">
        <v>0</v>
      </c>
      <c r="BI164" s="1" t="s">
        <v>0</v>
      </c>
      <c r="BJ164" s="1" t="s">
        <v>0</v>
      </c>
      <c r="BK164" s="1" t="s">
        <v>0</v>
      </c>
      <c r="BL164" s="1" t="s">
        <v>0</v>
      </c>
      <c r="BM164" s="1" t="s">
        <v>0</v>
      </c>
      <c r="BN164" s="1" t="s">
        <v>0</v>
      </c>
      <c r="BO164" s="1" t="s">
        <v>0</v>
      </c>
      <c r="BP164" s="1" t="s">
        <v>0</v>
      </c>
      <c r="BQ164" s="1" t="s">
        <v>0</v>
      </c>
      <c r="BR164" s="1" t="s">
        <v>0</v>
      </c>
      <c r="BS164" s="1" t="s">
        <v>0</v>
      </c>
      <c r="BT164" s="1" t="s">
        <v>0</v>
      </c>
      <c r="BU164" s="1" t="s">
        <v>0</v>
      </c>
      <c r="BV164" s="1" t="s">
        <v>0</v>
      </c>
      <c r="BW164" s="1" t="s">
        <v>0</v>
      </c>
      <c r="BX164" s="1" t="s">
        <v>0</v>
      </c>
      <c r="BY164" s="1" t="s">
        <v>0</v>
      </c>
      <c r="BZ164" s="1" t="s">
        <v>0</v>
      </c>
      <c r="CA164" s="1" t="s">
        <v>0</v>
      </c>
      <c r="CB164" s="1" t="s">
        <v>0</v>
      </c>
      <c r="CC164" s="1" t="s">
        <v>0</v>
      </c>
      <c r="CD164" s="1" t="s">
        <v>0</v>
      </c>
      <c r="CE164" s="1" t="s">
        <v>0</v>
      </c>
      <c r="CF164" s="1" t="s">
        <v>0</v>
      </c>
      <c r="CG164" s="1" t="s">
        <v>0</v>
      </c>
      <c r="CH164" s="1" t="s">
        <v>0</v>
      </c>
      <c r="CI164" s="1" t="s">
        <v>0</v>
      </c>
      <c r="CJ164" s="1" t="s">
        <v>0</v>
      </c>
      <c r="CK164" s="1" t="s">
        <v>0</v>
      </c>
      <c r="CL164" s="1" t="s">
        <v>0</v>
      </c>
      <c r="CM164" s="1" t="s">
        <v>0</v>
      </c>
      <c r="CN164" s="1" t="s">
        <v>0</v>
      </c>
      <c r="CO164" s="1" t="s">
        <v>0</v>
      </c>
      <c r="CP164" s="1" t="s">
        <v>0</v>
      </c>
      <c r="CQ164" s="1" t="s">
        <v>0</v>
      </c>
      <c r="CR164" s="1" t="s">
        <v>0</v>
      </c>
      <c r="CS164" s="1" t="s">
        <v>0</v>
      </c>
      <c r="CT164" s="1" t="s">
        <v>0</v>
      </c>
      <c r="CU164" s="1" t="s">
        <v>0</v>
      </c>
      <c r="CV164" s="1" t="s">
        <v>0</v>
      </c>
      <c r="CW164" s="1" t="s">
        <v>0</v>
      </c>
      <c r="CX164" s="1" t="s">
        <v>0</v>
      </c>
      <c r="CY164" s="1" t="s">
        <v>0</v>
      </c>
      <c r="CZ164" s="1" t="s">
        <v>0</v>
      </c>
      <c r="DA164" s="1" t="s">
        <v>0</v>
      </c>
      <c r="DB164" s="1" t="s">
        <v>0</v>
      </c>
      <c r="DC164" s="1" t="s">
        <v>0</v>
      </c>
      <c r="DD164" s="1" t="s">
        <v>0</v>
      </c>
      <c r="DE164" s="1" t="s">
        <v>0</v>
      </c>
      <c r="DF164" s="1" t="s">
        <v>0</v>
      </c>
      <c r="DG164" s="1" t="s">
        <v>0</v>
      </c>
      <c r="DH164" s="1" t="s">
        <v>0</v>
      </c>
      <c r="DI164" s="1" t="s">
        <v>0</v>
      </c>
      <c r="DJ164" s="1" t="s">
        <v>0</v>
      </c>
      <c r="DK164" s="1" t="s">
        <v>0</v>
      </c>
      <c r="DL164" s="1" t="s">
        <v>0</v>
      </c>
      <c r="DM164" s="1" t="s">
        <v>0</v>
      </c>
      <c r="DN164" s="1" t="s">
        <v>0</v>
      </c>
      <c r="DO164" s="1" t="s">
        <v>0</v>
      </c>
      <c r="DP164" s="1" t="s">
        <v>0</v>
      </c>
      <c r="DQ164" s="1" t="s">
        <v>0</v>
      </c>
      <c r="DR164" s="1" t="s">
        <v>0</v>
      </c>
      <c r="DS164" s="1" t="s">
        <v>0</v>
      </c>
      <c r="DT164" s="1" t="s">
        <v>0</v>
      </c>
      <c r="DU164" s="1" t="s">
        <v>0</v>
      </c>
      <c r="DV164" s="1" t="s">
        <v>0</v>
      </c>
      <c r="DW164" s="1" t="s">
        <v>0</v>
      </c>
      <c r="DX164" s="1" t="s">
        <v>0</v>
      </c>
      <c r="DY164" s="1" t="s">
        <v>0</v>
      </c>
      <c r="DZ164" s="1" t="s">
        <v>0</v>
      </c>
      <c r="EA164" s="1" t="s">
        <v>0</v>
      </c>
      <c r="EB164" s="1" t="s">
        <v>0</v>
      </c>
      <c r="EC164" s="1" t="s">
        <v>0</v>
      </c>
      <c r="ED164" s="1" t="s">
        <v>0</v>
      </c>
      <c r="EE164" s="1" t="s">
        <v>0</v>
      </c>
      <c r="EF164" s="1" t="s">
        <v>0</v>
      </c>
      <c r="EG164" s="1" t="s">
        <v>0</v>
      </c>
      <c r="EH164" s="1" t="s">
        <v>0</v>
      </c>
      <c r="EI164" s="1" t="s">
        <v>0</v>
      </c>
      <c r="EJ164" s="1" t="s">
        <v>0</v>
      </c>
      <c r="EK164" s="1" t="s">
        <v>0</v>
      </c>
      <c r="EL164" s="1" t="s">
        <v>0</v>
      </c>
      <c r="EM164" s="1" t="s">
        <v>0</v>
      </c>
      <c r="EN164" s="1" t="s">
        <v>0</v>
      </c>
      <c r="EO164" s="1" t="s">
        <v>0</v>
      </c>
      <c r="EP164" s="1" t="s">
        <v>0</v>
      </c>
      <c r="EQ164" s="1" t="s">
        <v>0</v>
      </c>
      <c r="ER164" s="1" t="s">
        <v>0</v>
      </c>
      <c r="ES164" s="1" t="s">
        <v>0</v>
      </c>
      <c r="ET164" s="1" t="s">
        <v>0</v>
      </c>
      <c r="EU164" s="1" t="s">
        <v>0</v>
      </c>
      <c r="EV164" s="1" t="s">
        <v>0</v>
      </c>
      <c r="EW164" s="1" t="s">
        <v>0</v>
      </c>
      <c r="EX164" s="1" t="s">
        <v>0</v>
      </c>
      <c r="EY164" s="1" t="s">
        <v>0</v>
      </c>
      <c r="EZ164" s="1" t="s">
        <v>0</v>
      </c>
      <c r="FA164" s="1" t="s">
        <v>0</v>
      </c>
      <c r="FB164" s="1" t="s">
        <v>0</v>
      </c>
      <c r="FC164" s="1" t="s">
        <v>0</v>
      </c>
      <c r="FD164" s="1" t="s">
        <v>0</v>
      </c>
    </row>
    <row r="165" spans="1:160" x14ac:dyDescent="0.2">
      <c r="A165" s="1" t="s">
        <v>1797</v>
      </c>
      <c r="B165" s="4" t="s">
        <v>747</v>
      </c>
      <c r="C165" s="4" t="s">
        <v>748</v>
      </c>
      <c r="D165" s="1">
        <v>13882.1371819576</v>
      </c>
      <c r="E165" s="1">
        <v>37477.928476748501</v>
      </c>
      <c r="F165" s="1">
        <v>22876.113661957301</v>
      </c>
      <c r="G165" s="1">
        <v>19158.436931156699</v>
      </c>
      <c r="H165" s="1">
        <v>10848.5380400263</v>
      </c>
      <c r="I165" s="1">
        <v>12965.315559286601</v>
      </c>
      <c r="J165" s="1">
        <v>27636.388087491301</v>
      </c>
      <c r="K165" s="1">
        <v>12115.434338060701</v>
      </c>
      <c r="L165" s="1">
        <v>17769.621649938701</v>
      </c>
      <c r="M165" s="1">
        <v>17016.3078551408</v>
      </c>
      <c r="N165" s="1">
        <v>19774.271969663201</v>
      </c>
      <c r="O165" s="1">
        <v>9384.0457367625495</v>
      </c>
      <c r="P165" s="1">
        <v>17177.761325307802</v>
      </c>
      <c r="Q165" s="1">
        <v>9955.2825531725903</v>
      </c>
      <c r="R165" s="1">
        <v>13566.946817565</v>
      </c>
      <c r="S165" s="1">
        <v>9590.9490364297999</v>
      </c>
      <c r="T165" s="1">
        <v>26705.136533333902</v>
      </c>
      <c r="U165" s="1">
        <v>16886.261858920101</v>
      </c>
      <c r="V165" s="1">
        <v>14021.726142310399</v>
      </c>
      <c r="W165" s="1">
        <v>16090.0166612345</v>
      </c>
      <c r="X165" s="1">
        <v>14257.9561057583</v>
      </c>
      <c r="Y165" s="1">
        <v>14768.843331644301</v>
      </c>
      <c r="Z165" s="1">
        <v>15023.2988541215</v>
      </c>
      <c r="AA165" s="1">
        <v>12779.5965864916</v>
      </c>
      <c r="AB165" s="1">
        <v>17151.4568421453</v>
      </c>
      <c r="AC165" s="1">
        <v>8175.8548015269398</v>
      </c>
      <c r="AD165" s="1">
        <v>12597.7724390079</v>
      </c>
      <c r="AE165" s="1">
        <v>11327.663349250901</v>
      </c>
      <c r="AF165" s="1">
        <v>9168.2320900148097</v>
      </c>
      <c r="AG165" s="1">
        <v>17949.783395184</v>
      </c>
      <c r="AH165" s="1">
        <v>14023.545496553201</v>
      </c>
      <c r="AI165" s="1">
        <v>15147.440062813201</v>
      </c>
      <c r="AJ165" s="1">
        <v>20400.809618122799</v>
      </c>
      <c r="AK165" s="1">
        <v>13646.0526245167</v>
      </c>
      <c r="AL165" s="1">
        <v>9358.4175148021895</v>
      </c>
      <c r="AM165" s="1">
        <v>11238.034164660399</v>
      </c>
      <c r="AN165" s="1">
        <v>13307.7649937105</v>
      </c>
      <c r="AO165" s="1">
        <v>13972.413586615499</v>
      </c>
      <c r="AP165" s="1">
        <v>22544.833650698201</v>
      </c>
      <c r="AQ165" s="1">
        <v>16565.594701326099</v>
      </c>
      <c r="AR165" s="1">
        <v>11119.7528840621</v>
      </c>
      <c r="AS165" s="1">
        <v>12484.854543792</v>
      </c>
      <c r="AT165" s="1">
        <v>14452.349766445601</v>
      </c>
      <c r="AU165" s="1">
        <v>8891.7467906469501</v>
      </c>
      <c r="AV165" s="1">
        <v>17734.7624912106</v>
      </c>
      <c r="AW165" s="1">
        <v>12857.1458814749</v>
      </c>
      <c r="AX165" s="1">
        <v>8297.6495135521</v>
      </c>
      <c r="AY165" s="1">
        <v>11790.2289498345</v>
      </c>
      <c r="AZ165" s="1">
        <v>15131.5396695608</v>
      </c>
      <c r="BA165" s="1">
        <v>10910.4168395293</v>
      </c>
      <c r="BB165" s="1">
        <v>14215.6193917202</v>
      </c>
      <c r="BC165" s="1">
        <v>12175.884779153501</v>
      </c>
      <c r="BD165" s="1">
        <v>18621.043337719701</v>
      </c>
      <c r="BE165" s="1">
        <v>16861.3469443715</v>
      </c>
      <c r="BF165" s="1">
        <v>13179.288507912701</v>
      </c>
      <c r="BG165" s="1">
        <v>15584.4753762906</v>
      </c>
      <c r="BH165" s="1">
        <v>15780.513399572599</v>
      </c>
      <c r="BI165" s="1">
        <v>23116.464449863499</v>
      </c>
      <c r="BJ165" s="1">
        <v>14623.799143758601</v>
      </c>
      <c r="BK165" s="1">
        <v>8195.00959778789</v>
      </c>
      <c r="BL165" s="1">
        <v>17930.546325183499</v>
      </c>
      <c r="BM165" s="1">
        <v>12578.469533873</v>
      </c>
      <c r="BN165" s="1">
        <v>10528.597735053399</v>
      </c>
      <c r="BO165" s="1">
        <v>11222.252941820499</v>
      </c>
      <c r="BP165" s="1">
        <v>10135.6230881555</v>
      </c>
      <c r="BQ165" s="1">
        <v>8939.4568053726198</v>
      </c>
      <c r="BR165" s="1">
        <v>25341.527583940198</v>
      </c>
      <c r="BS165" s="1">
        <v>21841.304582803899</v>
      </c>
      <c r="BT165" s="1">
        <v>17536.035029828301</v>
      </c>
      <c r="BU165" s="1">
        <v>9349.3868482566795</v>
      </c>
      <c r="BV165" s="1">
        <v>9405.0066745628501</v>
      </c>
      <c r="BW165" s="1">
        <v>16798.222240714498</v>
      </c>
      <c r="BX165" s="1">
        <v>11220.277203539399</v>
      </c>
      <c r="BY165" s="1">
        <v>16793.155603974501</v>
      </c>
      <c r="BZ165" s="1">
        <v>11502.689391308901</v>
      </c>
      <c r="CA165" s="1">
        <v>22173.054276114501</v>
      </c>
      <c r="CB165" s="1">
        <v>14835.010983562101</v>
      </c>
      <c r="CC165" s="1">
        <v>9187.9449200245799</v>
      </c>
      <c r="CD165" s="1">
        <v>13391.6535099669</v>
      </c>
      <c r="CE165" s="1">
        <v>13651.1334667554</v>
      </c>
      <c r="CF165" s="1">
        <v>11212.3189396662</v>
      </c>
      <c r="CG165" s="1">
        <v>10436.233677799801</v>
      </c>
      <c r="CH165" s="1">
        <v>22922.566040124999</v>
      </c>
      <c r="CI165" s="1">
        <v>11025.605761234399</v>
      </c>
      <c r="CJ165" s="1">
        <v>12288.519472271701</v>
      </c>
      <c r="CK165" s="1">
        <v>10171.110296458401</v>
      </c>
      <c r="CL165" s="1">
        <v>20095.9077302443</v>
      </c>
      <c r="CM165" s="1">
        <v>8143.7779673693803</v>
      </c>
      <c r="CN165" s="1">
        <v>10730.958162065999</v>
      </c>
      <c r="CO165" s="1">
        <v>21153.7566529551</v>
      </c>
      <c r="CP165" s="1">
        <v>11618.433294790701</v>
      </c>
      <c r="CQ165" s="1">
        <v>13352.9638833517</v>
      </c>
      <c r="CR165" s="1">
        <v>18915.490003725601</v>
      </c>
      <c r="CS165" s="1">
        <v>7518.57511589156</v>
      </c>
      <c r="CT165" s="1">
        <v>11459.9504004092</v>
      </c>
      <c r="CU165" s="1">
        <v>9558.9299411266093</v>
      </c>
      <c r="CV165" s="1">
        <v>9857.66449527656</v>
      </c>
      <c r="CW165" s="1">
        <v>11298.653272183201</v>
      </c>
      <c r="CX165" s="1">
        <v>9841.5371256970302</v>
      </c>
      <c r="CY165" s="1">
        <v>8692.1073462106306</v>
      </c>
      <c r="CZ165" s="1">
        <v>10719.5491925347</v>
      </c>
      <c r="DA165" s="1">
        <v>14621.088913972901</v>
      </c>
      <c r="DB165" s="1">
        <v>9055.4154038703891</v>
      </c>
      <c r="DC165" s="1">
        <v>10524.951643565901</v>
      </c>
      <c r="DD165" s="1">
        <v>9840.6390341687802</v>
      </c>
      <c r="DE165" s="1">
        <v>12478.907364056</v>
      </c>
      <c r="DF165" s="1">
        <v>16364.6320651307</v>
      </c>
      <c r="DG165" s="1">
        <v>11498.4805332703</v>
      </c>
      <c r="DH165" s="1">
        <v>13845.553527227899</v>
      </c>
      <c r="DI165" s="1">
        <v>10232.315859001401</v>
      </c>
      <c r="DJ165" s="1">
        <v>8869.0389032123694</v>
      </c>
      <c r="DK165" s="1">
        <v>13501.8709875354</v>
      </c>
      <c r="DL165" s="1">
        <v>9375.9958225480295</v>
      </c>
      <c r="DM165" s="1">
        <v>11876.9437047339</v>
      </c>
      <c r="DN165" s="1">
        <v>9253.4716217068108</v>
      </c>
      <c r="DO165" s="1">
        <v>13863.722814967399</v>
      </c>
      <c r="DP165" s="1">
        <v>23612.5475076398</v>
      </c>
      <c r="DQ165" s="1">
        <v>10338.5553075064</v>
      </c>
      <c r="DR165" s="1">
        <v>12859.4275011187</v>
      </c>
      <c r="DS165" s="1">
        <v>10729.0229352606</v>
      </c>
      <c r="DT165" s="1">
        <v>9075.7588025655896</v>
      </c>
      <c r="DU165" s="1">
        <v>10326.498145079</v>
      </c>
      <c r="DV165" s="1">
        <v>12176.735313535801</v>
      </c>
      <c r="DW165" s="1">
        <v>12009.5145424209</v>
      </c>
      <c r="DX165" s="1">
        <v>17276.225018063102</v>
      </c>
      <c r="DY165" s="1">
        <v>9947.1827078345905</v>
      </c>
      <c r="DZ165" s="1">
        <v>13945.889400173999</v>
      </c>
      <c r="EA165" s="1">
        <v>9252.9066727711306</v>
      </c>
      <c r="EB165" s="1">
        <v>13557.7402420444</v>
      </c>
      <c r="EC165" s="1">
        <v>15833.6553181872</v>
      </c>
      <c r="ED165" s="1">
        <v>13201.123902594099</v>
      </c>
      <c r="EE165" s="1">
        <v>13364.786405652399</v>
      </c>
      <c r="EF165" s="1">
        <v>18578.400572063401</v>
      </c>
      <c r="EG165" s="1">
        <v>49113.542823676398</v>
      </c>
      <c r="EH165" s="1">
        <v>12413.4086089588</v>
      </c>
      <c r="EI165" s="1">
        <v>15913.1998912279</v>
      </c>
      <c r="EJ165" s="1">
        <v>12673.981861736</v>
      </c>
      <c r="EK165" s="1">
        <v>17552.605603702799</v>
      </c>
      <c r="EL165" s="1">
        <v>9057.2269119421398</v>
      </c>
      <c r="EM165" s="1">
        <v>10423.940888872099</v>
      </c>
      <c r="EN165" s="1">
        <v>12001.1571083532</v>
      </c>
      <c r="EO165" s="1">
        <v>33402.676609091897</v>
      </c>
      <c r="EP165" s="1">
        <v>9305.6229590143503</v>
      </c>
      <c r="EQ165" s="1">
        <v>7602.3752152450597</v>
      </c>
      <c r="ER165" s="1">
        <v>9767.3239474004495</v>
      </c>
      <c r="ES165" s="1">
        <v>8593.0835633053903</v>
      </c>
      <c r="ET165" s="1">
        <v>13120.6726375004</v>
      </c>
      <c r="EU165" s="1">
        <v>10426.954809163701</v>
      </c>
      <c r="EV165" s="1">
        <v>8607.5236109010402</v>
      </c>
      <c r="EW165" s="1">
        <v>10944.9550165406</v>
      </c>
      <c r="EX165" s="1">
        <v>19676.882281368398</v>
      </c>
      <c r="EY165" s="1">
        <v>10729.8283278286</v>
      </c>
      <c r="EZ165" s="1">
        <v>13885.7491402129</v>
      </c>
      <c r="FA165" s="1">
        <v>13939.3702249864</v>
      </c>
      <c r="FB165" s="1">
        <v>15676.083686248099</v>
      </c>
      <c r="FC165" s="1">
        <v>10342.936407421999</v>
      </c>
      <c r="FD165" s="1">
        <v>11609.5319216024</v>
      </c>
    </row>
    <row r="166" spans="1:160" x14ac:dyDescent="0.2">
      <c r="A166" s="1" t="s">
        <v>1798</v>
      </c>
      <c r="B166" s="4" t="s">
        <v>751</v>
      </c>
      <c r="C166" s="4" t="s">
        <v>752</v>
      </c>
      <c r="D166" s="1" t="s">
        <v>0</v>
      </c>
      <c r="E166" s="1" t="s">
        <v>0</v>
      </c>
      <c r="F166" s="1" t="s">
        <v>0</v>
      </c>
      <c r="G166" s="1" t="s">
        <v>0</v>
      </c>
      <c r="H166" s="1" t="s">
        <v>0</v>
      </c>
      <c r="I166" s="1" t="s">
        <v>0</v>
      </c>
      <c r="J166" s="1" t="s">
        <v>0</v>
      </c>
      <c r="K166" s="1" t="s">
        <v>0</v>
      </c>
      <c r="L166" s="1" t="s">
        <v>0</v>
      </c>
      <c r="M166" s="1" t="s">
        <v>0</v>
      </c>
      <c r="N166" s="1" t="s">
        <v>0</v>
      </c>
      <c r="O166" s="1" t="s">
        <v>0</v>
      </c>
      <c r="P166" s="1" t="s">
        <v>0</v>
      </c>
      <c r="Q166" s="1" t="s">
        <v>0</v>
      </c>
      <c r="R166" s="1" t="s">
        <v>0</v>
      </c>
      <c r="S166" s="1" t="s">
        <v>0</v>
      </c>
      <c r="T166" s="1" t="s">
        <v>0</v>
      </c>
      <c r="U166" s="1" t="s">
        <v>0</v>
      </c>
      <c r="V166" s="1" t="s">
        <v>0</v>
      </c>
      <c r="W166" s="1" t="s">
        <v>0</v>
      </c>
      <c r="X166" s="1" t="s">
        <v>0</v>
      </c>
      <c r="Y166" s="1" t="s">
        <v>0</v>
      </c>
      <c r="Z166" s="1" t="s">
        <v>0</v>
      </c>
      <c r="AA166" s="1" t="s">
        <v>0</v>
      </c>
      <c r="AB166" s="1" t="s">
        <v>0</v>
      </c>
      <c r="AC166" s="1" t="s">
        <v>0</v>
      </c>
      <c r="AD166" s="1" t="s">
        <v>0</v>
      </c>
      <c r="AE166" s="1" t="s">
        <v>0</v>
      </c>
      <c r="AF166" s="1" t="s">
        <v>0</v>
      </c>
      <c r="AG166" s="1" t="s">
        <v>0</v>
      </c>
      <c r="AH166" s="1" t="s">
        <v>0</v>
      </c>
      <c r="AI166" s="1" t="s">
        <v>0</v>
      </c>
      <c r="AJ166" s="1" t="s">
        <v>0</v>
      </c>
      <c r="AK166" s="1" t="s">
        <v>0</v>
      </c>
      <c r="AL166" s="1" t="s">
        <v>0</v>
      </c>
      <c r="AM166" s="1" t="s">
        <v>0</v>
      </c>
      <c r="AN166" s="1" t="s">
        <v>0</v>
      </c>
      <c r="AO166" s="1" t="s">
        <v>0</v>
      </c>
      <c r="AP166" s="1" t="s">
        <v>0</v>
      </c>
      <c r="AQ166" s="1" t="s">
        <v>0</v>
      </c>
      <c r="AR166" s="1" t="s">
        <v>0</v>
      </c>
      <c r="AS166" s="1" t="s">
        <v>0</v>
      </c>
      <c r="AT166" s="1" t="s">
        <v>0</v>
      </c>
      <c r="AU166" s="1" t="s">
        <v>0</v>
      </c>
      <c r="AV166" s="1" t="s">
        <v>0</v>
      </c>
      <c r="AW166" s="1" t="s">
        <v>0</v>
      </c>
      <c r="AX166" s="1" t="s">
        <v>0</v>
      </c>
      <c r="AY166" s="1" t="s">
        <v>0</v>
      </c>
      <c r="AZ166" s="1" t="s">
        <v>0</v>
      </c>
      <c r="BA166" s="1" t="s">
        <v>0</v>
      </c>
      <c r="BB166" s="1" t="s">
        <v>0</v>
      </c>
      <c r="BC166" s="1" t="s">
        <v>0</v>
      </c>
      <c r="BD166" s="1" t="s">
        <v>0</v>
      </c>
      <c r="BE166" s="1" t="s">
        <v>0</v>
      </c>
      <c r="BF166" s="1" t="s">
        <v>0</v>
      </c>
      <c r="BG166" s="1" t="s">
        <v>0</v>
      </c>
      <c r="BH166" s="1" t="s">
        <v>0</v>
      </c>
      <c r="BI166" s="1" t="s">
        <v>0</v>
      </c>
      <c r="BJ166" s="1" t="s">
        <v>0</v>
      </c>
      <c r="BK166" s="1" t="s">
        <v>0</v>
      </c>
      <c r="BL166" s="1" t="s">
        <v>0</v>
      </c>
      <c r="BM166" s="1" t="s">
        <v>0</v>
      </c>
      <c r="BN166" s="1" t="s">
        <v>0</v>
      </c>
      <c r="BO166" s="1" t="s">
        <v>0</v>
      </c>
      <c r="BP166" s="1" t="s">
        <v>0</v>
      </c>
      <c r="BQ166" s="1" t="s">
        <v>0</v>
      </c>
      <c r="BR166" s="1" t="s">
        <v>0</v>
      </c>
      <c r="BS166" s="1" t="s">
        <v>0</v>
      </c>
      <c r="BT166" s="1" t="s">
        <v>0</v>
      </c>
      <c r="BU166" s="1" t="s">
        <v>0</v>
      </c>
      <c r="BV166" s="1" t="s">
        <v>0</v>
      </c>
      <c r="BW166" s="1" t="s">
        <v>0</v>
      </c>
      <c r="BX166" s="1" t="s">
        <v>0</v>
      </c>
      <c r="BY166" s="1" t="s">
        <v>0</v>
      </c>
      <c r="BZ166" s="1" t="s">
        <v>0</v>
      </c>
      <c r="CA166" s="1" t="s">
        <v>0</v>
      </c>
      <c r="CB166" s="1" t="s">
        <v>0</v>
      </c>
      <c r="CC166" s="1" t="s">
        <v>0</v>
      </c>
      <c r="CD166" s="1" t="s">
        <v>0</v>
      </c>
      <c r="CE166" s="1" t="s">
        <v>0</v>
      </c>
      <c r="CF166" s="1" t="s">
        <v>0</v>
      </c>
      <c r="CG166" s="1" t="s">
        <v>0</v>
      </c>
      <c r="CH166" s="1" t="s">
        <v>0</v>
      </c>
      <c r="CI166" s="1" t="s">
        <v>0</v>
      </c>
      <c r="CJ166" s="1" t="s">
        <v>0</v>
      </c>
      <c r="CK166" s="1" t="s">
        <v>0</v>
      </c>
      <c r="CL166" s="1" t="s">
        <v>0</v>
      </c>
      <c r="CM166" s="1" t="s">
        <v>0</v>
      </c>
      <c r="CN166" s="1" t="s">
        <v>0</v>
      </c>
      <c r="CO166" s="1" t="s">
        <v>0</v>
      </c>
      <c r="CP166" s="1" t="s">
        <v>0</v>
      </c>
      <c r="CQ166" s="1" t="s">
        <v>0</v>
      </c>
      <c r="CR166" s="1" t="s">
        <v>0</v>
      </c>
      <c r="CS166" s="1" t="s">
        <v>0</v>
      </c>
      <c r="CT166" s="1" t="s">
        <v>0</v>
      </c>
      <c r="CU166" s="1" t="s">
        <v>0</v>
      </c>
      <c r="CV166" s="1" t="s">
        <v>0</v>
      </c>
      <c r="CW166" s="1" t="s">
        <v>0</v>
      </c>
      <c r="CX166" s="1" t="s">
        <v>0</v>
      </c>
      <c r="CY166" s="1" t="s">
        <v>0</v>
      </c>
      <c r="CZ166" s="1" t="s">
        <v>0</v>
      </c>
      <c r="DA166" s="1" t="s">
        <v>0</v>
      </c>
      <c r="DB166" s="1" t="s">
        <v>0</v>
      </c>
      <c r="DC166" s="1" t="s">
        <v>0</v>
      </c>
      <c r="DD166" s="1" t="s">
        <v>0</v>
      </c>
      <c r="DE166" s="1" t="s">
        <v>0</v>
      </c>
      <c r="DF166" s="1" t="s">
        <v>0</v>
      </c>
      <c r="DG166" s="1" t="s">
        <v>0</v>
      </c>
      <c r="DH166" s="1" t="s">
        <v>0</v>
      </c>
      <c r="DI166" s="1" t="s">
        <v>0</v>
      </c>
      <c r="DJ166" s="1" t="s">
        <v>0</v>
      </c>
      <c r="DK166" s="1" t="s">
        <v>0</v>
      </c>
      <c r="DL166" s="1" t="s">
        <v>0</v>
      </c>
      <c r="DM166" s="1" t="s">
        <v>0</v>
      </c>
      <c r="DN166" s="1" t="s">
        <v>0</v>
      </c>
      <c r="DO166" s="1" t="s">
        <v>0</v>
      </c>
      <c r="DP166" s="1" t="s">
        <v>0</v>
      </c>
      <c r="DQ166" s="1" t="s">
        <v>0</v>
      </c>
      <c r="DR166" s="1" t="s">
        <v>0</v>
      </c>
      <c r="DS166" s="1" t="s">
        <v>0</v>
      </c>
      <c r="DT166" s="1" t="s">
        <v>0</v>
      </c>
      <c r="DU166" s="1" t="s">
        <v>0</v>
      </c>
      <c r="DV166" s="1" t="s">
        <v>0</v>
      </c>
      <c r="DW166" s="1" t="s">
        <v>0</v>
      </c>
      <c r="DX166" s="1" t="s">
        <v>0</v>
      </c>
      <c r="DY166" s="1" t="s">
        <v>0</v>
      </c>
      <c r="DZ166" s="1" t="s">
        <v>0</v>
      </c>
      <c r="EA166" s="1" t="s">
        <v>0</v>
      </c>
      <c r="EB166" s="1" t="s">
        <v>0</v>
      </c>
      <c r="EC166" s="1" t="s">
        <v>0</v>
      </c>
      <c r="ED166" s="1" t="s">
        <v>0</v>
      </c>
      <c r="EE166" s="1" t="s">
        <v>0</v>
      </c>
      <c r="EF166" s="1" t="s">
        <v>0</v>
      </c>
      <c r="EG166" s="1" t="s">
        <v>0</v>
      </c>
      <c r="EH166" s="1" t="s">
        <v>0</v>
      </c>
      <c r="EI166" s="1" t="s">
        <v>0</v>
      </c>
      <c r="EJ166" s="1" t="s">
        <v>0</v>
      </c>
      <c r="EK166" s="1" t="s">
        <v>0</v>
      </c>
      <c r="EL166" s="1" t="s">
        <v>0</v>
      </c>
      <c r="EM166" s="1" t="s">
        <v>0</v>
      </c>
      <c r="EN166" s="1" t="s">
        <v>0</v>
      </c>
      <c r="EO166" s="1" t="s">
        <v>0</v>
      </c>
      <c r="EP166" s="1" t="s">
        <v>0</v>
      </c>
      <c r="EQ166" s="1" t="s">
        <v>0</v>
      </c>
      <c r="ER166" s="1" t="s">
        <v>0</v>
      </c>
      <c r="ES166" s="1" t="s">
        <v>0</v>
      </c>
      <c r="ET166" s="1" t="s">
        <v>0</v>
      </c>
      <c r="EU166" s="1" t="s">
        <v>0</v>
      </c>
      <c r="EV166" s="1" t="s">
        <v>0</v>
      </c>
      <c r="EW166" s="1" t="s">
        <v>0</v>
      </c>
      <c r="EX166" s="1" t="s">
        <v>0</v>
      </c>
      <c r="EY166" s="1" t="s">
        <v>0</v>
      </c>
      <c r="EZ166" s="1" t="s">
        <v>0</v>
      </c>
      <c r="FA166" s="1" t="s">
        <v>0</v>
      </c>
      <c r="FB166" s="1" t="s">
        <v>0</v>
      </c>
      <c r="FC166" s="1" t="s">
        <v>0</v>
      </c>
      <c r="FD166" s="1" t="s">
        <v>0</v>
      </c>
    </row>
    <row r="167" spans="1:160" x14ac:dyDescent="0.2">
      <c r="A167" s="1" t="s">
        <v>1799</v>
      </c>
      <c r="B167" s="4" t="s">
        <v>756</v>
      </c>
      <c r="C167" s="4" t="s">
        <v>757</v>
      </c>
      <c r="D167" s="1">
        <v>3557612.76778446</v>
      </c>
      <c r="E167" s="1">
        <v>4677100.22626998</v>
      </c>
      <c r="F167" s="1">
        <v>2881240.2155876602</v>
      </c>
      <c r="G167" s="1">
        <v>3503441.2128870199</v>
      </c>
      <c r="H167" s="1">
        <v>2437215.5461010002</v>
      </c>
      <c r="I167" s="1">
        <v>5232402.5786862699</v>
      </c>
      <c r="J167" s="1">
        <v>2879135.1704774899</v>
      </c>
      <c r="K167" s="1">
        <v>2874043.9036989501</v>
      </c>
      <c r="L167" s="1">
        <v>5530824.2506128</v>
      </c>
      <c r="M167" s="1">
        <v>3893295.5656180899</v>
      </c>
      <c r="N167" s="1">
        <v>5237543.9584634705</v>
      </c>
      <c r="O167" s="1">
        <v>5973195.1267127302</v>
      </c>
      <c r="P167" s="1">
        <v>2885299.38016327</v>
      </c>
      <c r="Q167" s="1">
        <v>6218715.6849648301</v>
      </c>
      <c r="R167" s="1">
        <v>9810182.4134275503</v>
      </c>
      <c r="S167" s="1">
        <v>2007307.99576252</v>
      </c>
      <c r="T167" s="1">
        <v>9492713.0313610993</v>
      </c>
      <c r="U167" s="1">
        <v>7669079.42156744</v>
      </c>
      <c r="V167" s="1">
        <v>3530670.3299773098</v>
      </c>
      <c r="W167" s="1">
        <v>3928276.5148332198</v>
      </c>
      <c r="X167" s="1">
        <v>3189906.6689628302</v>
      </c>
      <c r="Y167" s="1">
        <v>10245241.043555399</v>
      </c>
      <c r="Z167" s="1">
        <v>11373540.362153601</v>
      </c>
      <c r="AA167" s="1">
        <v>3224459.5387911401</v>
      </c>
      <c r="AB167" s="1">
        <v>3516831.9398624701</v>
      </c>
      <c r="AC167" s="1">
        <v>9605042.4411842693</v>
      </c>
      <c r="AD167" s="1">
        <v>2703759.0307180602</v>
      </c>
      <c r="AE167" s="1">
        <v>1909233.9676776801</v>
      </c>
      <c r="AF167" s="1">
        <v>2291116.9241141598</v>
      </c>
      <c r="AG167" s="1">
        <v>3784445.3287869599</v>
      </c>
      <c r="AH167" s="1">
        <v>2756924.5557386298</v>
      </c>
      <c r="AI167" s="1">
        <v>2653817.7642981298</v>
      </c>
      <c r="AJ167" s="1">
        <v>2501901.93189186</v>
      </c>
      <c r="AK167" s="1">
        <v>3475028.2756684902</v>
      </c>
      <c r="AL167" s="1">
        <v>2235357.0137439598</v>
      </c>
      <c r="AM167" s="1">
        <v>3275199.4822539398</v>
      </c>
      <c r="AN167" s="1">
        <v>2196935.8031150699</v>
      </c>
      <c r="AO167" s="1">
        <v>3385928.1026567598</v>
      </c>
      <c r="AP167" s="1">
        <v>1926433.02589785</v>
      </c>
      <c r="AQ167" s="1">
        <v>2574988.5554466699</v>
      </c>
      <c r="AR167" s="1">
        <v>5090068.4828832401</v>
      </c>
      <c r="AS167" s="1">
        <v>3473600.53013048</v>
      </c>
      <c r="AT167" s="1">
        <v>4599123.4252116997</v>
      </c>
      <c r="AU167" s="1">
        <v>2443229.7436715998</v>
      </c>
      <c r="AV167" s="1">
        <v>1687462.7934902699</v>
      </c>
      <c r="AW167" s="1">
        <v>2550576.3910793802</v>
      </c>
      <c r="AX167" s="1">
        <v>10000971.146007</v>
      </c>
      <c r="AY167" s="1">
        <v>1909534.3290305</v>
      </c>
      <c r="AZ167" s="1">
        <v>2461059.7943495899</v>
      </c>
      <c r="BA167" s="1">
        <v>2391693.27910585</v>
      </c>
      <c r="BB167" s="1">
        <v>3796007.6233780398</v>
      </c>
      <c r="BC167" s="1">
        <v>3319568.8800713699</v>
      </c>
      <c r="BD167" s="1">
        <v>2565779.6049373201</v>
      </c>
      <c r="BE167" s="1">
        <v>2286217.4296447402</v>
      </c>
      <c r="BF167" s="1">
        <v>2362965.85827776</v>
      </c>
      <c r="BG167" s="1">
        <v>3408733.8108151699</v>
      </c>
      <c r="BH167" s="1">
        <v>6138446.8757363698</v>
      </c>
      <c r="BI167" s="1">
        <v>1428335.95037519</v>
      </c>
      <c r="BJ167" s="1">
        <v>3113202.5684037199</v>
      </c>
      <c r="BK167" s="1">
        <v>2575739.7810511901</v>
      </c>
      <c r="BL167" s="1">
        <v>2804761.3936116998</v>
      </c>
      <c r="BM167" s="1">
        <v>8143222.6191388303</v>
      </c>
      <c r="BN167" s="1">
        <v>2734839.8817027202</v>
      </c>
      <c r="BO167" s="1">
        <v>4573563.9077875698</v>
      </c>
      <c r="BP167" s="1">
        <v>3389147.9561027498</v>
      </c>
      <c r="BQ167" s="1">
        <v>2406597.2795115001</v>
      </c>
      <c r="BR167" s="1">
        <v>2052258.8432762099</v>
      </c>
      <c r="BS167" s="1">
        <v>2815315.7873130399</v>
      </c>
      <c r="BT167" s="1">
        <v>3930021.0532031702</v>
      </c>
      <c r="BU167" s="1">
        <v>3176110.0226634699</v>
      </c>
      <c r="BV167" s="1">
        <v>13059037.225168601</v>
      </c>
      <c r="BW167" s="1">
        <v>2341355.3937066202</v>
      </c>
      <c r="BX167" s="1">
        <v>1944899.7029810101</v>
      </c>
      <c r="BY167" s="1">
        <v>4363515.1575529799</v>
      </c>
      <c r="BZ167" s="1">
        <v>2284337.9875772502</v>
      </c>
      <c r="CA167" s="1">
        <v>3268004.5426583602</v>
      </c>
      <c r="CB167" s="1">
        <v>6298422.5050787004</v>
      </c>
      <c r="CC167" s="1">
        <v>8507778.6214048993</v>
      </c>
      <c r="CD167" s="1">
        <v>3409021.6187617099</v>
      </c>
      <c r="CE167" s="1">
        <v>4347274.0455382699</v>
      </c>
      <c r="CF167" s="1">
        <v>3599468.40244151</v>
      </c>
      <c r="CG167" s="1">
        <v>5816103.7212130604</v>
      </c>
      <c r="CH167" s="1">
        <v>5982535.2134245699</v>
      </c>
      <c r="CI167" s="1">
        <v>4889596.6473614601</v>
      </c>
      <c r="CJ167" s="1">
        <v>2266426.7636332801</v>
      </c>
      <c r="CK167" s="1">
        <v>3385528.5291288602</v>
      </c>
      <c r="CL167" s="1">
        <v>9856440.2657235991</v>
      </c>
      <c r="CM167" s="1">
        <v>2743195.5893798298</v>
      </c>
      <c r="CN167" s="1">
        <v>1922443.2151115399</v>
      </c>
      <c r="CO167" s="1">
        <v>3507136.0120207798</v>
      </c>
      <c r="CP167" s="1">
        <v>1611455.89840276</v>
      </c>
      <c r="CQ167" s="1">
        <v>4333691.2306796797</v>
      </c>
      <c r="CR167" s="1">
        <v>4775381.1245299401</v>
      </c>
      <c r="CS167" s="1">
        <v>1577338.1819978601</v>
      </c>
      <c r="CT167" s="1">
        <v>3604731.7319435501</v>
      </c>
      <c r="CU167" s="1">
        <v>1941087.37319262</v>
      </c>
      <c r="CV167" s="1">
        <v>2851817.6547301402</v>
      </c>
      <c r="CW167" s="1">
        <v>2975418.2708941898</v>
      </c>
      <c r="CX167" s="1">
        <v>1584373.2344049199</v>
      </c>
      <c r="CY167" s="1">
        <v>3669597.6686452101</v>
      </c>
      <c r="CZ167" s="1">
        <v>2417830.5466241599</v>
      </c>
      <c r="DA167" s="1">
        <v>2285192.0092480402</v>
      </c>
      <c r="DB167" s="1">
        <v>3034723.0168267498</v>
      </c>
      <c r="DC167" s="1">
        <v>1763932.95495877</v>
      </c>
      <c r="DD167" s="1">
        <v>2675504.00161308</v>
      </c>
      <c r="DE167" s="1">
        <v>2991622.3777421298</v>
      </c>
      <c r="DF167" s="1">
        <v>2348134.8735038601</v>
      </c>
      <c r="DG167" s="1">
        <v>2935232.2452887399</v>
      </c>
      <c r="DH167" s="1">
        <v>2544755.9921163698</v>
      </c>
      <c r="DI167" s="1">
        <v>3984160.0326910401</v>
      </c>
      <c r="DJ167" s="1">
        <v>3205548.5874259202</v>
      </c>
      <c r="DK167" s="1">
        <v>1653304.7553014001</v>
      </c>
      <c r="DL167" s="1">
        <v>2195816.1827486302</v>
      </c>
      <c r="DM167" s="1">
        <v>4163251.4245005199</v>
      </c>
      <c r="DN167" s="1">
        <v>3893651.9297270998</v>
      </c>
      <c r="DO167" s="1">
        <v>1409580.53226538</v>
      </c>
      <c r="DP167" s="1">
        <v>25533064.562324401</v>
      </c>
      <c r="DQ167" s="1">
        <v>1814045.7460879299</v>
      </c>
      <c r="DR167" s="1">
        <v>8872296.1105643492</v>
      </c>
      <c r="DS167" s="1">
        <v>1697268.4316434099</v>
      </c>
      <c r="DT167" s="1">
        <v>5414087.8787801499</v>
      </c>
      <c r="DU167" s="1">
        <v>2067207.9916817399</v>
      </c>
      <c r="DV167" s="1">
        <v>2366491.8075395301</v>
      </c>
      <c r="DW167" s="1">
        <v>4834197.2132398598</v>
      </c>
      <c r="DX167" s="1">
        <v>6164431.3366725296</v>
      </c>
      <c r="DY167" s="1">
        <v>4461932.9925167803</v>
      </c>
      <c r="DZ167" s="1">
        <v>2449307.5525593399</v>
      </c>
      <c r="EA167" s="1">
        <v>11432767.6571502</v>
      </c>
      <c r="EB167" s="1">
        <v>4193536.8923681802</v>
      </c>
      <c r="EC167" s="1">
        <v>4162314.1004294702</v>
      </c>
      <c r="ED167" s="1">
        <v>1133138.2702117199</v>
      </c>
      <c r="EE167" s="1">
        <v>2412342.5057452801</v>
      </c>
      <c r="EF167" s="1">
        <v>5739790.15926167</v>
      </c>
      <c r="EG167" s="1">
        <v>4234162.0671420097</v>
      </c>
      <c r="EH167" s="1">
        <v>7070213.0394228902</v>
      </c>
      <c r="EI167" s="1">
        <v>2880222.9263877398</v>
      </c>
      <c r="EJ167" s="1">
        <v>2719219.23951458</v>
      </c>
      <c r="EK167" s="1">
        <v>3173502.2131361598</v>
      </c>
      <c r="EL167" s="1">
        <v>3649720.6937724901</v>
      </c>
      <c r="EM167" s="1">
        <v>2453629.1975808698</v>
      </c>
      <c r="EN167" s="1">
        <v>2047106.78020726</v>
      </c>
      <c r="EO167" s="1">
        <v>4482890.0849388298</v>
      </c>
      <c r="EP167" s="1">
        <v>5370242.5916545503</v>
      </c>
      <c r="EQ167" s="1">
        <v>4849385.8322239704</v>
      </c>
      <c r="ER167" s="1">
        <v>3016088.3551683002</v>
      </c>
      <c r="ES167" s="1">
        <v>3866164.3330540401</v>
      </c>
      <c r="ET167" s="1">
        <v>5412565.2278527599</v>
      </c>
      <c r="EU167" s="1">
        <v>4135758.7458640598</v>
      </c>
      <c r="EV167" s="1">
        <v>5379993.2256965199</v>
      </c>
      <c r="EW167" s="1">
        <v>2084215.3083449099</v>
      </c>
      <c r="EX167" s="1">
        <v>2674600.5346433301</v>
      </c>
      <c r="EY167" s="1">
        <v>3760589.4198282901</v>
      </c>
      <c r="EZ167" s="1">
        <v>2111799.9342004</v>
      </c>
      <c r="FA167" s="1">
        <v>6094574.3903161697</v>
      </c>
      <c r="FB167" s="1">
        <v>1962544.0399509801</v>
      </c>
      <c r="FC167" s="1">
        <v>2665142.5694214702</v>
      </c>
      <c r="FD167" s="1">
        <v>8691948.7165456098</v>
      </c>
    </row>
    <row r="168" spans="1:160" x14ac:dyDescent="0.2">
      <c r="A168" s="1" t="s">
        <v>1800</v>
      </c>
      <c r="B168" s="4" t="s">
        <v>761</v>
      </c>
      <c r="C168" s="4" t="s">
        <v>0</v>
      </c>
      <c r="D168" s="1">
        <v>6275805.8667661203</v>
      </c>
      <c r="E168" s="1">
        <v>21103722.252682399</v>
      </c>
      <c r="F168" s="1">
        <v>10289218.596749101</v>
      </c>
      <c r="G168" s="1">
        <v>7349564.7915963903</v>
      </c>
      <c r="H168" s="1">
        <v>3935929.4802484298</v>
      </c>
      <c r="I168" s="1">
        <v>8464028.4835812394</v>
      </c>
      <c r="J168" s="1">
        <v>7301567.3129587499</v>
      </c>
      <c r="K168" s="1">
        <v>5527411.54882026</v>
      </c>
      <c r="L168" s="1">
        <v>10644140.6215287</v>
      </c>
      <c r="M168" s="1">
        <v>17297425.311917901</v>
      </c>
      <c r="N168" s="1">
        <v>22973021.7125994</v>
      </c>
      <c r="O168" s="1">
        <v>6745242.8920253096</v>
      </c>
      <c r="P168" s="1">
        <v>15263484.8859965</v>
      </c>
      <c r="Q168" s="1">
        <v>12474017.838133</v>
      </c>
      <c r="R168" s="1">
        <v>11162045.6070033</v>
      </c>
      <c r="S168" s="1">
        <v>5837846.3669981202</v>
      </c>
      <c r="T168" s="1">
        <v>17661977.991286501</v>
      </c>
      <c r="U168" s="1">
        <v>6028101.9146858295</v>
      </c>
      <c r="V168" s="1">
        <v>5360568.6641606502</v>
      </c>
      <c r="W168" s="1">
        <v>10782872.8898893</v>
      </c>
      <c r="X168" s="1">
        <v>5683914.3374516396</v>
      </c>
      <c r="Y168" s="1">
        <v>26941281.745450102</v>
      </c>
      <c r="Z168" s="1">
        <v>20602147.739428598</v>
      </c>
      <c r="AA168" s="1">
        <v>11353142.0735358</v>
      </c>
      <c r="AB168" s="1">
        <v>12205008.151168101</v>
      </c>
      <c r="AC168" s="1">
        <v>17271970.959259801</v>
      </c>
      <c r="AD168" s="1">
        <v>6349942.71339262</v>
      </c>
      <c r="AE168" s="1">
        <v>5293519.3102496499</v>
      </c>
      <c r="AF168" s="1">
        <v>5588248.1241116803</v>
      </c>
      <c r="AG168" s="1">
        <v>12123502.219451999</v>
      </c>
      <c r="AH168" s="1">
        <v>4827695.1394541701</v>
      </c>
      <c r="AI168" s="1">
        <v>5538323.8098754799</v>
      </c>
      <c r="AJ168" s="1">
        <v>5989161.3232280696</v>
      </c>
      <c r="AK168" s="1">
        <v>8842335.9460763894</v>
      </c>
      <c r="AL168" s="1">
        <v>7030816.7505997401</v>
      </c>
      <c r="AM168" s="1">
        <v>20292499.187743802</v>
      </c>
      <c r="AN168" s="1">
        <v>3544785.3653860502</v>
      </c>
      <c r="AO168" s="1">
        <v>8733979.1928027291</v>
      </c>
      <c r="AP168" s="1">
        <v>7421448.4309460102</v>
      </c>
      <c r="AQ168" s="1">
        <v>7587946.5947356904</v>
      </c>
      <c r="AR168" s="1">
        <v>9662868.6370259598</v>
      </c>
      <c r="AS168" s="1">
        <v>9161596.9932004493</v>
      </c>
      <c r="AT168" s="1">
        <v>5191540.9500029702</v>
      </c>
      <c r="AU168" s="1">
        <v>6487274.8517386504</v>
      </c>
      <c r="AV168" s="1">
        <v>5244948.68861093</v>
      </c>
      <c r="AW168" s="1">
        <v>7838676.0282138297</v>
      </c>
      <c r="AX168" s="1">
        <v>13564547.645481899</v>
      </c>
      <c r="AY168" s="1">
        <v>4877328.7006074702</v>
      </c>
      <c r="AZ168" s="1">
        <v>7158457.9145641401</v>
      </c>
      <c r="BA168" s="1">
        <v>10496818.210077301</v>
      </c>
      <c r="BB168" s="1">
        <v>18484481.397346199</v>
      </c>
      <c r="BC168" s="1">
        <v>6929869.8053703802</v>
      </c>
      <c r="BD168" s="1">
        <v>8218761.0090100197</v>
      </c>
      <c r="BE168" s="1">
        <v>3626930.4353765501</v>
      </c>
      <c r="BF168" s="1">
        <v>5991613.5130489999</v>
      </c>
      <c r="BG168" s="1">
        <v>4143107.9159505302</v>
      </c>
      <c r="BH168" s="1">
        <v>9355799.6250595693</v>
      </c>
      <c r="BI168" s="1">
        <v>3857316.43739154</v>
      </c>
      <c r="BJ168" s="1">
        <v>11421391.9225624</v>
      </c>
      <c r="BK168" s="1">
        <v>5419972.6009585802</v>
      </c>
      <c r="BL168" s="1">
        <v>7359509.3619951699</v>
      </c>
      <c r="BM168" s="1">
        <v>7413399.8926129602</v>
      </c>
      <c r="BN168" s="1">
        <v>4556492.8948822096</v>
      </c>
      <c r="BO168" s="1">
        <v>24085263.239291798</v>
      </c>
      <c r="BP168" s="1">
        <v>11903681.1615854</v>
      </c>
      <c r="BQ168" s="1">
        <v>13119674.6441663</v>
      </c>
      <c r="BR168" s="1">
        <v>4113907.62081096</v>
      </c>
      <c r="BS168" s="1">
        <v>14966393.0096424</v>
      </c>
      <c r="BT168" s="1">
        <v>5829876.2256358704</v>
      </c>
      <c r="BU168" s="1">
        <v>5010439.0709567498</v>
      </c>
      <c r="BV168" s="1">
        <v>10603411.5672528</v>
      </c>
      <c r="BW168" s="1">
        <v>5563298.2236366598</v>
      </c>
      <c r="BX168" s="1">
        <v>6332098.1367869703</v>
      </c>
      <c r="BY168" s="1">
        <v>12305574.7655968</v>
      </c>
      <c r="BZ168" s="1">
        <v>8369745.2935500601</v>
      </c>
      <c r="CA168" s="1">
        <v>5739556.5959608899</v>
      </c>
      <c r="CB168" s="1">
        <v>16216605.2234101</v>
      </c>
      <c r="CC168" s="1">
        <v>8818950.7886969391</v>
      </c>
      <c r="CD168" s="1">
        <v>13870327.8826323</v>
      </c>
      <c r="CE168" s="1">
        <v>14359130.241060199</v>
      </c>
      <c r="CF168" s="1">
        <v>6112704.8950196998</v>
      </c>
      <c r="CG168" s="1">
        <v>6230057.3642437402</v>
      </c>
      <c r="CH168" s="1">
        <v>10958019.8174797</v>
      </c>
      <c r="CI168" s="1">
        <v>9503297.2595038097</v>
      </c>
      <c r="CJ168" s="1">
        <v>5639678.0939611597</v>
      </c>
      <c r="CK168" s="1">
        <v>9821831.6754178498</v>
      </c>
      <c r="CL168" s="1">
        <v>7244397.9239689102</v>
      </c>
      <c r="CM168" s="1">
        <v>8416809.7345143706</v>
      </c>
      <c r="CN168" s="1">
        <v>3061159.3189276098</v>
      </c>
      <c r="CO168" s="1">
        <v>5005562.6367601398</v>
      </c>
      <c r="CP168" s="1">
        <v>5473080.81744204</v>
      </c>
      <c r="CQ168" s="1">
        <v>16034384.5219939</v>
      </c>
      <c r="CR168" s="1">
        <v>16109477.511879301</v>
      </c>
      <c r="CS168" s="1">
        <v>3137158.6817441601</v>
      </c>
      <c r="CT168" s="1">
        <v>6263937.6860013902</v>
      </c>
      <c r="CU168" s="1">
        <v>4013699.8310098401</v>
      </c>
      <c r="CV168" s="1">
        <v>7220704.1631547501</v>
      </c>
      <c r="CW168" s="1">
        <v>4503250.8206482604</v>
      </c>
      <c r="CX168" s="1">
        <v>8670267.5736011602</v>
      </c>
      <c r="CY168" s="1">
        <v>6450773.1067182301</v>
      </c>
      <c r="CZ168" s="1">
        <v>8164168.6533204801</v>
      </c>
      <c r="DA168" s="1">
        <v>6998278.4003544496</v>
      </c>
      <c r="DB168" s="1">
        <v>8001150.3816595403</v>
      </c>
      <c r="DC168" s="1">
        <v>3529102.3452086998</v>
      </c>
      <c r="DD168" s="1">
        <v>4446066.3977034297</v>
      </c>
      <c r="DE168" s="1">
        <v>11393697.738287801</v>
      </c>
      <c r="DF168" s="1">
        <v>5093195.90703014</v>
      </c>
      <c r="DG168" s="1">
        <v>4477151.5782319903</v>
      </c>
      <c r="DH168" s="1">
        <v>7687891.6836238503</v>
      </c>
      <c r="DI168" s="1">
        <v>8192996.4631344602</v>
      </c>
      <c r="DJ168" s="1">
        <v>6373951.1328555299</v>
      </c>
      <c r="DK168" s="1">
        <v>4278267.8343900498</v>
      </c>
      <c r="DL168" s="1">
        <v>5078746.2806527596</v>
      </c>
      <c r="DM168" s="1">
        <v>18493598.458384801</v>
      </c>
      <c r="DN168" s="1">
        <v>6607590.0307599101</v>
      </c>
      <c r="DO168" s="1">
        <v>4162253.3885793202</v>
      </c>
      <c r="DP168" s="1">
        <v>54467178.435722202</v>
      </c>
      <c r="DQ168" s="1">
        <v>3153691.0756758</v>
      </c>
      <c r="DR168" s="1">
        <v>16122170.5444654</v>
      </c>
      <c r="DS168" s="1">
        <v>6890699.9040600099</v>
      </c>
      <c r="DT168" s="1">
        <v>6582325.18245502</v>
      </c>
      <c r="DU168" s="1">
        <v>5011600.4915781301</v>
      </c>
      <c r="DV168" s="1">
        <v>4612160.7649180796</v>
      </c>
      <c r="DW168" s="1">
        <v>7136090.4940078398</v>
      </c>
      <c r="DX168" s="1">
        <v>15907512.534391999</v>
      </c>
      <c r="DY168" s="1">
        <v>15177468.628529601</v>
      </c>
      <c r="DZ168" s="1">
        <v>9101244.5634826608</v>
      </c>
      <c r="EA168" s="1">
        <v>11336944.7079517</v>
      </c>
      <c r="EB168" s="1">
        <v>10484879.280813901</v>
      </c>
      <c r="EC168" s="1">
        <v>8069217.6411420899</v>
      </c>
      <c r="ED168" s="1">
        <v>5111290.2567968899</v>
      </c>
      <c r="EE168" s="1">
        <v>8139129.4528103396</v>
      </c>
      <c r="EF168" s="1">
        <v>7939118.7900942899</v>
      </c>
      <c r="EG168" s="1">
        <v>11270038.3546008</v>
      </c>
      <c r="EH168" s="1">
        <v>21323315.1862862</v>
      </c>
      <c r="EI168" s="1">
        <v>10109234.5221134</v>
      </c>
      <c r="EJ168" s="1">
        <v>7712191.3407924799</v>
      </c>
      <c r="EK168" s="1">
        <v>5001096.5894129397</v>
      </c>
      <c r="EL168" s="1">
        <v>6431500.8837276902</v>
      </c>
      <c r="EM168" s="1">
        <v>7291447.4599304004</v>
      </c>
      <c r="EN168" s="1">
        <v>5004490.8506291201</v>
      </c>
      <c r="EO168" s="1">
        <v>11672736.614474401</v>
      </c>
      <c r="EP168" s="1">
        <v>12105101.9852571</v>
      </c>
      <c r="EQ168" s="1">
        <v>5591866.3364003198</v>
      </c>
      <c r="ER168" s="1">
        <v>11108473.5332276</v>
      </c>
      <c r="ES168" s="1">
        <v>6752252.5788086103</v>
      </c>
      <c r="ET168" s="1">
        <v>12755842.876415599</v>
      </c>
      <c r="EU168" s="1">
        <v>5198022.6826259401</v>
      </c>
      <c r="EV168" s="1">
        <v>10043924.155385099</v>
      </c>
      <c r="EW168" s="1">
        <v>4903409.4697273001</v>
      </c>
      <c r="EX168" s="1">
        <v>16011097.1329083</v>
      </c>
      <c r="EY168" s="1">
        <v>8180519.8226554403</v>
      </c>
      <c r="EZ168" s="1">
        <v>6008179.8581073703</v>
      </c>
      <c r="FA168" s="1">
        <v>6960303.1562090404</v>
      </c>
      <c r="FB168" s="1">
        <v>5336132.7414555103</v>
      </c>
      <c r="FC168" s="1">
        <v>10673037.345101001</v>
      </c>
      <c r="FD168" s="1">
        <v>10103136.5594115</v>
      </c>
    </row>
    <row r="169" spans="1:160" x14ac:dyDescent="0.2">
      <c r="A169" s="1" t="s">
        <v>1801</v>
      </c>
      <c r="B169" s="4" t="s">
        <v>763</v>
      </c>
      <c r="C169" s="4" t="s">
        <v>764</v>
      </c>
      <c r="D169" s="1" t="s">
        <v>0</v>
      </c>
      <c r="E169" s="1" t="s">
        <v>0</v>
      </c>
      <c r="F169" s="1" t="s">
        <v>0</v>
      </c>
      <c r="G169" s="1" t="s">
        <v>0</v>
      </c>
      <c r="H169" s="1" t="s">
        <v>0</v>
      </c>
      <c r="I169" s="1" t="s">
        <v>0</v>
      </c>
      <c r="J169" s="1" t="s">
        <v>0</v>
      </c>
      <c r="K169" s="1" t="s">
        <v>0</v>
      </c>
      <c r="L169" s="1" t="s">
        <v>0</v>
      </c>
      <c r="M169" s="1" t="s">
        <v>0</v>
      </c>
      <c r="N169" s="1" t="s">
        <v>0</v>
      </c>
      <c r="O169" s="1" t="s">
        <v>0</v>
      </c>
      <c r="P169" s="1" t="s">
        <v>0</v>
      </c>
      <c r="Q169" s="1" t="s">
        <v>0</v>
      </c>
      <c r="R169" s="1" t="s">
        <v>0</v>
      </c>
      <c r="S169" s="1" t="s">
        <v>0</v>
      </c>
      <c r="T169" s="1" t="s">
        <v>0</v>
      </c>
      <c r="U169" s="1" t="s">
        <v>0</v>
      </c>
      <c r="V169" s="1" t="s">
        <v>0</v>
      </c>
      <c r="W169" s="1" t="s">
        <v>0</v>
      </c>
      <c r="X169" s="1" t="s">
        <v>0</v>
      </c>
      <c r="Y169" s="1" t="s">
        <v>0</v>
      </c>
      <c r="Z169" s="1" t="s">
        <v>0</v>
      </c>
      <c r="AA169" s="1" t="s">
        <v>0</v>
      </c>
      <c r="AB169" s="1" t="s">
        <v>0</v>
      </c>
      <c r="AC169" s="1" t="s">
        <v>0</v>
      </c>
      <c r="AD169" s="1" t="s">
        <v>0</v>
      </c>
      <c r="AE169" s="1" t="s">
        <v>0</v>
      </c>
      <c r="AF169" s="1" t="s">
        <v>0</v>
      </c>
      <c r="AG169" s="1" t="s">
        <v>0</v>
      </c>
      <c r="AH169" s="1" t="s">
        <v>0</v>
      </c>
      <c r="AI169" s="1" t="s">
        <v>0</v>
      </c>
      <c r="AJ169" s="1" t="s">
        <v>0</v>
      </c>
      <c r="AK169" s="1" t="s">
        <v>0</v>
      </c>
      <c r="AL169" s="1" t="s">
        <v>0</v>
      </c>
      <c r="AM169" s="1" t="s">
        <v>0</v>
      </c>
      <c r="AN169" s="1" t="s">
        <v>0</v>
      </c>
      <c r="AO169" s="1" t="s">
        <v>0</v>
      </c>
      <c r="AP169" s="1" t="s">
        <v>0</v>
      </c>
      <c r="AQ169" s="1" t="s">
        <v>0</v>
      </c>
      <c r="AR169" s="1" t="s">
        <v>0</v>
      </c>
      <c r="AS169" s="1" t="s">
        <v>0</v>
      </c>
      <c r="AT169" s="1" t="s">
        <v>0</v>
      </c>
      <c r="AU169" s="1" t="s">
        <v>0</v>
      </c>
      <c r="AV169" s="1" t="s">
        <v>0</v>
      </c>
      <c r="AW169" s="1" t="s">
        <v>0</v>
      </c>
      <c r="AX169" s="1" t="s">
        <v>0</v>
      </c>
      <c r="AY169" s="1" t="s">
        <v>0</v>
      </c>
      <c r="AZ169" s="1" t="s">
        <v>0</v>
      </c>
      <c r="BA169" s="1" t="s">
        <v>0</v>
      </c>
      <c r="BB169" s="1" t="s">
        <v>0</v>
      </c>
      <c r="BC169" s="1" t="s">
        <v>0</v>
      </c>
      <c r="BD169" s="1" t="s">
        <v>0</v>
      </c>
      <c r="BE169" s="1" t="s">
        <v>0</v>
      </c>
      <c r="BF169" s="1" t="s">
        <v>0</v>
      </c>
      <c r="BG169" s="1" t="s">
        <v>0</v>
      </c>
      <c r="BH169" s="1" t="s">
        <v>0</v>
      </c>
      <c r="BI169" s="1" t="s">
        <v>0</v>
      </c>
      <c r="BJ169" s="1" t="s">
        <v>0</v>
      </c>
      <c r="BK169" s="1" t="s">
        <v>0</v>
      </c>
      <c r="BL169" s="1" t="s">
        <v>0</v>
      </c>
      <c r="BM169" s="1" t="s">
        <v>0</v>
      </c>
      <c r="BN169" s="1" t="s">
        <v>0</v>
      </c>
      <c r="BO169" s="1" t="s">
        <v>0</v>
      </c>
      <c r="BP169" s="1" t="s">
        <v>0</v>
      </c>
      <c r="BQ169" s="1" t="s">
        <v>0</v>
      </c>
      <c r="BR169" s="1" t="s">
        <v>0</v>
      </c>
      <c r="BS169" s="1" t="s">
        <v>0</v>
      </c>
      <c r="BT169" s="1" t="s">
        <v>0</v>
      </c>
      <c r="BU169" s="1" t="s">
        <v>0</v>
      </c>
      <c r="BV169" s="1" t="s">
        <v>0</v>
      </c>
      <c r="BW169" s="1" t="s">
        <v>0</v>
      </c>
      <c r="BX169" s="1" t="s">
        <v>0</v>
      </c>
      <c r="BY169" s="1" t="s">
        <v>0</v>
      </c>
      <c r="BZ169" s="1" t="s">
        <v>0</v>
      </c>
      <c r="CA169" s="1" t="s">
        <v>0</v>
      </c>
      <c r="CB169" s="1" t="s">
        <v>0</v>
      </c>
      <c r="CC169" s="1" t="s">
        <v>0</v>
      </c>
      <c r="CD169" s="1" t="s">
        <v>0</v>
      </c>
      <c r="CE169" s="1" t="s">
        <v>0</v>
      </c>
      <c r="CF169" s="1" t="s">
        <v>0</v>
      </c>
      <c r="CG169" s="1" t="s">
        <v>0</v>
      </c>
      <c r="CH169" s="1" t="s">
        <v>0</v>
      </c>
      <c r="CI169" s="1" t="s">
        <v>0</v>
      </c>
      <c r="CJ169" s="1" t="s">
        <v>0</v>
      </c>
      <c r="CK169" s="1" t="s">
        <v>0</v>
      </c>
      <c r="CL169" s="1" t="s">
        <v>0</v>
      </c>
      <c r="CM169" s="1" t="s">
        <v>0</v>
      </c>
      <c r="CN169" s="1" t="s">
        <v>0</v>
      </c>
      <c r="CO169" s="1" t="s">
        <v>0</v>
      </c>
      <c r="CP169" s="1" t="s">
        <v>0</v>
      </c>
      <c r="CQ169" s="1" t="s">
        <v>0</v>
      </c>
      <c r="CR169" s="1" t="s">
        <v>0</v>
      </c>
      <c r="CS169" s="1" t="s">
        <v>0</v>
      </c>
      <c r="CT169" s="1" t="s">
        <v>0</v>
      </c>
      <c r="CU169" s="1" t="s">
        <v>0</v>
      </c>
      <c r="CV169" s="1" t="s">
        <v>0</v>
      </c>
      <c r="CW169" s="1" t="s">
        <v>0</v>
      </c>
      <c r="CX169" s="1" t="s">
        <v>0</v>
      </c>
      <c r="CY169" s="1" t="s">
        <v>0</v>
      </c>
      <c r="CZ169" s="1" t="s">
        <v>0</v>
      </c>
      <c r="DA169" s="1" t="s">
        <v>0</v>
      </c>
      <c r="DB169" s="1" t="s">
        <v>0</v>
      </c>
      <c r="DC169" s="1" t="s">
        <v>0</v>
      </c>
      <c r="DD169" s="1" t="s">
        <v>0</v>
      </c>
      <c r="DE169" s="1" t="s">
        <v>0</v>
      </c>
      <c r="DF169" s="1" t="s">
        <v>0</v>
      </c>
      <c r="DG169" s="1" t="s">
        <v>0</v>
      </c>
      <c r="DH169" s="1" t="s">
        <v>0</v>
      </c>
      <c r="DI169" s="1" t="s">
        <v>0</v>
      </c>
      <c r="DJ169" s="1" t="s">
        <v>0</v>
      </c>
      <c r="DK169" s="1" t="s">
        <v>0</v>
      </c>
      <c r="DL169" s="1" t="s">
        <v>0</v>
      </c>
      <c r="DM169" s="1" t="s">
        <v>0</v>
      </c>
      <c r="DN169" s="1" t="s">
        <v>0</v>
      </c>
      <c r="DO169" s="1" t="s">
        <v>0</v>
      </c>
      <c r="DP169" s="1" t="s">
        <v>0</v>
      </c>
      <c r="DQ169" s="1" t="s">
        <v>0</v>
      </c>
      <c r="DR169" s="1" t="s">
        <v>0</v>
      </c>
      <c r="DS169" s="1" t="s">
        <v>0</v>
      </c>
      <c r="DT169" s="1" t="s">
        <v>0</v>
      </c>
      <c r="DU169" s="1" t="s">
        <v>0</v>
      </c>
      <c r="DV169" s="1" t="s">
        <v>0</v>
      </c>
      <c r="DW169" s="1" t="s">
        <v>0</v>
      </c>
      <c r="DX169" s="1" t="s">
        <v>0</v>
      </c>
      <c r="DY169" s="1" t="s">
        <v>0</v>
      </c>
      <c r="DZ169" s="1" t="s">
        <v>0</v>
      </c>
      <c r="EA169" s="1" t="s">
        <v>0</v>
      </c>
      <c r="EB169" s="1" t="s">
        <v>0</v>
      </c>
      <c r="EC169" s="1" t="s">
        <v>0</v>
      </c>
      <c r="ED169" s="1" t="s">
        <v>0</v>
      </c>
      <c r="EE169" s="1" t="s">
        <v>0</v>
      </c>
      <c r="EF169" s="1" t="s">
        <v>0</v>
      </c>
      <c r="EG169" s="1" t="s">
        <v>0</v>
      </c>
      <c r="EH169" s="1" t="s">
        <v>0</v>
      </c>
      <c r="EI169" s="1" t="s">
        <v>0</v>
      </c>
      <c r="EJ169" s="1" t="s">
        <v>0</v>
      </c>
      <c r="EK169" s="1" t="s">
        <v>0</v>
      </c>
      <c r="EL169" s="1" t="s">
        <v>0</v>
      </c>
      <c r="EM169" s="1" t="s">
        <v>0</v>
      </c>
      <c r="EN169" s="1" t="s">
        <v>0</v>
      </c>
      <c r="EO169" s="1" t="s">
        <v>0</v>
      </c>
      <c r="EP169" s="1" t="s">
        <v>0</v>
      </c>
      <c r="EQ169" s="1" t="s">
        <v>0</v>
      </c>
      <c r="ER169" s="1" t="s">
        <v>0</v>
      </c>
      <c r="ES169" s="1" t="s">
        <v>0</v>
      </c>
      <c r="ET169" s="1" t="s">
        <v>0</v>
      </c>
      <c r="EU169" s="1" t="s">
        <v>0</v>
      </c>
      <c r="EV169" s="1" t="s">
        <v>0</v>
      </c>
      <c r="EW169" s="1" t="s">
        <v>0</v>
      </c>
      <c r="EX169" s="1" t="s">
        <v>0</v>
      </c>
      <c r="EY169" s="1" t="s">
        <v>0</v>
      </c>
      <c r="EZ169" s="1" t="s">
        <v>0</v>
      </c>
      <c r="FA169" s="1" t="s">
        <v>0</v>
      </c>
      <c r="FB169" s="1" t="s">
        <v>0</v>
      </c>
      <c r="FC169" s="1" t="s">
        <v>0</v>
      </c>
      <c r="FD169" s="1" t="s">
        <v>0</v>
      </c>
    </row>
    <row r="170" spans="1:160" x14ac:dyDescent="0.2">
      <c r="A170" s="1" t="s">
        <v>1803</v>
      </c>
      <c r="B170" s="4" t="s">
        <v>768</v>
      </c>
      <c r="C170" s="4" t="s">
        <v>769</v>
      </c>
      <c r="D170" s="1">
        <v>639535.29185109597</v>
      </c>
      <c r="E170" s="1">
        <v>1027889.24839579</v>
      </c>
      <c r="F170" s="1">
        <v>428628.326895723</v>
      </c>
      <c r="G170" s="1">
        <v>372801.62664495199</v>
      </c>
      <c r="H170" s="1">
        <v>404245.47375273303</v>
      </c>
      <c r="I170" s="1">
        <v>233863.73449406301</v>
      </c>
      <c r="J170" s="1">
        <v>734503.63086838904</v>
      </c>
      <c r="K170" s="1">
        <v>288676.21346618998</v>
      </c>
      <c r="L170" s="1">
        <v>232702.74274031501</v>
      </c>
      <c r="M170" s="1">
        <v>307522.67362670199</v>
      </c>
      <c r="N170" s="1">
        <v>834510.64131463703</v>
      </c>
      <c r="O170" s="1">
        <v>406764.39808986901</v>
      </c>
      <c r="P170" s="1">
        <v>381397.47713176499</v>
      </c>
      <c r="Q170" s="1">
        <v>277693.90928254201</v>
      </c>
      <c r="R170" s="1">
        <v>495702.28150073701</v>
      </c>
      <c r="S170" s="1">
        <v>395393.57434941299</v>
      </c>
      <c r="T170" s="1">
        <v>1117578.30515862</v>
      </c>
      <c r="U170" s="1">
        <v>751349.67289398494</v>
      </c>
      <c r="V170" s="1">
        <v>433926.26511754602</v>
      </c>
      <c r="W170" s="1">
        <v>748927.599307984</v>
      </c>
      <c r="X170" s="1">
        <v>445829.25341200299</v>
      </c>
      <c r="Y170" s="1">
        <v>815483.86180911702</v>
      </c>
      <c r="Z170" s="1">
        <v>413897.99956050899</v>
      </c>
      <c r="AA170" s="1">
        <v>193314.74891532</v>
      </c>
      <c r="AB170" s="1">
        <v>455457.66078007501</v>
      </c>
      <c r="AC170" s="1">
        <v>843972.19068251096</v>
      </c>
      <c r="AD170" s="1">
        <v>401659.319055531</v>
      </c>
      <c r="AE170" s="1">
        <v>238150.13446015201</v>
      </c>
      <c r="AF170" s="1">
        <v>298171.78000751499</v>
      </c>
      <c r="AG170" s="1">
        <v>349334.80391227599</v>
      </c>
      <c r="AH170" s="1">
        <v>485822.25286589097</v>
      </c>
      <c r="AI170" s="1">
        <v>200601.97112569999</v>
      </c>
      <c r="AJ170" s="1">
        <v>578865.23212341603</v>
      </c>
      <c r="AK170" s="1">
        <v>540759.31881707103</v>
      </c>
      <c r="AL170" s="1">
        <v>245516.889919257</v>
      </c>
      <c r="AM170" s="1">
        <v>466328.63291545497</v>
      </c>
      <c r="AN170" s="1">
        <v>982927.56004437199</v>
      </c>
      <c r="AO170" s="1">
        <v>501107.48187032598</v>
      </c>
      <c r="AP170" s="1">
        <v>839875.44423739705</v>
      </c>
      <c r="AQ170" s="1">
        <v>194171.60947430899</v>
      </c>
      <c r="AR170" s="1">
        <v>403224.94707864401</v>
      </c>
      <c r="AS170" s="1">
        <v>299008.24357485201</v>
      </c>
      <c r="AT170" s="1">
        <v>568649.39030796895</v>
      </c>
      <c r="AU170" s="1">
        <v>296656.71654673602</v>
      </c>
      <c r="AV170" s="1">
        <v>301098.96009662101</v>
      </c>
      <c r="AW170" s="1">
        <v>631247.51190718205</v>
      </c>
      <c r="AX170" s="1">
        <v>306834.17069543398</v>
      </c>
      <c r="AY170" s="1">
        <v>454791.068143507</v>
      </c>
      <c r="AZ170" s="1">
        <v>480317.38945598999</v>
      </c>
      <c r="BA170" s="1">
        <v>262961.78911612002</v>
      </c>
      <c r="BB170" s="1">
        <v>800496.87405666697</v>
      </c>
      <c r="BC170" s="1">
        <v>363778.72485471301</v>
      </c>
      <c r="BD170" s="1">
        <v>917943.31890466902</v>
      </c>
      <c r="BE170" s="1">
        <v>416341.71101422602</v>
      </c>
      <c r="BF170" s="1">
        <v>346603.488119088</v>
      </c>
      <c r="BG170" s="1">
        <v>914710.32918131701</v>
      </c>
      <c r="BH170" s="1">
        <v>252662.679971142</v>
      </c>
      <c r="BI170" s="1">
        <v>312074.45877350902</v>
      </c>
      <c r="BJ170" s="1">
        <v>395994.00788615202</v>
      </c>
      <c r="BK170" s="1">
        <v>268424.06179896998</v>
      </c>
      <c r="BL170" s="1">
        <v>970899.31453742599</v>
      </c>
      <c r="BM170" s="1">
        <v>263725.56998904899</v>
      </c>
      <c r="BN170" s="1">
        <v>261525.774303421</v>
      </c>
      <c r="BO170" s="1">
        <v>315858.34105502901</v>
      </c>
      <c r="BP170" s="1">
        <v>695211.17752913001</v>
      </c>
      <c r="BQ170" s="1">
        <v>403603.892573016</v>
      </c>
      <c r="BR170" s="1">
        <v>210555.97697518999</v>
      </c>
      <c r="BS170" s="1">
        <v>396352.036446599</v>
      </c>
      <c r="BT170" s="1">
        <v>461298.25318792299</v>
      </c>
      <c r="BU170" s="1">
        <v>416810.84783255501</v>
      </c>
      <c r="BV170" s="1">
        <v>294347.04920125898</v>
      </c>
      <c r="BW170" s="1">
        <v>303580.18918581202</v>
      </c>
      <c r="BX170" s="1">
        <v>174020.491348098</v>
      </c>
      <c r="BY170" s="1">
        <v>595034.41553029197</v>
      </c>
      <c r="BZ170" s="1">
        <v>179570.59121913</v>
      </c>
      <c r="CA170" s="1">
        <v>670970.80169370899</v>
      </c>
      <c r="CB170" s="1">
        <v>413689.72293025401</v>
      </c>
      <c r="CC170" s="1">
        <v>177331.55355706799</v>
      </c>
      <c r="CD170" s="1">
        <v>352907.64255783299</v>
      </c>
      <c r="CE170" s="1">
        <v>216190.31130206599</v>
      </c>
      <c r="CF170" s="1">
        <v>331423.84753060801</v>
      </c>
      <c r="CG170" s="1">
        <v>166847.02766115899</v>
      </c>
      <c r="CH170" s="1">
        <v>446532.68292017299</v>
      </c>
      <c r="CI170" s="1">
        <v>717553.20479046996</v>
      </c>
      <c r="CJ170" s="1">
        <v>202068.76233282199</v>
      </c>
      <c r="CK170" s="1">
        <v>287094.05001819402</v>
      </c>
      <c r="CL170" s="1">
        <v>865053.88406839105</v>
      </c>
      <c r="CM170" s="1">
        <v>522525.08155077702</v>
      </c>
      <c r="CN170" s="1">
        <v>639547.94492564001</v>
      </c>
      <c r="CO170" s="1">
        <v>276828.33191691298</v>
      </c>
      <c r="CP170" s="1">
        <v>185300.97973879401</v>
      </c>
      <c r="CQ170" s="1">
        <v>740298.57243263803</v>
      </c>
      <c r="CR170" s="1">
        <v>197326.53868998401</v>
      </c>
      <c r="CS170" s="1">
        <v>241208.643318488</v>
      </c>
      <c r="CT170" s="1">
        <v>332753.28408786701</v>
      </c>
      <c r="CU170" s="1">
        <v>273642.14819598902</v>
      </c>
      <c r="CV170" s="1">
        <v>476472.11773416703</v>
      </c>
      <c r="CW170" s="1">
        <v>255300.651623671</v>
      </c>
      <c r="CX170" s="1">
        <v>293082.68136834202</v>
      </c>
      <c r="CY170" s="1">
        <v>314578.80819874798</v>
      </c>
      <c r="CZ170" s="1">
        <v>360091.570608765</v>
      </c>
      <c r="DA170" s="1">
        <v>665286.17270030605</v>
      </c>
      <c r="DB170" s="1">
        <v>249928.71863644899</v>
      </c>
      <c r="DC170" s="1">
        <v>255444.18691021201</v>
      </c>
      <c r="DD170" s="1">
        <v>287522.63191038702</v>
      </c>
      <c r="DE170" s="1">
        <v>217642.92599646901</v>
      </c>
      <c r="DF170" s="1">
        <v>219259.016938555</v>
      </c>
      <c r="DG170" s="1">
        <v>301269.80807387602</v>
      </c>
      <c r="DH170" s="1">
        <v>328428.06005033402</v>
      </c>
      <c r="DI170" s="1">
        <v>290312.75239015999</v>
      </c>
      <c r="DJ170" s="1">
        <v>322753.47197305597</v>
      </c>
      <c r="DK170" s="1">
        <v>345548.47438458999</v>
      </c>
      <c r="DL170" s="1">
        <v>308414.06643838598</v>
      </c>
      <c r="DM170" s="1">
        <v>374096.38226046303</v>
      </c>
      <c r="DN170" s="1">
        <v>204875.32488541701</v>
      </c>
      <c r="DO170" s="1">
        <v>410520.40625764598</v>
      </c>
      <c r="DP170" s="1">
        <v>1103045.0397232501</v>
      </c>
      <c r="DQ170" s="1">
        <v>500579.673698175</v>
      </c>
      <c r="DR170" s="1">
        <v>930504.22589790798</v>
      </c>
      <c r="DS170" s="1">
        <v>477429.573795387</v>
      </c>
      <c r="DT170" s="1">
        <v>188560.733711704</v>
      </c>
      <c r="DU170" s="1">
        <v>361734.80146933498</v>
      </c>
      <c r="DV170" s="1">
        <v>324887.617050172</v>
      </c>
      <c r="DW170" s="1">
        <v>302347.48511744599</v>
      </c>
      <c r="DX170" s="1">
        <v>396733.073445655</v>
      </c>
      <c r="DY170" s="1">
        <v>519826.16831094201</v>
      </c>
      <c r="DZ170" s="1">
        <v>333952.14830479299</v>
      </c>
      <c r="EA170" s="1">
        <v>491487.60575222003</v>
      </c>
      <c r="EB170" s="1">
        <v>287833.03352281702</v>
      </c>
      <c r="EC170" s="1">
        <v>906973.88757074403</v>
      </c>
      <c r="ED170" s="1">
        <v>323304.16149167699</v>
      </c>
      <c r="EE170" s="1">
        <v>198032.94772200999</v>
      </c>
      <c r="EF170" s="1">
        <v>677621.70015259401</v>
      </c>
      <c r="EG170" s="1">
        <v>378931.11006176699</v>
      </c>
      <c r="EH170" s="1">
        <v>732479.16809718299</v>
      </c>
      <c r="EI170" s="1">
        <v>781732.57741841197</v>
      </c>
      <c r="EJ170" s="1">
        <v>203117.04900990601</v>
      </c>
      <c r="EK170" s="1">
        <v>349925.69193880103</v>
      </c>
      <c r="EL170" s="1">
        <v>329989.22051169502</v>
      </c>
      <c r="EM170" s="1">
        <v>378909.79629427003</v>
      </c>
      <c r="EN170" s="1">
        <v>237554.839140444</v>
      </c>
      <c r="EO170" s="1">
        <v>476724.89751157101</v>
      </c>
      <c r="EP170" s="1">
        <v>339609.76130733098</v>
      </c>
      <c r="EQ170" s="1">
        <v>223079.78380539699</v>
      </c>
      <c r="ER170" s="1">
        <v>374893.31764324202</v>
      </c>
      <c r="ES170" s="1">
        <v>118862.411217035</v>
      </c>
      <c r="ET170" s="1">
        <v>255456.79668469599</v>
      </c>
      <c r="EU170" s="1">
        <v>193135.60969119801</v>
      </c>
      <c r="EV170" s="1">
        <v>358900.80365951598</v>
      </c>
      <c r="EW170" s="1">
        <v>449597.82380123</v>
      </c>
      <c r="EX170" s="1">
        <v>918587.658959536</v>
      </c>
      <c r="EY170" s="1">
        <v>244829.20520816901</v>
      </c>
      <c r="EZ170" s="1">
        <v>578300.77539250802</v>
      </c>
      <c r="FA170" s="1">
        <v>300966.95526250999</v>
      </c>
      <c r="FB170" s="1">
        <v>550873.82167955604</v>
      </c>
      <c r="FC170" s="1">
        <v>386888.90354868601</v>
      </c>
      <c r="FD170" s="1">
        <v>195631.145644139</v>
      </c>
    </row>
    <row r="171" spans="1:160" x14ac:dyDescent="0.2">
      <c r="A171" s="1" t="s">
        <v>1804</v>
      </c>
      <c r="B171" s="4" t="s">
        <v>773</v>
      </c>
      <c r="C171" s="4" t="s">
        <v>774</v>
      </c>
      <c r="D171" s="1" t="s">
        <v>0</v>
      </c>
      <c r="E171" s="1" t="s">
        <v>0</v>
      </c>
      <c r="F171" s="1" t="s">
        <v>0</v>
      </c>
      <c r="G171" s="1" t="s">
        <v>0</v>
      </c>
      <c r="H171" s="1" t="s">
        <v>0</v>
      </c>
      <c r="I171" s="1" t="s">
        <v>0</v>
      </c>
      <c r="J171" s="1" t="s">
        <v>0</v>
      </c>
      <c r="K171" s="1" t="s">
        <v>0</v>
      </c>
      <c r="L171" s="1" t="s">
        <v>0</v>
      </c>
      <c r="M171" s="1" t="s">
        <v>0</v>
      </c>
      <c r="N171" s="1" t="s">
        <v>0</v>
      </c>
      <c r="O171" s="1" t="s">
        <v>0</v>
      </c>
      <c r="P171" s="1" t="s">
        <v>0</v>
      </c>
      <c r="Q171" s="1" t="s">
        <v>0</v>
      </c>
      <c r="R171" s="1" t="s">
        <v>0</v>
      </c>
      <c r="S171" s="1" t="s">
        <v>0</v>
      </c>
      <c r="T171" s="1" t="s">
        <v>0</v>
      </c>
      <c r="U171" s="1" t="s">
        <v>0</v>
      </c>
      <c r="V171" s="1" t="s">
        <v>0</v>
      </c>
      <c r="W171" s="1" t="s">
        <v>0</v>
      </c>
      <c r="X171" s="1" t="s">
        <v>0</v>
      </c>
      <c r="Y171" s="1" t="s">
        <v>0</v>
      </c>
      <c r="Z171" s="1" t="s">
        <v>0</v>
      </c>
      <c r="AA171" s="1" t="s">
        <v>0</v>
      </c>
      <c r="AB171" s="1" t="s">
        <v>0</v>
      </c>
      <c r="AC171" s="1" t="s">
        <v>0</v>
      </c>
      <c r="AD171" s="1" t="s">
        <v>0</v>
      </c>
      <c r="AE171" s="1" t="s">
        <v>0</v>
      </c>
      <c r="AF171" s="1" t="s">
        <v>0</v>
      </c>
      <c r="AG171" s="1" t="s">
        <v>0</v>
      </c>
      <c r="AH171" s="1" t="s">
        <v>0</v>
      </c>
      <c r="AI171" s="1" t="s">
        <v>0</v>
      </c>
      <c r="AJ171" s="1" t="s">
        <v>0</v>
      </c>
      <c r="AK171" s="1" t="s">
        <v>0</v>
      </c>
      <c r="AL171" s="1" t="s">
        <v>0</v>
      </c>
      <c r="AM171" s="1" t="s">
        <v>0</v>
      </c>
      <c r="AN171" s="1" t="s">
        <v>0</v>
      </c>
      <c r="AO171" s="1" t="s">
        <v>0</v>
      </c>
      <c r="AP171" s="1" t="s">
        <v>0</v>
      </c>
      <c r="AQ171" s="1" t="s">
        <v>0</v>
      </c>
      <c r="AR171" s="1" t="s">
        <v>0</v>
      </c>
      <c r="AS171" s="1" t="s">
        <v>0</v>
      </c>
      <c r="AT171" s="1" t="s">
        <v>0</v>
      </c>
      <c r="AU171" s="1" t="s">
        <v>0</v>
      </c>
      <c r="AV171" s="1" t="s">
        <v>0</v>
      </c>
      <c r="AW171" s="1" t="s">
        <v>0</v>
      </c>
      <c r="AX171" s="1" t="s">
        <v>0</v>
      </c>
      <c r="AY171" s="1" t="s">
        <v>0</v>
      </c>
      <c r="AZ171" s="1" t="s">
        <v>0</v>
      </c>
      <c r="BA171" s="1" t="s">
        <v>0</v>
      </c>
      <c r="BB171" s="1" t="s">
        <v>0</v>
      </c>
      <c r="BC171" s="1" t="s">
        <v>0</v>
      </c>
      <c r="BD171" s="1" t="s">
        <v>0</v>
      </c>
      <c r="BE171" s="1" t="s">
        <v>0</v>
      </c>
      <c r="BF171" s="1" t="s">
        <v>0</v>
      </c>
      <c r="BG171" s="1" t="s">
        <v>0</v>
      </c>
      <c r="BH171" s="1" t="s">
        <v>0</v>
      </c>
      <c r="BI171" s="1" t="s">
        <v>0</v>
      </c>
      <c r="BJ171" s="1" t="s">
        <v>0</v>
      </c>
      <c r="BK171" s="1" t="s">
        <v>0</v>
      </c>
      <c r="BL171" s="1" t="s">
        <v>0</v>
      </c>
      <c r="BM171" s="1" t="s">
        <v>0</v>
      </c>
      <c r="BN171" s="1" t="s">
        <v>0</v>
      </c>
      <c r="BO171" s="1" t="s">
        <v>0</v>
      </c>
      <c r="BP171" s="1" t="s">
        <v>0</v>
      </c>
      <c r="BQ171" s="1" t="s">
        <v>0</v>
      </c>
      <c r="BR171" s="1" t="s">
        <v>0</v>
      </c>
      <c r="BS171" s="1" t="s">
        <v>0</v>
      </c>
      <c r="BT171" s="1" t="s">
        <v>0</v>
      </c>
      <c r="BU171" s="1" t="s">
        <v>0</v>
      </c>
      <c r="BV171" s="1" t="s">
        <v>0</v>
      </c>
      <c r="BW171" s="1" t="s">
        <v>0</v>
      </c>
      <c r="BX171" s="1" t="s">
        <v>0</v>
      </c>
      <c r="BY171" s="1" t="s">
        <v>0</v>
      </c>
      <c r="BZ171" s="1" t="s">
        <v>0</v>
      </c>
      <c r="CA171" s="1" t="s">
        <v>0</v>
      </c>
      <c r="CB171" s="1" t="s">
        <v>0</v>
      </c>
      <c r="CC171" s="1" t="s">
        <v>0</v>
      </c>
      <c r="CD171" s="1" t="s">
        <v>0</v>
      </c>
      <c r="CE171" s="1" t="s">
        <v>0</v>
      </c>
      <c r="CF171" s="1" t="s">
        <v>0</v>
      </c>
      <c r="CG171" s="1" t="s">
        <v>0</v>
      </c>
      <c r="CH171" s="1" t="s">
        <v>0</v>
      </c>
      <c r="CI171" s="1" t="s">
        <v>0</v>
      </c>
      <c r="CJ171" s="1" t="s">
        <v>0</v>
      </c>
      <c r="CK171" s="1" t="s">
        <v>0</v>
      </c>
      <c r="CL171" s="1" t="s">
        <v>0</v>
      </c>
      <c r="CM171" s="1" t="s">
        <v>0</v>
      </c>
      <c r="CN171" s="1" t="s">
        <v>0</v>
      </c>
      <c r="CO171" s="1" t="s">
        <v>0</v>
      </c>
      <c r="CP171" s="1" t="s">
        <v>0</v>
      </c>
      <c r="CQ171" s="1" t="s">
        <v>0</v>
      </c>
      <c r="CR171" s="1" t="s">
        <v>0</v>
      </c>
      <c r="CS171" s="1" t="s">
        <v>0</v>
      </c>
      <c r="CT171" s="1" t="s">
        <v>0</v>
      </c>
      <c r="CU171" s="1" t="s">
        <v>0</v>
      </c>
      <c r="CV171" s="1" t="s">
        <v>0</v>
      </c>
      <c r="CW171" s="1" t="s">
        <v>0</v>
      </c>
      <c r="CX171" s="1" t="s">
        <v>0</v>
      </c>
      <c r="CY171" s="1" t="s">
        <v>0</v>
      </c>
      <c r="CZ171" s="1" t="s">
        <v>0</v>
      </c>
      <c r="DA171" s="1" t="s">
        <v>0</v>
      </c>
      <c r="DB171" s="1" t="s">
        <v>0</v>
      </c>
      <c r="DC171" s="1" t="s">
        <v>0</v>
      </c>
      <c r="DD171" s="1" t="s">
        <v>0</v>
      </c>
      <c r="DE171" s="1" t="s">
        <v>0</v>
      </c>
      <c r="DF171" s="1" t="s">
        <v>0</v>
      </c>
      <c r="DG171" s="1" t="s">
        <v>0</v>
      </c>
      <c r="DH171" s="1" t="s">
        <v>0</v>
      </c>
      <c r="DI171" s="1" t="s">
        <v>0</v>
      </c>
      <c r="DJ171" s="1" t="s">
        <v>0</v>
      </c>
      <c r="DK171" s="1" t="s">
        <v>0</v>
      </c>
      <c r="DL171" s="1" t="s">
        <v>0</v>
      </c>
      <c r="DM171" s="1" t="s">
        <v>0</v>
      </c>
      <c r="DN171" s="1" t="s">
        <v>0</v>
      </c>
      <c r="DO171" s="1" t="s">
        <v>0</v>
      </c>
      <c r="DP171" s="1" t="s">
        <v>0</v>
      </c>
      <c r="DQ171" s="1" t="s">
        <v>0</v>
      </c>
      <c r="DR171" s="1" t="s">
        <v>0</v>
      </c>
      <c r="DS171" s="1" t="s">
        <v>0</v>
      </c>
      <c r="DT171" s="1" t="s">
        <v>0</v>
      </c>
      <c r="DU171" s="1" t="s">
        <v>0</v>
      </c>
      <c r="DV171" s="1" t="s">
        <v>0</v>
      </c>
      <c r="DW171" s="1" t="s">
        <v>0</v>
      </c>
      <c r="DX171" s="1" t="s">
        <v>0</v>
      </c>
      <c r="DY171" s="1" t="s">
        <v>0</v>
      </c>
      <c r="DZ171" s="1" t="s">
        <v>0</v>
      </c>
      <c r="EA171" s="1" t="s">
        <v>0</v>
      </c>
      <c r="EB171" s="1" t="s">
        <v>0</v>
      </c>
      <c r="EC171" s="1" t="s">
        <v>0</v>
      </c>
      <c r="ED171" s="1" t="s">
        <v>0</v>
      </c>
      <c r="EE171" s="1" t="s">
        <v>0</v>
      </c>
      <c r="EF171" s="1" t="s">
        <v>0</v>
      </c>
      <c r="EG171" s="1" t="s">
        <v>0</v>
      </c>
      <c r="EH171" s="1" t="s">
        <v>0</v>
      </c>
      <c r="EI171" s="1" t="s">
        <v>0</v>
      </c>
      <c r="EJ171" s="1" t="s">
        <v>0</v>
      </c>
      <c r="EK171" s="1" t="s">
        <v>0</v>
      </c>
      <c r="EL171" s="1" t="s">
        <v>0</v>
      </c>
      <c r="EM171" s="1" t="s">
        <v>0</v>
      </c>
      <c r="EN171" s="1" t="s">
        <v>0</v>
      </c>
      <c r="EO171" s="1" t="s">
        <v>0</v>
      </c>
      <c r="EP171" s="1" t="s">
        <v>0</v>
      </c>
      <c r="EQ171" s="1" t="s">
        <v>0</v>
      </c>
      <c r="ER171" s="1" t="s">
        <v>0</v>
      </c>
      <c r="ES171" s="1" t="s">
        <v>0</v>
      </c>
      <c r="ET171" s="1" t="s">
        <v>0</v>
      </c>
      <c r="EU171" s="1" t="s">
        <v>0</v>
      </c>
      <c r="EV171" s="1" t="s">
        <v>0</v>
      </c>
      <c r="EW171" s="1" t="s">
        <v>0</v>
      </c>
      <c r="EX171" s="1" t="s">
        <v>0</v>
      </c>
      <c r="EY171" s="1" t="s">
        <v>0</v>
      </c>
      <c r="EZ171" s="1" t="s">
        <v>0</v>
      </c>
      <c r="FA171" s="1" t="s">
        <v>0</v>
      </c>
      <c r="FB171" s="1" t="s">
        <v>0</v>
      </c>
      <c r="FC171" s="1" t="s">
        <v>0</v>
      </c>
      <c r="FD171" s="1" t="s">
        <v>0</v>
      </c>
    </row>
    <row r="172" spans="1:160" x14ac:dyDescent="0.2">
      <c r="A172" s="1" t="s">
        <v>1805</v>
      </c>
      <c r="B172" s="4" t="s">
        <v>778</v>
      </c>
      <c r="C172" s="4" t="s">
        <v>779</v>
      </c>
      <c r="D172" s="1">
        <v>70160.3126742444</v>
      </c>
      <c r="E172" s="1">
        <v>91023.643458379403</v>
      </c>
      <c r="F172" s="1">
        <v>68739.440060517605</v>
      </c>
      <c r="G172" s="1">
        <v>69233.187283867504</v>
      </c>
      <c r="H172" s="1">
        <v>47495.694768796398</v>
      </c>
      <c r="I172" s="1">
        <v>55251.253487975402</v>
      </c>
      <c r="J172" s="1">
        <v>238080.86109629399</v>
      </c>
      <c r="K172" s="1">
        <v>53248.477892895302</v>
      </c>
      <c r="L172" s="1">
        <v>61249.934830352497</v>
      </c>
      <c r="M172" s="1">
        <v>71020.063475847201</v>
      </c>
      <c r="N172" s="1">
        <v>72145.011976444002</v>
      </c>
      <c r="O172" s="1">
        <v>45017.343576162202</v>
      </c>
      <c r="P172" s="1">
        <v>70107.092339785595</v>
      </c>
      <c r="Q172" s="1">
        <v>84060.649169766402</v>
      </c>
      <c r="R172" s="1">
        <v>48547.422508574302</v>
      </c>
      <c r="S172" s="1">
        <v>120885.835867285</v>
      </c>
      <c r="T172" s="1">
        <v>46980.7638228797</v>
      </c>
      <c r="U172" s="1">
        <v>86962.915032163699</v>
      </c>
      <c r="V172" s="1">
        <v>80763.404582769203</v>
      </c>
      <c r="W172" s="1">
        <v>55177.2853323159</v>
      </c>
      <c r="X172" s="1">
        <v>53934.784844909402</v>
      </c>
      <c r="Y172" s="1">
        <v>57544.325536696902</v>
      </c>
      <c r="Z172" s="1">
        <v>67034.916467443501</v>
      </c>
      <c r="AA172" s="1">
        <v>165788.11523024199</v>
      </c>
      <c r="AB172" s="1">
        <v>73285.316486958298</v>
      </c>
      <c r="AC172" s="1">
        <v>73987.114635680002</v>
      </c>
      <c r="AD172" s="1">
        <v>38911.5819917548</v>
      </c>
      <c r="AE172" s="1">
        <v>120216.15175069599</v>
      </c>
      <c r="AF172" s="1">
        <v>60239.681591887602</v>
      </c>
      <c r="AG172" s="1">
        <v>66282.797481396803</v>
      </c>
      <c r="AH172" s="1">
        <v>59534.812000158898</v>
      </c>
      <c r="AI172" s="1">
        <v>46999.917727157903</v>
      </c>
      <c r="AJ172" s="1">
        <v>72345.830041641806</v>
      </c>
      <c r="AK172" s="1">
        <v>74249.379193005705</v>
      </c>
      <c r="AL172" s="1">
        <v>51189.044745330299</v>
      </c>
      <c r="AM172" s="1">
        <v>65051.138631523398</v>
      </c>
      <c r="AN172" s="1">
        <v>80478.440562034404</v>
      </c>
      <c r="AO172" s="1">
        <v>62055.469677423498</v>
      </c>
      <c r="AP172" s="1">
        <v>107916.77817314499</v>
      </c>
      <c r="AQ172" s="1">
        <v>130703.368412589</v>
      </c>
      <c r="AR172" s="1">
        <v>177527.50622092499</v>
      </c>
      <c r="AS172" s="1">
        <v>144128.085382269</v>
      </c>
      <c r="AT172" s="1">
        <v>70482.401845030196</v>
      </c>
      <c r="AU172" s="1">
        <v>137236.643139739</v>
      </c>
      <c r="AV172" s="1">
        <v>49761.107933626801</v>
      </c>
      <c r="AW172" s="1">
        <v>1818897.1898174</v>
      </c>
      <c r="AX172" s="1">
        <v>60209.145396960099</v>
      </c>
      <c r="AY172" s="1">
        <v>52488.514663468901</v>
      </c>
      <c r="AZ172" s="1">
        <v>52828.100910872097</v>
      </c>
      <c r="BA172" s="1">
        <v>123407.904925993</v>
      </c>
      <c r="BB172" s="1">
        <v>128574.97798264799</v>
      </c>
      <c r="BC172" s="1">
        <v>95036.840395233099</v>
      </c>
      <c r="BD172" s="1">
        <v>148066.53422804599</v>
      </c>
      <c r="BE172" s="1">
        <v>45465.069324953503</v>
      </c>
      <c r="BF172" s="1">
        <v>68910.259983174503</v>
      </c>
      <c r="BG172" s="1">
        <v>99541.822778974703</v>
      </c>
      <c r="BH172" s="1">
        <v>42542.045835320198</v>
      </c>
      <c r="BI172" s="1">
        <v>36980.0786463236</v>
      </c>
      <c r="BJ172" s="1">
        <v>53296.898930232201</v>
      </c>
      <c r="BK172" s="1">
        <v>87319.142306588794</v>
      </c>
      <c r="BL172" s="1">
        <v>44718.280488722201</v>
      </c>
      <c r="BM172" s="1">
        <v>53864.100973118097</v>
      </c>
      <c r="BN172" s="1">
        <v>54032.6922814012</v>
      </c>
      <c r="BO172" s="1">
        <v>110673.16618799399</v>
      </c>
      <c r="BP172" s="1">
        <v>120686.07538621</v>
      </c>
      <c r="BQ172" s="1">
        <v>52423.675607629099</v>
      </c>
      <c r="BR172" s="1">
        <v>157385.99748171301</v>
      </c>
      <c r="BS172" s="1">
        <v>85100.548054694096</v>
      </c>
      <c r="BT172" s="1">
        <v>64003.863791162898</v>
      </c>
      <c r="BU172" s="1">
        <v>47165.792541172603</v>
      </c>
      <c r="BV172" s="1">
        <v>58112.463416341801</v>
      </c>
      <c r="BW172" s="1">
        <v>83091.752170804801</v>
      </c>
      <c r="BX172" s="1">
        <v>151558.699132118</v>
      </c>
      <c r="BY172" s="1">
        <v>107195.039687838</v>
      </c>
      <c r="BZ172" s="1">
        <v>53702.211191782699</v>
      </c>
      <c r="CA172" s="1">
        <v>93979.061836815104</v>
      </c>
      <c r="CB172" s="1">
        <v>60573.8240475762</v>
      </c>
      <c r="CC172" s="1">
        <v>125086.41016584499</v>
      </c>
      <c r="CD172" s="1">
        <v>126543.547141916</v>
      </c>
      <c r="CE172" s="1">
        <v>134986.48797099799</v>
      </c>
      <c r="CF172" s="1">
        <v>79294.979429107902</v>
      </c>
      <c r="CG172" s="1">
        <v>52834.1236849532</v>
      </c>
      <c r="CH172" s="1">
        <v>62359.0489742508</v>
      </c>
      <c r="CI172" s="1">
        <v>65078.306823315899</v>
      </c>
      <c r="CJ172" s="1">
        <v>47113.788942257699</v>
      </c>
      <c r="CK172" s="1">
        <v>46539.514080243498</v>
      </c>
      <c r="CL172" s="1">
        <v>49945.278993649801</v>
      </c>
      <c r="CM172" s="1">
        <v>57972.245705174901</v>
      </c>
      <c r="CN172" s="1">
        <v>58521.621491141399</v>
      </c>
      <c r="CO172" s="1">
        <v>49526.005187624098</v>
      </c>
      <c r="CP172" s="1">
        <v>67088.661881385502</v>
      </c>
      <c r="CQ172" s="1">
        <v>168955.68674767599</v>
      </c>
      <c r="CR172" s="1">
        <v>112036.1674015</v>
      </c>
      <c r="CS172" s="1">
        <v>116332.32943655099</v>
      </c>
      <c r="CT172" s="1">
        <v>54588.257910673499</v>
      </c>
      <c r="CU172" s="1">
        <v>44600.759961907002</v>
      </c>
      <c r="CV172" s="1">
        <v>110852.05613640801</v>
      </c>
      <c r="CW172" s="1">
        <v>55768.336727068403</v>
      </c>
      <c r="CX172" s="1">
        <v>83923.153230516196</v>
      </c>
      <c r="CY172" s="1">
        <v>48549.305164721198</v>
      </c>
      <c r="CZ172" s="1">
        <v>104160.418661749</v>
      </c>
      <c r="DA172" s="1">
        <v>66681.0736821545</v>
      </c>
      <c r="DB172" s="1">
        <v>53382.331795610298</v>
      </c>
      <c r="DC172" s="1">
        <v>45261.1076738009</v>
      </c>
      <c r="DD172" s="1">
        <v>45300.2940275828</v>
      </c>
      <c r="DE172" s="1">
        <v>42681.363601431098</v>
      </c>
      <c r="DF172" s="1">
        <v>53502.177677414802</v>
      </c>
      <c r="DG172" s="1">
        <v>88376.806672410399</v>
      </c>
      <c r="DH172" s="1">
        <v>42284.274348860003</v>
      </c>
      <c r="DI172" s="1">
        <v>559780.758915602</v>
      </c>
      <c r="DJ172" s="1">
        <v>134488.738528944</v>
      </c>
      <c r="DK172" s="1">
        <v>74154.284552272104</v>
      </c>
      <c r="DL172" s="1">
        <v>74863.578768503299</v>
      </c>
      <c r="DM172" s="1">
        <v>157744.63465386801</v>
      </c>
      <c r="DN172" s="1">
        <v>156177.770393496</v>
      </c>
      <c r="DO172" s="1">
        <v>52363.704675488203</v>
      </c>
      <c r="DP172" s="1">
        <v>106310.596609359</v>
      </c>
      <c r="DQ172" s="1">
        <v>76722.755425233801</v>
      </c>
      <c r="DR172" s="1">
        <v>222030.02227238001</v>
      </c>
      <c r="DS172" s="1">
        <v>60018.073451317803</v>
      </c>
      <c r="DT172" s="1">
        <v>103188.865896829</v>
      </c>
      <c r="DU172" s="1">
        <v>100513.962377036</v>
      </c>
      <c r="DV172" s="1">
        <v>412224.140092441</v>
      </c>
      <c r="DW172" s="1">
        <v>41927.408335658001</v>
      </c>
      <c r="DX172" s="1">
        <v>111114.852319304</v>
      </c>
      <c r="DY172" s="1">
        <v>69324.181210513794</v>
      </c>
      <c r="DZ172" s="1">
        <v>100628.748389751</v>
      </c>
      <c r="EA172" s="1">
        <v>48098.245333335799</v>
      </c>
      <c r="EB172" s="1">
        <v>62750.103842702301</v>
      </c>
      <c r="EC172" s="1">
        <v>53816.463306691097</v>
      </c>
      <c r="ED172" s="1">
        <v>134517.336873316</v>
      </c>
      <c r="EE172" s="1">
        <v>90654.998481654606</v>
      </c>
      <c r="EF172" s="1">
        <v>72122.890114423004</v>
      </c>
      <c r="EG172" s="1">
        <v>67815.071326092497</v>
      </c>
      <c r="EH172" s="1">
        <v>299810.07231987501</v>
      </c>
      <c r="EI172" s="1">
        <v>653544.80060466402</v>
      </c>
      <c r="EJ172" s="1">
        <v>64805.534948888802</v>
      </c>
      <c r="EK172" s="1">
        <v>42358.504032938297</v>
      </c>
      <c r="EL172" s="1">
        <v>66948.191392191598</v>
      </c>
      <c r="EM172" s="1">
        <v>179084.34988898001</v>
      </c>
      <c r="EN172" s="1">
        <v>93797.123169694503</v>
      </c>
      <c r="EO172" s="1">
        <v>59502.769071013201</v>
      </c>
      <c r="EP172" s="1">
        <v>273479.87581401702</v>
      </c>
      <c r="EQ172" s="1">
        <v>89680.080537220507</v>
      </c>
      <c r="ER172" s="1">
        <v>65340.617669688101</v>
      </c>
      <c r="ES172" s="1">
        <v>141013.361642423</v>
      </c>
      <c r="ET172" s="1">
        <v>104204.737507957</v>
      </c>
      <c r="EU172" s="1">
        <v>85391.616587227807</v>
      </c>
      <c r="EV172" s="1">
        <v>56450.277575223401</v>
      </c>
      <c r="EW172" s="1">
        <v>60497.343393773299</v>
      </c>
      <c r="EX172" s="1">
        <v>50985.120179126199</v>
      </c>
      <c r="EY172" s="1">
        <v>65086.138493064602</v>
      </c>
      <c r="EZ172" s="1">
        <v>64044.8877715485</v>
      </c>
      <c r="FA172" s="1">
        <v>62809.498687539599</v>
      </c>
      <c r="FB172" s="1">
        <v>93564.346764657996</v>
      </c>
      <c r="FC172" s="1">
        <v>62209.400616024897</v>
      </c>
      <c r="FD172" s="1">
        <v>105988.281481802</v>
      </c>
    </row>
    <row r="173" spans="1:160" x14ac:dyDescent="0.2">
      <c r="A173" s="1" t="s">
        <v>1806</v>
      </c>
      <c r="B173" s="4" t="s">
        <v>782</v>
      </c>
      <c r="C173" s="4" t="s">
        <v>0</v>
      </c>
      <c r="D173" s="1">
        <v>51874.3782156132</v>
      </c>
      <c r="E173" s="1">
        <v>60971.792099512197</v>
      </c>
      <c r="F173" s="1">
        <v>83012.512016276698</v>
      </c>
      <c r="G173" s="1">
        <v>78883.219703011797</v>
      </c>
      <c r="H173" s="1">
        <v>62469.591879710802</v>
      </c>
      <c r="I173" s="1">
        <v>49214.146703179103</v>
      </c>
      <c r="J173" s="1">
        <v>57663.995772076902</v>
      </c>
      <c r="K173" s="1">
        <v>48417.594354823501</v>
      </c>
      <c r="L173" s="1">
        <v>66074.258687191003</v>
      </c>
      <c r="M173" s="1">
        <v>51761.053361965001</v>
      </c>
      <c r="N173" s="1">
        <v>71126.115770581499</v>
      </c>
      <c r="O173" s="1">
        <v>46342.065340044202</v>
      </c>
      <c r="P173" s="1">
        <v>70402.933454092301</v>
      </c>
      <c r="Q173" s="1">
        <v>66518.416870873203</v>
      </c>
      <c r="R173" s="1">
        <v>60772.194265341801</v>
      </c>
      <c r="S173" s="1">
        <v>66108.107880420794</v>
      </c>
      <c r="T173" s="1">
        <v>60239.432145658502</v>
      </c>
      <c r="U173" s="1">
        <v>57499.664036822098</v>
      </c>
      <c r="V173" s="1">
        <v>50803.022824836597</v>
      </c>
      <c r="W173" s="1">
        <v>61447.112431718997</v>
      </c>
      <c r="X173" s="1">
        <v>63785.954578919896</v>
      </c>
      <c r="Y173" s="1">
        <v>80350.815942609406</v>
      </c>
      <c r="Z173" s="1">
        <v>44065.216235300803</v>
      </c>
      <c r="AA173" s="1">
        <v>66194.352498094304</v>
      </c>
      <c r="AB173" s="1">
        <v>45572.8517333001</v>
      </c>
      <c r="AC173" s="1">
        <v>51603.521809495403</v>
      </c>
      <c r="AD173" s="1">
        <v>49287.074224828801</v>
      </c>
      <c r="AE173" s="1">
        <v>65630.777020984897</v>
      </c>
      <c r="AF173" s="1">
        <v>47589.271232603198</v>
      </c>
      <c r="AG173" s="1">
        <v>53410.759258390099</v>
      </c>
      <c r="AH173" s="1">
        <v>68752.933254247604</v>
      </c>
      <c r="AI173" s="1">
        <v>56391.599874815198</v>
      </c>
      <c r="AJ173" s="1">
        <v>44144.484265957202</v>
      </c>
      <c r="AK173" s="1">
        <v>51540.930290947799</v>
      </c>
      <c r="AL173" s="1">
        <v>53561.010585038297</v>
      </c>
      <c r="AM173" s="1">
        <v>51080.242142010102</v>
      </c>
      <c r="AN173" s="1">
        <v>45129.521874050297</v>
      </c>
      <c r="AO173" s="1">
        <v>53351.250173947999</v>
      </c>
      <c r="AP173" s="1">
        <v>48040.722571837498</v>
      </c>
      <c r="AQ173" s="1">
        <v>75054.790012694299</v>
      </c>
      <c r="AR173" s="1">
        <v>57375.011007851201</v>
      </c>
      <c r="AS173" s="1">
        <v>60895.109980879097</v>
      </c>
      <c r="AT173" s="1">
        <v>49983.286908864597</v>
      </c>
      <c r="AU173" s="1">
        <v>55432.4914475982</v>
      </c>
      <c r="AV173" s="1">
        <v>56659.759982411102</v>
      </c>
      <c r="AW173" s="1">
        <v>44368.207373437202</v>
      </c>
      <c r="AX173" s="1">
        <v>64319.695078952303</v>
      </c>
      <c r="AY173" s="1">
        <v>50633.949237112298</v>
      </c>
      <c r="AZ173" s="1">
        <v>58866.230957950902</v>
      </c>
      <c r="BA173" s="1">
        <v>46387.559445228399</v>
      </c>
      <c r="BB173" s="1">
        <v>55760.924637479096</v>
      </c>
      <c r="BC173" s="1">
        <v>57436.715461344902</v>
      </c>
      <c r="BD173" s="1">
        <v>53780.654732913099</v>
      </c>
      <c r="BE173" s="1">
        <v>56947.829877957702</v>
      </c>
      <c r="BF173" s="1">
        <v>52071.703236604</v>
      </c>
      <c r="BG173" s="1">
        <v>43245.483176221504</v>
      </c>
      <c r="BH173" s="1">
        <v>67114.293148208293</v>
      </c>
      <c r="BI173" s="1">
        <v>52333.4806075792</v>
      </c>
      <c r="BJ173" s="1">
        <v>52839.170914875402</v>
      </c>
      <c r="BK173" s="1">
        <v>58088.585986802202</v>
      </c>
      <c r="BL173" s="1">
        <v>47663.543903635204</v>
      </c>
      <c r="BM173" s="1">
        <v>50256.273226905498</v>
      </c>
      <c r="BN173" s="1">
        <v>49507.0656257394</v>
      </c>
      <c r="BO173" s="1">
        <v>78352.4025224949</v>
      </c>
      <c r="BP173" s="1">
        <v>61282.712206486001</v>
      </c>
      <c r="BQ173" s="1">
        <v>61805.931488970797</v>
      </c>
      <c r="BR173" s="1">
        <v>66990.149777134604</v>
      </c>
      <c r="BS173" s="1">
        <v>55000.448550143898</v>
      </c>
      <c r="BT173" s="1">
        <v>48958.9423535694</v>
      </c>
      <c r="BU173" s="1">
        <v>42994.854646374202</v>
      </c>
      <c r="BV173" s="1">
        <v>59602.154419784798</v>
      </c>
      <c r="BW173" s="1">
        <v>59175.853580598799</v>
      </c>
      <c r="BX173" s="1">
        <v>45876.387692010197</v>
      </c>
      <c r="BY173" s="1">
        <v>64104.956402161501</v>
      </c>
      <c r="BZ173" s="1">
        <v>46002.777480509598</v>
      </c>
      <c r="CA173" s="1">
        <v>39627.079380358897</v>
      </c>
      <c r="CB173" s="1">
        <v>83146.092204383094</v>
      </c>
      <c r="CC173" s="1">
        <v>54080.197996424497</v>
      </c>
      <c r="CD173" s="1">
        <v>52493.999488682297</v>
      </c>
      <c r="CE173" s="1">
        <v>52176.354918611898</v>
      </c>
      <c r="CF173" s="1">
        <v>58644.314396149101</v>
      </c>
      <c r="CG173" s="1">
        <v>59937.093241802802</v>
      </c>
      <c r="CH173" s="1">
        <v>53310.2646720415</v>
      </c>
      <c r="CI173" s="1">
        <v>57827.152068418101</v>
      </c>
      <c r="CJ173" s="1">
        <v>46795.777721795101</v>
      </c>
      <c r="CK173" s="1">
        <v>54375.595314528298</v>
      </c>
      <c r="CL173" s="1">
        <v>45458.560021517202</v>
      </c>
      <c r="CM173" s="1">
        <v>51349.312887834298</v>
      </c>
      <c r="CN173" s="1">
        <v>38452.1301270732</v>
      </c>
      <c r="CO173" s="1">
        <v>52301.140947919899</v>
      </c>
      <c r="CP173" s="1">
        <v>48621.961998276602</v>
      </c>
      <c r="CQ173" s="1">
        <v>29294.587516687199</v>
      </c>
      <c r="CR173" s="1">
        <v>54970.550519018601</v>
      </c>
      <c r="CS173" s="1">
        <v>51619.633142790597</v>
      </c>
      <c r="CT173" s="1">
        <v>45085.206562169296</v>
      </c>
      <c r="CU173" s="1">
        <v>52876.531384515401</v>
      </c>
      <c r="CV173" s="1">
        <v>46141.087216066902</v>
      </c>
      <c r="CW173" s="1">
        <v>55429.553164114499</v>
      </c>
      <c r="CX173" s="1">
        <v>54968.165638291001</v>
      </c>
      <c r="CY173" s="1">
        <v>49075.137079392101</v>
      </c>
      <c r="CZ173" s="1">
        <v>55600.774397028901</v>
      </c>
      <c r="DA173" s="1">
        <v>41387.094498154198</v>
      </c>
      <c r="DB173" s="1">
        <v>49242.549099030897</v>
      </c>
      <c r="DC173" s="1">
        <v>41476.0603515072</v>
      </c>
      <c r="DD173" s="1">
        <v>44701.436394092598</v>
      </c>
      <c r="DE173" s="1">
        <v>42200.105559759402</v>
      </c>
      <c r="DF173" s="1">
        <v>39925.017742583797</v>
      </c>
      <c r="DG173" s="1">
        <v>50068.2664652694</v>
      </c>
      <c r="DH173" s="1">
        <v>49566.760743446401</v>
      </c>
      <c r="DI173" s="1">
        <v>50164.135568644502</v>
      </c>
      <c r="DJ173" s="1">
        <v>54090.988739070002</v>
      </c>
      <c r="DK173" s="1">
        <v>71181.606252354002</v>
      </c>
      <c r="DL173" s="1">
        <v>582470.80334742204</v>
      </c>
      <c r="DM173" s="1">
        <v>63993.084777851502</v>
      </c>
      <c r="DN173" s="1">
        <v>42847.6791248062</v>
      </c>
      <c r="DO173" s="1">
        <v>46774.1033250154</v>
      </c>
      <c r="DP173" s="1">
        <v>1114327.19489083</v>
      </c>
      <c r="DQ173" s="1">
        <v>35646.921481763398</v>
      </c>
      <c r="DR173" s="1">
        <v>43806.638607292</v>
      </c>
      <c r="DS173" s="1">
        <v>42435.284007745497</v>
      </c>
      <c r="DT173" s="1">
        <v>58674.370846597398</v>
      </c>
      <c r="DU173" s="1">
        <v>47599.520828916502</v>
      </c>
      <c r="DV173" s="1">
        <v>53791.757076340597</v>
      </c>
      <c r="DW173" s="1">
        <v>58318.252542384202</v>
      </c>
      <c r="DX173" s="1">
        <v>52493.993175289797</v>
      </c>
      <c r="DY173" s="1">
        <v>67763.889726429596</v>
      </c>
      <c r="DZ173" s="1">
        <v>51175.703291775499</v>
      </c>
      <c r="EA173" s="1">
        <v>46264.840901731302</v>
      </c>
      <c r="EB173" s="1">
        <v>50258.562847962101</v>
      </c>
      <c r="EC173" s="1">
        <v>53005.236451458601</v>
      </c>
      <c r="ED173" s="1">
        <v>48641.822036873098</v>
      </c>
      <c r="EE173" s="1">
        <v>60527.754968121197</v>
      </c>
      <c r="EF173" s="1">
        <v>46200.658851546999</v>
      </c>
      <c r="EG173" s="1">
        <v>43865.869064215702</v>
      </c>
      <c r="EH173" s="1">
        <v>57911.7217380976</v>
      </c>
      <c r="EI173" s="1">
        <v>58183.520162173802</v>
      </c>
      <c r="EJ173" s="1">
        <v>78067.140192027102</v>
      </c>
      <c r="EK173" s="1">
        <v>42549.245380285502</v>
      </c>
      <c r="EL173" s="1">
        <v>51437.566995950903</v>
      </c>
      <c r="EM173" s="1">
        <v>54205.797499624598</v>
      </c>
      <c r="EN173" s="1">
        <v>51522.619578461097</v>
      </c>
      <c r="EO173" s="1">
        <v>58568.755599972901</v>
      </c>
      <c r="EP173" s="1">
        <v>44998.922762545903</v>
      </c>
      <c r="EQ173" s="1">
        <v>60978.111878411997</v>
      </c>
      <c r="ER173" s="1">
        <v>44913.053608223403</v>
      </c>
      <c r="ES173" s="1">
        <v>43840.824730846201</v>
      </c>
      <c r="ET173" s="1">
        <v>45960.957445171298</v>
      </c>
      <c r="EU173" s="1">
        <v>36625.517297251601</v>
      </c>
      <c r="EV173" s="1">
        <v>52498.6084171939</v>
      </c>
      <c r="EW173" s="1">
        <v>38018.1625107449</v>
      </c>
      <c r="EX173" s="1">
        <v>45164.623287558898</v>
      </c>
      <c r="EY173" s="1">
        <v>50355.2986515128</v>
      </c>
      <c r="EZ173" s="1">
        <v>50402.663032805198</v>
      </c>
      <c r="FA173" s="1">
        <v>45029.112413869902</v>
      </c>
      <c r="FB173" s="1">
        <v>51342.830808526996</v>
      </c>
      <c r="FC173" s="1">
        <v>34141.840380366302</v>
      </c>
      <c r="FD173" s="1">
        <v>59551.744656222101</v>
      </c>
    </row>
    <row r="174" spans="1:160" x14ac:dyDescent="0.2">
      <c r="A174" s="1" t="s">
        <v>1807</v>
      </c>
      <c r="B174" s="4" t="s">
        <v>785</v>
      </c>
      <c r="C174" s="4" t="s">
        <v>786</v>
      </c>
      <c r="D174" s="1">
        <v>95433.377856459294</v>
      </c>
      <c r="E174" s="1">
        <v>117692.435034635</v>
      </c>
      <c r="F174" s="1">
        <v>139394.53817221199</v>
      </c>
      <c r="G174" s="1">
        <v>146517.55643540301</v>
      </c>
      <c r="H174" s="1">
        <v>129772.808093486</v>
      </c>
      <c r="I174" s="1">
        <v>133748.04846935999</v>
      </c>
      <c r="J174" s="1">
        <v>137846.31480370299</v>
      </c>
      <c r="K174" s="1">
        <v>46958.264155865603</v>
      </c>
      <c r="L174" s="1">
        <v>116840.562060426</v>
      </c>
      <c r="M174" s="1">
        <v>92493.940801470802</v>
      </c>
      <c r="N174" s="1">
        <v>62204.730237394702</v>
      </c>
      <c r="O174" s="1">
        <v>95672.788633664299</v>
      </c>
      <c r="P174" s="1">
        <v>72484.908648286306</v>
      </c>
      <c r="Q174" s="1">
        <v>108691.173850707</v>
      </c>
      <c r="R174" s="1">
        <v>129478.862226171</v>
      </c>
      <c r="S174" s="1">
        <v>46393.004566127202</v>
      </c>
      <c r="T174" s="1">
        <v>79236.500526965407</v>
      </c>
      <c r="U174" s="1">
        <v>131545.418250043</v>
      </c>
      <c r="V174" s="1">
        <v>102207.213346255</v>
      </c>
      <c r="W174" s="1">
        <v>156893.04389224501</v>
      </c>
      <c r="X174" s="1">
        <v>152342.87445803199</v>
      </c>
      <c r="Y174" s="1">
        <v>108516.30980657</v>
      </c>
      <c r="Z174" s="1">
        <v>65866.466866970295</v>
      </c>
      <c r="AA174" s="1">
        <v>121138.715336188</v>
      </c>
      <c r="AB174" s="1">
        <v>128726.183453857</v>
      </c>
      <c r="AC174" s="1">
        <v>92749.617284175096</v>
      </c>
      <c r="AD174" s="1">
        <v>125275.684461018</v>
      </c>
      <c r="AE174" s="1">
        <v>175998.85238487599</v>
      </c>
      <c r="AF174" s="1">
        <v>202736.924496741</v>
      </c>
      <c r="AG174" s="1">
        <v>134500.89168478799</v>
      </c>
      <c r="AH174" s="1">
        <v>152835.54313172199</v>
      </c>
      <c r="AI174" s="1">
        <v>161543.623352903</v>
      </c>
      <c r="AJ174" s="1">
        <v>153891.706564708</v>
      </c>
      <c r="AK174" s="1">
        <v>116372.0056925</v>
      </c>
      <c r="AL174" s="1">
        <v>114046.33976297099</v>
      </c>
      <c r="AM174" s="1">
        <v>135967.27117875399</v>
      </c>
      <c r="AN174" s="1">
        <v>100691.63805935701</v>
      </c>
      <c r="AO174" s="1">
        <v>82021.488098098096</v>
      </c>
      <c r="AP174" s="1">
        <v>101334.763614571</v>
      </c>
      <c r="AQ174" s="1">
        <v>179934.01654079801</v>
      </c>
      <c r="AR174" s="1">
        <v>135815.88031442501</v>
      </c>
      <c r="AS174" s="1">
        <v>103353.11696918499</v>
      </c>
      <c r="AT174" s="1">
        <v>237742.44723229299</v>
      </c>
      <c r="AU174" s="1">
        <v>65724.460032565505</v>
      </c>
      <c r="AV174" s="1">
        <v>87034.123214080406</v>
      </c>
      <c r="AW174" s="1">
        <v>153384.946310272</v>
      </c>
      <c r="AX174" s="1">
        <v>119220.834404261</v>
      </c>
      <c r="AY174" s="1">
        <v>185296.24110949799</v>
      </c>
      <c r="AZ174" s="1">
        <v>106655.47958465001</v>
      </c>
      <c r="BA174" s="1">
        <v>74787.452055576403</v>
      </c>
      <c r="BB174" s="1">
        <v>181824.16339100801</v>
      </c>
      <c r="BC174" s="1">
        <v>119263.201325923</v>
      </c>
      <c r="BD174" s="1">
        <v>60510.909372136099</v>
      </c>
      <c r="BE174" s="1">
        <v>84236.002762987395</v>
      </c>
      <c r="BF174" s="1">
        <v>171549.84985752901</v>
      </c>
      <c r="BG174" s="1">
        <v>118549.653400889</v>
      </c>
      <c r="BH174" s="1">
        <v>121017.724996859</v>
      </c>
      <c r="BI174" s="1">
        <v>148721.862199419</v>
      </c>
      <c r="BJ174" s="1">
        <v>99664.376456044207</v>
      </c>
      <c r="BK174" s="1">
        <v>95170.180720925098</v>
      </c>
      <c r="BL174" s="1">
        <v>115296.413101568</v>
      </c>
      <c r="BM174" s="1">
        <v>107966.89981326601</v>
      </c>
      <c r="BN174" s="1">
        <v>60604.083330483598</v>
      </c>
      <c r="BO174" s="1">
        <v>60897.733027572998</v>
      </c>
      <c r="BP174" s="1">
        <v>63806.436309798497</v>
      </c>
      <c r="BQ174" s="1">
        <v>47067.139821864097</v>
      </c>
      <c r="BR174" s="1">
        <v>44431.861255302203</v>
      </c>
      <c r="BS174" s="1">
        <v>215545.99734722101</v>
      </c>
      <c r="BT174" s="1">
        <v>148504.09874487901</v>
      </c>
      <c r="BU174" s="1">
        <v>60922.449978480901</v>
      </c>
      <c r="BV174" s="1">
        <v>82006.867145912795</v>
      </c>
      <c r="BW174" s="1">
        <v>66259.040441968595</v>
      </c>
      <c r="BX174" s="1">
        <v>106897.815290307</v>
      </c>
      <c r="BY174" s="1">
        <v>140885.670403083</v>
      </c>
      <c r="BZ174" s="1">
        <v>184386.46460822201</v>
      </c>
      <c r="CA174" s="1">
        <v>211629.33854804601</v>
      </c>
      <c r="CB174" s="1">
        <v>75711.264986006398</v>
      </c>
      <c r="CC174" s="1">
        <v>63644.613942438598</v>
      </c>
      <c r="CD174" s="1">
        <v>47747.042935799102</v>
      </c>
      <c r="CE174" s="1">
        <v>96112.595874102393</v>
      </c>
      <c r="CF174" s="1">
        <v>65890.155495138504</v>
      </c>
      <c r="CG174" s="1">
        <v>50680.456378685099</v>
      </c>
      <c r="CH174" s="1">
        <v>65828.699188234299</v>
      </c>
      <c r="CI174" s="1">
        <v>92210.966557575593</v>
      </c>
      <c r="CJ174" s="1">
        <v>95199.975784397204</v>
      </c>
      <c r="CK174" s="1">
        <v>90171.231346705099</v>
      </c>
      <c r="CL174" s="1">
        <v>109808.56526643199</v>
      </c>
      <c r="CM174" s="1">
        <v>71551.047251534503</v>
      </c>
      <c r="CN174" s="1">
        <v>105637.85610793</v>
      </c>
      <c r="CO174" s="1">
        <v>85625.718930823103</v>
      </c>
      <c r="CP174" s="1">
        <v>81644.566481448899</v>
      </c>
      <c r="CQ174" s="1">
        <v>67294.707642874593</v>
      </c>
      <c r="CR174" s="1">
        <v>63523.747902170297</v>
      </c>
      <c r="CS174" s="1">
        <v>132358.67170746799</v>
      </c>
      <c r="CT174" s="1">
        <v>143232.99164792101</v>
      </c>
      <c r="CU174" s="1">
        <v>113413.43491444</v>
      </c>
      <c r="CV174" s="1">
        <v>94902.295185446405</v>
      </c>
      <c r="CW174" s="1">
        <v>132145.838287761</v>
      </c>
      <c r="CX174" s="1">
        <v>111133.059081253</v>
      </c>
      <c r="CY174" s="1">
        <v>72138.517572963596</v>
      </c>
      <c r="CZ174" s="1">
        <v>45532.696114677099</v>
      </c>
      <c r="DA174" s="1">
        <v>100509.14999714401</v>
      </c>
      <c r="DB174" s="1">
        <v>98999.114102275897</v>
      </c>
      <c r="DC174" s="1">
        <v>84540.5511392841</v>
      </c>
      <c r="DD174" s="1">
        <v>95933.959722539104</v>
      </c>
      <c r="DE174" s="1">
        <v>102176.988722212</v>
      </c>
      <c r="DF174" s="1">
        <v>85228.500646121</v>
      </c>
      <c r="DG174" s="1">
        <v>183214.25450916699</v>
      </c>
      <c r="DH174" s="1">
        <v>140788.33034864001</v>
      </c>
      <c r="DI174" s="1">
        <v>95180.528903610204</v>
      </c>
      <c r="DJ174" s="1">
        <v>98147.500423166406</v>
      </c>
      <c r="DK174" s="1">
        <v>77959.318973589994</v>
      </c>
      <c r="DL174" s="1">
        <v>93998.181289970395</v>
      </c>
      <c r="DM174" s="1">
        <v>90512.094576317206</v>
      </c>
      <c r="DN174" s="1">
        <v>100143.32197538399</v>
      </c>
      <c r="DO174" s="1">
        <v>101221.769079294</v>
      </c>
      <c r="DP174" s="1">
        <v>47642.461817453797</v>
      </c>
      <c r="DQ174" s="1">
        <v>80399.282910297901</v>
      </c>
      <c r="DR174" s="1">
        <v>62735.989004705203</v>
      </c>
      <c r="DS174" s="1">
        <v>88648.5563113479</v>
      </c>
      <c r="DT174" s="1">
        <v>115359.887612313</v>
      </c>
      <c r="DU174" s="1">
        <v>107112.954333671</v>
      </c>
      <c r="DV174" s="1">
        <v>97629.617373390502</v>
      </c>
      <c r="DW174" s="1">
        <v>112894.78799562099</v>
      </c>
      <c r="DX174" s="1">
        <v>52501.000610032097</v>
      </c>
      <c r="DY174" s="1">
        <v>103942.11728790701</v>
      </c>
      <c r="DZ174" s="1">
        <v>92515.202974312604</v>
      </c>
      <c r="EA174" s="1">
        <v>123199.325588846</v>
      </c>
      <c r="EB174" s="1">
        <v>49296.0077020276</v>
      </c>
      <c r="EC174" s="1">
        <v>88987.916563838604</v>
      </c>
      <c r="ED174" s="1">
        <v>126363.473125312</v>
      </c>
      <c r="EE174" s="1">
        <v>106759.240409358</v>
      </c>
      <c r="EF174" s="1">
        <v>126491.638159846</v>
      </c>
      <c r="EG174" s="1">
        <v>189365.706067063</v>
      </c>
      <c r="EH174" s="1">
        <v>27551.296676215701</v>
      </c>
      <c r="EI174" s="1">
        <v>132633.288124577</v>
      </c>
      <c r="EJ174" s="1">
        <v>208894.70741742899</v>
      </c>
      <c r="EK174" s="1">
        <v>69591.630802507003</v>
      </c>
      <c r="EL174" s="1">
        <v>89500.944005232494</v>
      </c>
      <c r="EM174" s="1">
        <v>74412.154771311602</v>
      </c>
      <c r="EN174" s="1">
        <v>175518.130893177</v>
      </c>
      <c r="EO174" s="1">
        <v>145001.12756805099</v>
      </c>
      <c r="EP174" s="1">
        <v>46942.552760818799</v>
      </c>
      <c r="EQ174" s="1">
        <v>108881.748338138</v>
      </c>
      <c r="ER174" s="1">
        <v>84352.151120731403</v>
      </c>
      <c r="ES174" s="1">
        <v>55911.895927412399</v>
      </c>
      <c r="ET174" s="1">
        <v>100737.55395026199</v>
      </c>
      <c r="EU174" s="1">
        <v>57700.473257605103</v>
      </c>
      <c r="EV174" s="1">
        <v>44879.074351428397</v>
      </c>
      <c r="EW174" s="1">
        <v>56319.898004279297</v>
      </c>
      <c r="EX174" s="1">
        <v>70658.580249530001</v>
      </c>
      <c r="EY174" s="1">
        <v>36982.252926385401</v>
      </c>
      <c r="EZ174" s="1">
        <v>113460.182837299</v>
      </c>
      <c r="FA174" s="1">
        <v>119281.107741313</v>
      </c>
      <c r="FB174" s="1">
        <v>69704.230549956003</v>
      </c>
      <c r="FC174" s="1">
        <v>113576.06749061499</v>
      </c>
      <c r="FD174" s="1">
        <v>76272.023855430802</v>
      </c>
    </row>
    <row r="175" spans="1:160" x14ac:dyDescent="0.2">
      <c r="A175" s="1" t="s">
        <v>1808</v>
      </c>
      <c r="B175" s="4" t="s">
        <v>789</v>
      </c>
      <c r="C175" s="4" t="s">
        <v>0</v>
      </c>
      <c r="D175" s="1" t="s">
        <v>0</v>
      </c>
      <c r="E175" s="1" t="s">
        <v>0</v>
      </c>
      <c r="F175" s="1" t="s">
        <v>0</v>
      </c>
      <c r="G175" s="1" t="s">
        <v>0</v>
      </c>
      <c r="H175" s="1" t="s">
        <v>0</v>
      </c>
      <c r="I175" s="1" t="s">
        <v>0</v>
      </c>
      <c r="J175" s="1" t="s">
        <v>0</v>
      </c>
      <c r="K175" s="1" t="s">
        <v>0</v>
      </c>
      <c r="L175" s="1" t="s">
        <v>0</v>
      </c>
      <c r="M175" s="1" t="s">
        <v>0</v>
      </c>
      <c r="N175" s="1" t="s">
        <v>0</v>
      </c>
      <c r="O175" s="1" t="s">
        <v>0</v>
      </c>
      <c r="P175" s="1" t="s">
        <v>0</v>
      </c>
      <c r="Q175" s="1" t="s">
        <v>0</v>
      </c>
      <c r="R175" s="1" t="s">
        <v>0</v>
      </c>
      <c r="S175" s="1" t="s">
        <v>0</v>
      </c>
      <c r="T175" s="1" t="s">
        <v>0</v>
      </c>
      <c r="U175" s="1" t="s">
        <v>0</v>
      </c>
      <c r="V175" s="1" t="s">
        <v>0</v>
      </c>
      <c r="W175" s="1" t="s">
        <v>0</v>
      </c>
      <c r="X175" s="1" t="s">
        <v>0</v>
      </c>
      <c r="Y175" s="1" t="s">
        <v>0</v>
      </c>
      <c r="Z175" s="1" t="s">
        <v>0</v>
      </c>
      <c r="AA175" s="1" t="s">
        <v>0</v>
      </c>
      <c r="AB175" s="1" t="s">
        <v>0</v>
      </c>
      <c r="AC175" s="1" t="s">
        <v>0</v>
      </c>
      <c r="AD175" s="1" t="s">
        <v>0</v>
      </c>
      <c r="AE175" s="1" t="s">
        <v>0</v>
      </c>
      <c r="AF175" s="1" t="s">
        <v>0</v>
      </c>
      <c r="AG175" s="1" t="s">
        <v>0</v>
      </c>
      <c r="AH175" s="1" t="s">
        <v>0</v>
      </c>
      <c r="AI175" s="1" t="s">
        <v>0</v>
      </c>
      <c r="AJ175" s="1" t="s">
        <v>0</v>
      </c>
      <c r="AK175" s="1" t="s">
        <v>0</v>
      </c>
      <c r="AL175" s="1" t="s">
        <v>0</v>
      </c>
      <c r="AM175" s="1" t="s">
        <v>0</v>
      </c>
      <c r="AN175" s="1" t="s">
        <v>0</v>
      </c>
      <c r="AO175" s="1" t="s">
        <v>0</v>
      </c>
      <c r="AP175" s="1" t="s">
        <v>0</v>
      </c>
      <c r="AQ175" s="1" t="s">
        <v>0</v>
      </c>
      <c r="AR175" s="1" t="s">
        <v>0</v>
      </c>
      <c r="AS175" s="1" t="s">
        <v>0</v>
      </c>
      <c r="AT175" s="1" t="s">
        <v>0</v>
      </c>
      <c r="AU175" s="1" t="s">
        <v>0</v>
      </c>
      <c r="AV175" s="1" t="s">
        <v>0</v>
      </c>
      <c r="AW175" s="1" t="s">
        <v>0</v>
      </c>
      <c r="AX175" s="1" t="s">
        <v>0</v>
      </c>
      <c r="AY175" s="1" t="s">
        <v>0</v>
      </c>
      <c r="AZ175" s="1" t="s">
        <v>0</v>
      </c>
      <c r="BA175" s="1" t="s">
        <v>0</v>
      </c>
      <c r="BB175" s="1" t="s">
        <v>0</v>
      </c>
      <c r="BC175" s="1" t="s">
        <v>0</v>
      </c>
      <c r="BD175" s="1" t="s">
        <v>0</v>
      </c>
      <c r="BE175" s="1" t="s">
        <v>0</v>
      </c>
      <c r="BF175" s="1" t="s">
        <v>0</v>
      </c>
      <c r="BG175" s="1" t="s">
        <v>0</v>
      </c>
      <c r="BH175" s="1" t="s">
        <v>0</v>
      </c>
      <c r="BI175" s="1" t="s">
        <v>0</v>
      </c>
      <c r="BJ175" s="1" t="s">
        <v>0</v>
      </c>
      <c r="BK175" s="1" t="s">
        <v>0</v>
      </c>
      <c r="BL175" s="1" t="s">
        <v>0</v>
      </c>
      <c r="BM175" s="1" t="s">
        <v>0</v>
      </c>
      <c r="BN175" s="1" t="s">
        <v>0</v>
      </c>
      <c r="BO175" s="1" t="s">
        <v>0</v>
      </c>
      <c r="BP175" s="1" t="s">
        <v>0</v>
      </c>
      <c r="BQ175" s="1" t="s">
        <v>0</v>
      </c>
      <c r="BR175" s="1" t="s">
        <v>0</v>
      </c>
      <c r="BS175" s="1" t="s">
        <v>0</v>
      </c>
      <c r="BT175" s="1" t="s">
        <v>0</v>
      </c>
      <c r="BU175" s="1" t="s">
        <v>0</v>
      </c>
      <c r="BV175" s="1" t="s">
        <v>0</v>
      </c>
      <c r="BW175" s="1" t="s">
        <v>0</v>
      </c>
      <c r="BX175" s="1" t="s">
        <v>0</v>
      </c>
      <c r="BY175" s="1" t="s">
        <v>0</v>
      </c>
      <c r="BZ175" s="1" t="s">
        <v>0</v>
      </c>
      <c r="CA175" s="1" t="s">
        <v>0</v>
      </c>
      <c r="CB175" s="1" t="s">
        <v>0</v>
      </c>
      <c r="CC175" s="1" t="s">
        <v>0</v>
      </c>
      <c r="CD175" s="1" t="s">
        <v>0</v>
      </c>
      <c r="CE175" s="1" t="s">
        <v>0</v>
      </c>
      <c r="CF175" s="1" t="s">
        <v>0</v>
      </c>
      <c r="CG175" s="1" t="s">
        <v>0</v>
      </c>
      <c r="CH175" s="1" t="s">
        <v>0</v>
      </c>
      <c r="CI175" s="1" t="s">
        <v>0</v>
      </c>
      <c r="CJ175" s="1" t="s">
        <v>0</v>
      </c>
      <c r="CK175" s="1" t="s">
        <v>0</v>
      </c>
      <c r="CL175" s="1" t="s">
        <v>0</v>
      </c>
      <c r="CM175" s="1" t="s">
        <v>0</v>
      </c>
      <c r="CN175" s="1" t="s">
        <v>0</v>
      </c>
      <c r="CO175" s="1" t="s">
        <v>0</v>
      </c>
      <c r="CP175" s="1" t="s">
        <v>0</v>
      </c>
      <c r="CQ175" s="1" t="s">
        <v>0</v>
      </c>
      <c r="CR175" s="1" t="s">
        <v>0</v>
      </c>
      <c r="CS175" s="1" t="s">
        <v>0</v>
      </c>
      <c r="CT175" s="1" t="s">
        <v>0</v>
      </c>
      <c r="CU175" s="1" t="s">
        <v>0</v>
      </c>
      <c r="CV175" s="1" t="s">
        <v>0</v>
      </c>
      <c r="CW175" s="1" t="s">
        <v>0</v>
      </c>
      <c r="CX175" s="1" t="s">
        <v>0</v>
      </c>
      <c r="CY175" s="1" t="s">
        <v>0</v>
      </c>
      <c r="CZ175" s="1" t="s">
        <v>0</v>
      </c>
      <c r="DA175" s="1" t="s">
        <v>0</v>
      </c>
      <c r="DB175" s="1" t="s">
        <v>0</v>
      </c>
      <c r="DC175" s="1" t="s">
        <v>0</v>
      </c>
      <c r="DD175" s="1" t="s">
        <v>0</v>
      </c>
      <c r="DE175" s="1" t="s">
        <v>0</v>
      </c>
      <c r="DF175" s="1" t="s">
        <v>0</v>
      </c>
      <c r="DG175" s="1" t="s">
        <v>0</v>
      </c>
      <c r="DH175" s="1" t="s">
        <v>0</v>
      </c>
      <c r="DI175" s="1" t="s">
        <v>0</v>
      </c>
      <c r="DJ175" s="1" t="s">
        <v>0</v>
      </c>
      <c r="DK175" s="1" t="s">
        <v>0</v>
      </c>
      <c r="DL175" s="1" t="s">
        <v>0</v>
      </c>
      <c r="DM175" s="1" t="s">
        <v>0</v>
      </c>
      <c r="DN175" s="1" t="s">
        <v>0</v>
      </c>
      <c r="DO175" s="1" t="s">
        <v>0</v>
      </c>
      <c r="DP175" s="1" t="s">
        <v>0</v>
      </c>
      <c r="DQ175" s="1" t="s">
        <v>0</v>
      </c>
      <c r="DR175" s="1" t="s">
        <v>0</v>
      </c>
      <c r="DS175" s="1" t="s">
        <v>0</v>
      </c>
      <c r="DT175" s="1" t="s">
        <v>0</v>
      </c>
      <c r="DU175" s="1" t="s">
        <v>0</v>
      </c>
      <c r="DV175" s="1" t="s">
        <v>0</v>
      </c>
      <c r="DW175" s="1" t="s">
        <v>0</v>
      </c>
      <c r="DX175" s="1" t="s">
        <v>0</v>
      </c>
      <c r="DY175" s="1" t="s">
        <v>0</v>
      </c>
      <c r="DZ175" s="1" t="s">
        <v>0</v>
      </c>
      <c r="EA175" s="1" t="s">
        <v>0</v>
      </c>
      <c r="EB175" s="1" t="s">
        <v>0</v>
      </c>
      <c r="EC175" s="1" t="s">
        <v>0</v>
      </c>
      <c r="ED175" s="1" t="s">
        <v>0</v>
      </c>
      <c r="EE175" s="1" t="s">
        <v>0</v>
      </c>
      <c r="EF175" s="1" t="s">
        <v>0</v>
      </c>
      <c r="EG175" s="1" t="s">
        <v>0</v>
      </c>
      <c r="EH175" s="1" t="s">
        <v>0</v>
      </c>
      <c r="EI175" s="1" t="s">
        <v>0</v>
      </c>
      <c r="EJ175" s="1" t="s">
        <v>0</v>
      </c>
      <c r="EK175" s="1" t="s">
        <v>0</v>
      </c>
      <c r="EL175" s="1" t="s">
        <v>0</v>
      </c>
      <c r="EM175" s="1" t="s">
        <v>0</v>
      </c>
      <c r="EN175" s="1" t="s">
        <v>0</v>
      </c>
      <c r="EO175" s="1" t="s">
        <v>0</v>
      </c>
      <c r="EP175" s="1" t="s">
        <v>0</v>
      </c>
      <c r="EQ175" s="1" t="s">
        <v>0</v>
      </c>
      <c r="ER175" s="1" t="s">
        <v>0</v>
      </c>
      <c r="ES175" s="1" t="s">
        <v>0</v>
      </c>
      <c r="ET175" s="1" t="s">
        <v>0</v>
      </c>
      <c r="EU175" s="1" t="s">
        <v>0</v>
      </c>
      <c r="EV175" s="1" t="s">
        <v>0</v>
      </c>
      <c r="EW175" s="1" t="s">
        <v>0</v>
      </c>
      <c r="EX175" s="1" t="s">
        <v>0</v>
      </c>
      <c r="EY175" s="1" t="s">
        <v>0</v>
      </c>
      <c r="EZ175" s="1" t="s">
        <v>0</v>
      </c>
      <c r="FA175" s="1" t="s">
        <v>0</v>
      </c>
      <c r="FB175" s="1" t="s">
        <v>0</v>
      </c>
      <c r="FC175" s="1" t="s">
        <v>0</v>
      </c>
      <c r="FD175" s="1" t="s">
        <v>0</v>
      </c>
    </row>
    <row r="176" spans="1:160" x14ac:dyDescent="0.2">
      <c r="A176" s="1" t="s">
        <v>1809</v>
      </c>
      <c r="B176" s="4" t="s">
        <v>792</v>
      </c>
      <c r="C176" s="4" t="s">
        <v>793</v>
      </c>
      <c r="D176" s="1">
        <v>1241649.48484932</v>
      </c>
      <c r="E176" s="1">
        <v>2166463.5785880899</v>
      </c>
      <c r="F176" s="1">
        <v>1390820.08920912</v>
      </c>
      <c r="G176" s="1">
        <v>2618219.9555214001</v>
      </c>
      <c r="H176" s="1">
        <v>2263822.0373259098</v>
      </c>
      <c r="I176" s="1">
        <v>1363356.26613366</v>
      </c>
      <c r="J176" s="1">
        <v>2126962.3651401601</v>
      </c>
      <c r="K176" s="1">
        <v>1387077.13530857</v>
      </c>
      <c r="L176" s="1">
        <v>2402573.7041103798</v>
      </c>
      <c r="M176" s="1">
        <v>1402560.74738906</v>
      </c>
      <c r="N176" s="1">
        <v>1821178.2049436399</v>
      </c>
      <c r="O176" s="1">
        <v>2138002.2174687302</v>
      </c>
      <c r="P176" s="1">
        <v>1337180.1649835301</v>
      </c>
      <c r="Q176" s="1">
        <v>1954950.22386255</v>
      </c>
      <c r="R176" s="1">
        <v>1795249.98487237</v>
      </c>
      <c r="S176" s="1">
        <v>1599494.68606479</v>
      </c>
      <c r="T176" s="1">
        <v>3325629.2153122602</v>
      </c>
      <c r="U176" s="1">
        <v>2087543.2369445199</v>
      </c>
      <c r="V176" s="1">
        <v>1106016.6080596801</v>
      </c>
      <c r="W176" s="1">
        <v>2082831.18151794</v>
      </c>
      <c r="X176" s="1">
        <v>1872303.4981977099</v>
      </c>
      <c r="Y176" s="1">
        <v>2128531.2494556499</v>
      </c>
      <c r="Z176" s="1">
        <v>1881906.3552775199</v>
      </c>
      <c r="AA176" s="1">
        <v>1412958.4747586199</v>
      </c>
      <c r="AB176" s="1">
        <v>2039236.7285887499</v>
      </c>
      <c r="AC176" s="1">
        <v>1734123.1557191701</v>
      </c>
      <c r="AD176" s="1">
        <v>1174570.0657325699</v>
      </c>
      <c r="AE176" s="1">
        <v>1121644.1795637901</v>
      </c>
      <c r="AF176" s="1">
        <v>1303775.5405534599</v>
      </c>
      <c r="AG176" s="1">
        <v>1747625.54577682</v>
      </c>
      <c r="AH176" s="1">
        <v>1739150.40299545</v>
      </c>
      <c r="AI176" s="1">
        <v>1397718.5972390899</v>
      </c>
      <c r="AJ176" s="1">
        <v>1173433.33657055</v>
      </c>
      <c r="AK176" s="1">
        <v>1389130.06352924</v>
      </c>
      <c r="AL176" s="1">
        <v>1160048.4849968599</v>
      </c>
      <c r="AM176" s="1">
        <v>1001534.52041399</v>
      </c>
      <c r="AN176" s="1">
        <v>2455937.3062441102</v>
      </c>
      <c r="AO176" s="1">
        <v>1329377.99061581</v>
      </c>
      <c r="AP176" s="1">
        <v>1420453.26394436</v>
      </c>
      <c r="AQ176" s="1">
        <v>2069602.8024488599</v>
      </c>
      <c r="AR176" s="1">
        <v>1645406.23777751</v>
      </c>
      <c r="AS176" s="1">
        <v>1525379.43357807</v>
      </c>
      <c r="AT176" s="1">
        <v>1990233.0046332299</v>
      </c>
      <c r="AU176" s="1">
        <v>1806717.1891409601</v>
      </c>
      <c r="AV176" s="1">
        <v>1367266.1813661</v>
      </c>
      <c r="AW176" s="1">
        <v>1650005.3166464299</v>
      </c>
      <c r="AX176" s="1">
        <v>1609480.9504526099</v>
      </c>
      <c r="AY176" s="1">
        <v>2177998.4227441102</v>
      </c>
      <c r="AZ176" s="1">
        <v>1867003.3542119099</v>
      </c>
      <c r="BA176" s="1">
        <v>1721187.5002971599</v>
      </c>
      <c r="BB176" s="1">
        <v>1514371.2707312901</v>
      </c>
      <c r="BC176" s="1">
        <v>1914987.9064152599</v>
      </c>
      <c r="BD176" s="1">
        <v>2076310.3227138901</v>
      </c>
      <c r="BE176" s="1">
        <v>1610993.41262309</v>
      </c>
      <c r="BF176" s="1">
        <v>2062358.8095827</v>
      </c>
      <c r="BG176" s="1">
        <v>1589268.3805160201</v>
      </c>
      <c r="BH176" s="1">
        <v>1461434.62273459</v>
      </c>
      <c r="BI176" s="1">
        <v>2570474.1332152602</v>
      </c>
      <c r="BJ176" s="1">
        <v>2099555.6415309799</v>
      </c>
      <c r="BK176" s="1">
        <v>1152364.86273681</v>
      </c>
      <c r="BL176" s="1">
        <v>1707167.97236793</v>
      </c>
      <c r="BM176" s="1">
        <v>1398696.1621938001</v>
      </c>
      <c r="BN176" s="1">
        <v>1494640.40813866</v>
      </c>
      <c r="BO176" s="1">
        <v>1465054.8472020701</v>
      </c>
      <c r="BP176" s="1">
        <v>1213561.88547547</v>
      </c>
      <c r="BQ176" s="1">
        <v>1322076.08406015</v>
      </c>
      <c r="BR176" s="1">
        <v>1323120.07314239</v>
      </c>
      <c r="BS176" s="1">
        <v>1724347.2470364601</v>
      </c>
      <c r="BT176" s="1">
        <v>1222897.5486303801</v>
      </c>
      <c r="BU176" s="1">
        <v>1221984.9306407301</v>
      </c>
      <c r="BV176" s="1">
        <v>1464743.1747604799</v>
      </c>
      <c r="BW176" s="1">
        <v>1374258.1669034699</v>
      </c>
      <c r="BX176" s="1">
        <v>1810732.5734391999</v>
      </c>
      <c r="BY176" s="1">
        <v>2122194.2303983099</v>
      </c>
      <c r="BZ176" s="1">
        <v>1340433.2254506799</v>
      </c>
      <c r="CA176" s="1">
        <v>1169709.3022240701</v>
      </c>
      <c r="CB176" s="1">
        <v>1465214.86528578</v>
      </c>
      <c r="CC176" s="1">
        <v>1269571.9572522501</v>
      </c>
      <c r="CD176" s="1">
        <v>1895614.7238977</v>
      </c>
      <c r="CE176" s="1">
        <v>1497596.7344849401</v>
      </c>
      <c r="CF176" s="1">
        <v>1252756.0788434299</v>
      </c>
      <c r="CG176" s="1">
        <v>1814044.0235117699</v>
      </c>
      <c r="CH176" s="1">
        <v>1063548.85742299</v>
      </c>
      <c r="CI176" s="1">
        <v>1951751.0224377499</v>
      </c>
      <c r="CJ176" s="1">
        <v>1440780.15204036</v>
      </c>
      <c r="CK176" s="1">
        <v>1932452.02598802</v>
      </c>
      <c r="CL176" s="1">
        <v>1622489.74330998</v>
      </c>
      <c r="CM176" s="1">
        <v>1203253.7942592099</v>
      </c>
      <c r="CN176" s="1">
        <v>1061284.0957889401</v>
      </c>
      <c r="CO176" s="1">
        <v>1222227.7113743301</v>
      </c>
      <c r="CP176" s="1">
        <v>1510695.26495299</v>
      </c>
      <c r="CQ176" s="1">
        <v>1260897.0655496099</v>
      </c>
      <c r="CR176" s="1">
        <v>1159488.0136001699</v>
      </c>
      <c r="CS176" s="1">
        <v>1340801.1806088199</v>
      </c>
      <c r="CT176" s="1">
        <v>1661786.8819367499</v>
      </c>
      <c r="CU176" s="1">
        <v>1166962.6625938001</v>
      </c>
      <c r="CV176" s="1">
        <v>1363371.2584551999</v>
      </c>
      <c r="CW176" s="1">
        <v>1862393.2890308399</v>
      </c>
      <c r="CX176" s="1">
        <v>1539407.9523904801</v>
      </c>
      <c r="CY176" s="1">
        <v>1225998.97928945</v>
      </c>
      <c r="CZ176" s="1">
        <v>1532019.38318231</v>
      </c>
      <c r="DA176" s="1">
        <v>2174900.9825742398</v>
      </c>
      <c r="DB176" s="1">
        <v>1857754.2194406199</v>
      </c>
      <c r="DC176" s="1">
        <v>776686.87021605705</v>
      </c>
      <c r="DD176" s="1">
        <v>1923747.1948933401</v>
      </c>
      <c r="DE176" s="1">
        <v>1452300.91220027</v>
      </c>
      <c r="DF176" s="1">
        <v>1133288.08714523</v>
      </c>
      <c r="DG176" s="1">
        <v>1848451.24963296</v>
      </c>
      <c r="DH176" s="1">
        <v>880660.37593346206</v>
      </c>
      <c r="DI176" s="1">
        <v>1245444.7398250201</v>
      </c>
      <c r="DJ176" s="1">
        <v>1664979.6698232</v>
      </c>
      <c r="DK176" s="1">
        <v>2128458.4400486602</v>
      </c>
      <c r="DL176" s="1">
        <v>1479777.7291530799</v>
      </c>
      <c r="DM176" s="1">
        <v>1656327.59530964</v>
      </c>
      <c r="DN176" s="1">
        <v>1555566.0234544501</v>
      </c>
      <c r="DO176" s="1">
        <v>1609613.0158611899</v>
      </c>
      <c r="DP176" s="1">
        <v>1504768.9964024799</v>
      </c>
      <c r="DQ176" s="1">
        <v>1108357.7260357901</v>
      </c>
      <c r="DR176" s="1">
        <v>1614502.1003973</v>
      </c>
      <c r="DS176" s="1">
        <v>1644670.8505700999</v>
      </c>
      <c r="DT176" s="1">
        <v>1045750.6050446</v>
      </c>
      <c r="DU176" s="1">
        <v>1677086.7390493499</v>
      </c>
      <c r="DV176" s="1">
        <v>1680475.48432727</v>
      </c>
      <c r="DW176" s="1">
        <v>1284459.4246911199</v>
      </c>
      <c r="DX176" s="1">
        <v>1628332.10281532</v>
      </c>
      <c r="DY176" s="1">
        <v>2197695.4481720501</v>
      </c>
      <c r="DZ176" s="1">
        <v>1570367.64363707</v>
      </c>
      <c r="EA176" s="1">
        <v>1442762.94119919</v>
      </c>
      <c r="EB176" s="1">
        <v>1104971.06981082</v>
      </c>
      <c r="EC176" s="1">
        <v>1480703.9949952201</v>
      </c>
      <c r="ED176" s="1">
        <v>1297399.22730069</v>
      </c>
      <c r="EE176" s="1">
        <v>1316805.4863285599</v>
      </c>
      <c r="EF176" s="1">
        <v>2487454.1636262299</v>
      </c>
      <c r="EG176" s="1">
        <v>1846062.6427915201</v>
      </c>
      <c r="EH176" s="1">
        <v>1554678.0210446401</v>
      </c>
      <c r="EI176" s="1">
        <v>1549450.22906947</v>
      </c>
      <c r="EJ176" s="1">
        <v>1119792.71591215</v>
      </c>
      <c r="EK176" s="1">
        <v>1475905.6020142401</v>
      </c>
      <c r="EL176" s="1">
        <v>1693805.4199317701</v>
      </c>
      <c r="EM176" s="1">
        <v>1238087.2704673701</v>
      </c>
      <c r="EN176" s="1">
        <v>1566575.3093171599</v>
      </c>
      <c r="EO176" s="1">
        <v>1574297.1290975199</v>
      </c>
      <c r="EP176" s="1">
        <v>1843573.1490855101</v>
      </c>
      <c r="EQ176" s="1">
        <v>1134297.9575948</v>
      </c>
      <c r="ER176" s="1">
        <v>1243907.5626628799</v>
      </c>
      <c r="ES176" s="1">
        <v>1140538.9221133001</v>
      </c>
      <c r="ET176" s="1">
        <v>1415728.97455841</v>
      </c>
      <c r="EU176" s="1">
        <v>1208034.65625933</v>
      </c>
      <c r="EV176" s="1">
        <v>926334.91894519096</v>
      </c>
      <c r="EW176" s="1">
        <v>1173637.25315972</v>
      </c>
      <c r="EX176" s="1">
        <v>1441572.8427180699</v>
      </c>
      <c r="EY176" s="1">
        <v>1592602.22448471</v>
      </c>
      <c r="EZ176" s="1">
        <v>1682788.4267610901</v>
      </c>
      <c r="FA176" s="1">
        <v>1104938.6663627899</v>
      </c>
      <c r="FB176" s="1">
        <v>1492346.6242476699</v>
      </c>
      <c r="FC176" s="1">
        <v>1317146.3670699699</v>
      </c>
      <c r="FD176" s="1">
        <v>1486406.61413523</v>
      </c>
    </row>
    <row r="177" spans="1:160" x14ac:dyDescent="0.2">
      <c r="A177" s="1" t="s">
        <v>1810</v>
      </c>
      <c r="B177" s="4" t="s">
        <v>796</v>
      </c>
      <c r="C177" s="4" t="s">
        <v>797</v>
      </c>
      <c r="D177" s="1">
        <v>213425.57088594799</v>
      </c>
      <c r="E177" s="1">
        <v>272007.40265031799</v>
      </c>
      <c r="F177" s="1">
        <v>333672.05264743097</v>
      </c>
      <c r="G177" s="1">
        <v>151988.36444038499</v>
      </c>
      <c r="H177" s="1">
        <v>170658.37352145501</v>
      </c>
      <c r="I177" s="1">
        <v>152567.983918299</v>
      </c>
      <c r="J177" s="1">
        <v>1120332.95773845</v>
      </c>
      <c r="K177" s="1">
        <v>295301.38147615601</v>
      </c>
      <c r="L177" s="1">
        <v>222237.837458764</v>
      </c>
      <c r="M177" s="1">
        <v>289734.397875692</v>
      </c>
      <c r="N177" s="1">
        <v>213263.066033209</v>
      </c>
      <c r="O177" s="1">
        <v>190311.583808747</v>
      </c>
      <c r="P177" s="1">
        <v>348931.84338443098</v>
      </c>
      <c r="Q177" s="1">
        <v>199395.75598490899</v>
      </c>
      <c r="R177" s="1">
        <v>187879.53768414099</v>
      </c>
      <c r="S177" s="1">
        <v>252025.624489507</v>
      </c>
      <c r="T177" s="1">
        <v>196327.988497057</v>
      </c>
      <c r="U177" s="1">
        <v>336839.57131550898</v>
      </c>
      <c r="V177" s="1">
        <v>173776.30538394599</v>
      </c>
      <c r="W177" s="1">
        <v>314664.374640939</v>
      </c>
      <c r="X177" s="1">
        <v>153887.71828681501</v>
      </c>
      <c r="Y177" s="1">
        <v>209005.82181985601</v>
      </c>
      <c r="Z177" s="1">
        <v>129799.451207071</v>
      </c>
      <c r="AA177" s="1">
        <v>148120.81360087101</v>
      </c>
      <c r="AB177" s="1">
        <v>242834.771098</v>
      </c>
      <c r="AC177" s="1">
        <v>174281.31219643599</v>
      </c>
      <c r="AD177" s="1">
        <v>202995.20490390601</v>
      </c>
      <c r="AE177" s="1">
        <v>183681.524442172</v>
      </c>
      <c r="AF177" s="1">
        <v>135375.417907422</v>
      </c>
      <c r="AG177" s="1">
        <v>115402.87833843799</v>
      </c>
      <c r="AH177" s="1">
        <v>229309.97721025601</v>
      </c>
      <c r="AI177" s="1">
        <v>187134.75458681499</v>
      </c>
      <c r="AJ177" s="1">
        <v>101666.312939885</v>
      </c>
      <c r="AK177" s="1">
        <v>283225.509757013</v>
      </c>
      <c r="AL177" s="1">
        <v>108993.271902251</v>
      </c>
      <c r="AM177" s="1">
        <v>157681.61756383101</v>
      </c>
      <c r="AN177" s="1">
        <v>197455.42393982201</v>
      </c>
      <c r="AO177" s="1">
        <v>142305.53209809001</v>
      </c>
      <c r="AP177" s="1">
        <v>120934.493072948</v>
      </c>
      <c r="AQ177" s="1">
        <v>138245.67441334101</v>
      </c>
      <c r="AR177" s="1">
        <v>257493.37722016501</v>
      </c>
      <c r="AS177" s="1">
        <v>217256.60859920201</v>
      </c>
      <c r="AT177" s="1">
        <v>165858.13252156001</v>
      </c>
      <c r="AU177" s="1">
        <v>188599.50382467799</v>
      </c>
      <c r="AV177" s="1">
        <v>142917.14197113601</v>
      </c>
      <c r="AW177" s="1">
        <v>197177.85673034901</v>
      </c>
      <c r="AX177" s="1">
        <v>201935.44804877799</v>
      </c>
      <c r="AY177" s="1">
        <v>196445.61921115901</v>
      </c>
      <c r="AZ177" s="1">
        <v>255637.41365394599</v>
      </c>
      <c r="BA177" s="1">
        <v>181484.84089727301</v>
      </c>
      <c r="BB177" s="1">
        <v>109607.075400438</v>
      </c>
      <c r="BC177" s="1">
        <v>167202.145996073</v>
      </c>
      <c r="BD177" s="1">
        <v>203062.90325607199</v>
      </c>
      <c r="BE177" s="1">
        <v>225186.80739750699</v>
      </c>
      <c r="BF177" s="1">
        <v>235611.04686011499</v>
      </c>
      <c r="BG177" s="1">
        <v>114337.907994603</v>
      </c>
      <c r="BH177" s="1">
        <v>137528.32847445499</v>
      </c>
      <c r="BI177" s="1">
        <v>407104.481096306</v>
      </c>
      <c r="BJ177" s="1">
        <v>583914.04518280597</v>
      </c>
      <c r="BK177" s="1">
        <v>216305.650111119</v>
      </c>
      <c r="BL177" s="1">
        <v>171263.60404887199</v>
      </c>
      <c r="BM177" s="1">
        <v>176381.966167543</v>
      </c>
      <c r="BN177" s="1">
        <v>167787.98206747099</v>
      </c>
      <c r="BO177" s="1">
        <v>217827.297240691</v>
      </c>
      <c r="BP177" s="1">
        <v>253940.51678433499</v>
      </c>
      <c r="BQ177" s="1">
        <v>191179.234835209</v>
      </c>
      <c r="BR177" s="1">
        <v>154143.00863847201</v>
      </c>
      <c r="BS177" s="1">
        <v>183421.29904218201</v>
      </c>
      <c r="BT177" s="1">
        <v>162946.050381315</v>
      </c>
      <c r="BU177" s="1">
        <v>145946.995586037</v>
      </c>
      <c r="BV177" s="1">
        <v>107145.163194512</v>
      </c>
      <c r="BW177" s="1">
        <v>238174.872650098</v>
      </c>
      <c r="BX177" s="1">
        <v>136291.87521130199</v>
      </c>
      <c r="BY177" s="1">
        <v>315877.95187903201</v>
      </c>
      <c r="BZ177" s="1">
        <v>248493.91389850399</v>
      </c>
      <c r="CA177" s="1">
        <v>188976.90935692299</v>
      </c>
      <c r="CB177" s="1">
        <v>244962.26107206399</v>
      </c>
      <c r="CC177" s="1">
        <v>165973.22871189399</v>
      </c>
      <c r="CD177" s="1">
        <v>152080.30883193199</v>
      </c>
      <c r="CE177" s="1">
        <v>187783.71996247501</v>
      </c>
      <c r="CF177" s="1">
        <v>238872.72829247001</v>
      </c>
      <c r="CG177" s="1">
        <v>135283.77195021001</v>
      </c>
      <c r="CH177" s="1">
        <v>186132.452425561</v>
      </c>
      <c r="CI177" s="1">
        <v>162846.79865365499</v>
      </c>
      <c r="CJ177" s="1">
        <v>271817.15965011599</v>
      </c>
      <c r="CK177" s="1">
        <v>117367.71203569</v>
      </c>
      <c r="CL177" s="1">
        <v>149912.07876124</v>
      </c>
      <c r="CM177" s="1">
        <v>158218.82678969501</v>
      </c>
      <c r="CN177" s="1">
        <v>87013.753360809002</v>
      </c>
      <c r="CO177" s="1">
        <v>147101.01217600401</v>
      </c>
      <c r="CP177" s="1">
        <v>102133.028465728</v>
      </c>
      <c r="CQ177" s="1">
        <v>110100.347318574</v>
      </c>
      <c r="CR177" s="1">
        <v>132434.27757793901</v>
      </c>
      <c r="CS177" s="1">
        <v>167962.33247978101</v>
      </c>
      <c r="CT177" s="1">
        <v>185562.621003295</v>
      </c>
      <c r="CU177" s="1">
        <v>103472.679276038</v>
      </c>
      <c r="CV177" s="1">
        <v>170985.53841196699</v>
      </c>
      <c r="CW177" s="1">
        <v>122370.856187618</v>
      </c>
      <c r="CX177" s="1">
        <v>165619.66979299599</v>
      </c>
      <c r="CY177" s="1">
        <v>148024.18439166399</v>
      </c>
      <c r="CZ177" s="1">
        <v>130057.749514468</v>
      </c>
      <c r="DA177" s="1">
        <v>158479.213336663</v>
      </c>
      <c r="DB177" s="1">
        <v>238744.90352723599</v>
      </c>
      <c r="DC177" s="1">
        <v>169348.60022096999</v>
      </c>
      <c r="DD177" s="1">
        <v>146019.348666465</v>
      </c>
      <c r="DE177" s="1">
        <v>176335.049760163</v>
      </c>
      <c r="DF177" s="1">
        <v>123289.493880218</v>
      </c>
      <c r="DG177" s="1">
        <v>129328.408269864</v>
      </c>
      <c r="DH177" s="1">
        <v>198112.393887193</v>
      </c>
      <c r="DI177" s="1">
        <v>131056.04024581</v>
      </c>
      <c r="DJ177" s="1">
        <v>172126.77970660699</v>
      </c>
      <c r="DK177" s="1">
        <v>172327.77085514501</v>
      </c>
      <c r="DL177" s="1">
        <v>127791.947419381</v>
      </c>
      <c r="DM177" s="1">
        <v>162419.19450502101</v>
      </c>
      <c r="DN177" s="1">
        <v>135568.805732484</v>
      </c>
      <c r="DO177" s="1">
        <v>125189.69011744601</v>
      </c>
      <c r="DP177" s="1">
        <v>180129.086879624</v>
      </c>
      <c r="DQ177" s="1">
        <v>101102.98813003401</v>
      </c>
      <c r="DR177" s="1">
        <v>97444.049508947093</v>
      </c>
      <c r="DS177" s="1">
        <v>146667.64303554699</v>
      </c>
      <c r="DT177" s="1">
        <v>191970.99437252601</v>
      </c>
      <c r="DU177" s="1">
        <v>145624.63510092301</v>
      </c>
      <c r="DV177" s="1">
        <v>125227.211800042</v>
      </c>
      <c r="DW177" s="1">
        <v>150096.72713412301</v>
      </c>
      <c r="DX177" s="1">
        <v>104078.093906972</v>
      </c>
      <c r="DY177" s="1">
        <v>197144.73588373099</v>
      </c>
      <c r="DZ177" s="1">
        <v>113817.13432728199</v>
      </c>
      <c r="EA177" s="1">
        <v>121517.56449819999</v>
      </c>
      <c r="EB177" s="1">
        <v>94678.495821367993</v>
      </c>
      <c r="EC177" s="1">
        <v>120883.351294369</v>
      </c>
      <c r="ED177" s="1">
        <v>113025.73267972399</v>
      </c>
      <c r="EE177" s="1">
        <v>92738.923542638906</v>
      </c>
      <c r="EF177" s="1">
        <v>109312.51126579</v>
      </c>
      <c r="EG177" s="1">
        <v>103861.47905362101</v>
      </c>
      <c r="EH177" s="1">
        <v>150256.51103282601</v>
      </c>
      <c r="EI177" s="1">
        <v>198619.862891611</v>
      </c>
      <c r="EJ177" s="1">
        <v>122579.288527967</v>
      </c>
      <c r="EK177" s="1">
        <v>95147.775472453795</v>
      </c>
      <c r="EL177" s="1">
        <v>129266.26251339899</v>
      </c>
      <c r="EM177" s="1">
        <v>112848.369229333</v>
      </c>
      <c r="EN177" s="1">
        <v>97785.521665372595</v>
      </c>
      <c r="EO177" s="1">
        <v>141988.97561425701</v>
      </c>
      <c r="EP177" s="1">
        <v>168800.63890086301</v>
      </c>
      <c r="EQ177" s="1">
        <v>139715.684675608</v>
      </c>
      <c r="ER177" s="1">
        <v>82607.060239746803</v>
      </c>
      <c r="ES177" s="1">
        <v>92601.064390955406</v>
      </c>
      <c r="ET177" s="1">
        <v>95180.658925749696</v>
      </c>
      <c r="EU177" s="1">
        <v>99148.955672142896</v>
      </c>
      <c r="EV177" s="1">
        <v>130468.84955051199</v>
      </c>
      <c r="EW177" s="1">
        <v>115398.814659674</v>
      </c>
      <c r="EX177" s="1">
        <v>320346.43644612702</v>
      </c>
      <c r="EY177" s="1">
        <v>137962.87635988201</v>
      </c>
      <c r="EZ177" s="1">
        <v>198032.51463867599</v>
      </c>
      <c r="FA177" s="1">
        <v>87722.596930986605</v>
      </c>
      <c r="FB177" s="1">
        <v>163403.027861371</v>
      </c>
      <c r="FC177" s="1">
        <v>117678.574507547</v>
      </c>
      <c r="FD177" s="1">
        <v>190700.627765868</v>
      </c>
    </row>
    <row r="178" spans="1:160" x14ac:dyDescent="0.2">
      <c r="A178" s="1" t="s">
        <v>1811</v>
      </c>
      <c r="B178" s="4" t="s">
        <v>800</v>
      </c>
      <c r="C178" s="4" t="s">
        <v>801</v>
      </c>
      <c r="D178" s="1">
        <v>959669.49611813703</v>
      </c>
      <c r="E178" s="1">
        <v>803584.20589230605</v>
      </c>
      <c r="F178" s="1">
        <v>1695341.6967518299</v>
      </c>
      <c r="G178" s="1">
        <v>730032.881336794</v>
      </c>
      <c r="H178" s="1">
        <v>1059045.80310701</v>
      </c>
      <c r="I178" s="1">
        <v>713329.13834362302</v>
      </c>
      <c r="J178" s="1">
        <v>764864.31706658902</v>
      </c>
      <c r="K178" s="1">
        <v>663437.30219259602</v>
      </c>
      <c r="L178" s="1">
        <v>922658.82602058805</v>
      </c>
      <c r="M178" s="1">
        <v>1167343.2497082199</v>
      </c>
      <c r="N178" s="1">
        <v>1340772.71075927</v>
      </c>
      <c r="O178" s="1">
        <v>855634.12338281702</v>
      </c>
      <c r="P178" s="1">
        <v>922889.11681299994</v>
      </c>
      <c r="Q178" s="1">
        <v>998908.05926381296</v>
      </c>
      <c r="R178" s="1">
        <v>812375.54391613102</v>
      </c>
      <c r="S178" s="1">
        <v>694356.26954860997</v>
      </c>
      <c r="T178" s="1">
        <v>1080801.46582256</v>
      </c>
      <c r="U178" s="1">
        <v>945631.28403510305</v>
      </c>
      <c r="V178" s="1">
        <v>1092078.8988141799</v>
      </c>
      <c r="W178" s="1">
        <v>1280295.6992072801</v>
      </c>
      <c r="X178" s="1">
        <v>910750.27722699801</v>
      </c>
      <c r="Y178" s="1">
        <v>1446344.15438918</v>
      </c>
      <c r="Z178" s="1">
        <v>1222674.5946621899</v>
      </c>
      <c r="AA178" s="1">
        <v>858853.90439904598</v>
      </c>
      <c r="AB178" s="1">
        <v>971839.20610257704</v>
      </c>
      <c r="AC178" s="1">
        <v>1283891.3312729499</v>
      </c>
      <c r="AD178" s="1">
        <v>828065.251848605</v>
      </c>
      <c r="AE178" s="1">
        <v>931601.02114990202</v>
      </c>
      <c r="AF178" s="1">
        <v>1381482.0332818399</v>
      </c>
      <c r="AG178" s="1">
        <v>815268.24914202897</v>
      </c>
      <c r="AH178" s="1">
        <v>829265.50000913395</v>
      </c>
      <c r="AI178" s="1">
        <v>871926.957767513</v>
      </c>
      <c r="AJ178" s="1">
        <v>631635.18136825599</v>
      </c>
      <c r="AK178" s="1">
        <v>976799.40348145505</v>
      </c>
      <c r="AL178" s="1">
        <v>970729.83951816498</v>
      </c>
      <c r="AM178" s="1">
        <v>892150.21832373703</v>
      </c>
      <c r="AN178" s="1">
        <v>670160.10482793895</v>
      </c>
      <c r="AO178" s="1">
        <v>931560.20464297303</v>
      </c>
      <c r="AP178" s="1">
        <v>952260.93929745303</v>
      </c>
      <c r="AQ178" s="1">
        <v>1608845.6078526301</v>
      </c>
      <c r="AR178" s="1">
        <v>1374738.9056514699</v>
      </c>
      <c r="AS178" s="1">
        <v>1846590.5083401799</v>
      </c>
      <c r="AT178" s="1">
        <v>1549863.2838601801</v>
      </c>
      <c r="AU178" s="1">
        <v>1577186.57087323</v>
      </c>
      <c r="AV178" s="1">
        <v>819538.64287419</v>
      </c>
      <c r="AW178" s="1">
        <v>4379531.6031983504</v>
      </c>
      <c r="AX178" s="1">
        <v>1509105.6606759001</v>
      </c>
      <c r="AY178" s="1">
        <v>889434.46068135498</v>
      </c>
      <c r="AZ178" s="1">
        <v>1393355.02656309</v>
      </c>
      <c r="BA178" s="1">
        <v>1579748.0135480601</v>
      </c>
      <c r="BB178" s="1">
        <v>1520592.15036768</v>
      </c>
      <c r="BC178" s="1">
        <v>1144857.90998118</v>
      </c>
      <c r="BD178" s="1">
        <v>1069441.7558572199</v>
      </c>
      <c r="BE178" s="1">
        <v>1024891.8476418999</v>
      </c>
      <c r="BF178" s="1">
        <v>1084180.6819971099</v>
      </c>
      <c r="BG178" s="1">
        <v>1363429.3421179501</v>
      </c>
      <c r="BH178" s="1">
        <v>1243888.9956727601</v>
      </c>
      <c r="BI178" s="1">
        <v>1888303.03133227</v>
      </c>
      <c r="BJ178" s="1">
        <v>1374724.2280874699</v>
      </c>
      <c r="BK178" s="1">
        <v>1786471.0265933201</v>
      </c>
      <c r="BL178" s="1">
        <v>1330697.0639578099</v>
      </c>
      <c r="BM178" s="1">
        <v>1576664.8949879201</v>
      </c>
      <c r="BN178" s="1">
        <v>1503342.45121533</v>
      </c>
      <c r="BO178" s="1">
        <v>1400444.88750065</v>
      </c>
      <c r="BP178" s="1">
        <v>1202463.2792022801</v>
      </c>
      <c r="BQ178" s="1">
        <v>1107639.65672466</v>
      </c>
      <c r="BR178" s="1">
        <v>1602019.2609109899</v>
      </c>
      <c r="BS178" s="1">
        <v>965630.10386872001</v>
      </c>
      <c r="BT178" s="1">
        <v>1116301.8660170899</v>
      </c>
      <c r="BU178" s="1">
        <v>1124559.3868014</v>
      </c>
      <c r="BV178" s="1">
        <v>1372865.18566498</v>
      </c>
      <c r="BW178" s="1">
        <v>918965.06458342203</v>
      </c>
      <c r="BX178" s="1">
        <v>1188752.7621186899</v>
      </c>
      <c r="BY178" s="1">
        <v>1351528.7485998599</v>
      </c>
      <c r="BZ178" s="1">
        <v>1232189.92865569</v>
      </c>
      <c r="CA178" s="1">
        <v>1000820.91998836</v>
      </c>
      <c r="CB178" s="1">
        <v>1417329.8103982899</v>
      </c>
      <c r="CC178" s="1">
        <v>1003589.99866698</v>
      </c>
      <c r="CD178" s="1">
        <v>1648288.7936154201</v>
      </c>
      <c r="CE178" s="1">
        <v>1342150.08687042</v>
      </c>
      <c r="CF178" s="1">
        <v>1234612.43244724</v>
      </c>
      <c r="CG178" s="1">
        <v>1247689.8222714199</v>
      </c>
      <c r="CH178" s="1">
        <v>1334566.8481680099</v>
      </c>
      <c r="CI178" s="1">
        <v>1237105.42475894</v>
      </c>
      <c r="CJ178" s="1">
        <v>754326.27115605003</v>
      </c>
      <c r="CK178" s="1">
        <v>855495.67365285801</v>
      </c>
      <c r="CL178" s="1">
        <v>1588664.88305588</v>
      </c>
      <c r="CM178" s="1">
        <v>1164077.8844620599</v>
      </c>
      <c r="CN178" s="1">
        <v>533237.04563913203</v>
      </c>
      <c r="CO178" s="1">
        <v>904577.25580866705</v>
      </c>
      <c r="CP178" s="1">
        <v>1352250.2794884001</v>
      </c>
      <c r="CQ178" s="1">
        <v>1089003.1589076701</v>
      </c>
      <c r="CR178" s="1">
        <v>1265248.4567988501</v>
      </c>
      <c r="CS178" s="1">
        <v>648632.512580193</v>
      </c>
      <c r="CT178" s="1">
        <v>825088.26642925804</v>
      </c>
      <c r="CU178" s="1">
        <v>946224.55520731001</v>
      </c>
      <c r="CV178" s="1">
        <v>921456.41725731897</v>
      </c>
      <c r="CW178" s="1">
        <v>881818.90966965398</v>
      </c>
      <c r="CX178" s="1">
        <v>826495.13958007097</v>
      </c>
      <c r="CY178" s="1">
        <v>928317.27342434204</v>
      </c>
      <c r="CZ178" s="1">
        <v>993757.909267665</v>
      </c>
      <c r="DA178" s="1">
        <v>988671.61812574405</v>
      </c>
      <c r="DB178" s="1">
        <v>664993.17596641195</v>
      </c>
      <c r="DC178" s="1">
        <v>785915.28521911404</v>
      </c>
      <c r="DD178" s="1">
        <v>702672.05426295695</v>
      </c>
      <c r="DE178" s="1">
        <v>782738.98382461397</v>
      </c>
      <c r="DF178" s="1">
        <v>819612.92312409705</v>
      </c>
      <c r="DG178" s="1">
        <v>780821.33612850402</v>
      </c>
      <c r="DH178" s="1">
        <v>734345.22983216995</v>
      </c>
      <c r="DI178" s="1">
        <v>2132332.5438496</v>
      </c>
      <c r="DJ178" s="1">
        <v>1058453.9591640499</v>
      </c>
      <c r="DK178" s="1">
        <v>1007731.6776898199</v>
      </c>
      <c r="DL178" s="1">
        <v>941677.15939195303</v>
      </c>
      <c r="DM178" s="1">
        <v>1439192.6342988501</v>
      </c>
      <c r="DN178" s="1">
        <v>748101.24870277802</v>
      </c>
      <c r="DO178" s="1">
        <v>915441.59633123095</v>
      </c>
      <c r="DP178" s="1">
        <v>2353114.68101185</v>
      </c>
      <c r="DQ178" s="1">
        <v>1846819.9147878301</v>
      </c>
      <c r="DR178" s="1">
        <v>1036597.37810562</v>
      </c>
      <c r="DS178" s="1">
        <v>1050350.3790305301</v>
      </c>
      <c r="DT178" s="1">
        <v>1192679.3018295299</v>
      </c>
      <c r="DU178" s="1">
        <v>1765909.50754546</v>
      </c>
      <c r="DV178" s="1">
        <v>1063194.1511321301</v>
      </c>
      <c r="DW178" s="1">
        <v>1402630.1626116701</v>
      </c>
      <c r="DX178" s="1">
        <v>974270.55382970197</v>
      </c>
      <c r="DY178" s="1">
        <v>1548852.9488039799</v>
      </c>
      <c r="DZ178" s="1">
        <v>1087870.8493828401</v>
      </c>
      <c r="EA178" s="1">
        <v>1614985.78715738</v>
      </c>
      <c r="EB178" s="1">
        <v>1312014.5061584699</v>
      </c>
      <c r="EC178" s="1">
        <v>4163070.6192630199</v>
      </c>
      <c r="ED178" s="1">
        <v>840107.43822834501</v>
      </c>
      <c r="EE178" s="1">
        <v>1005842.8914998299</v>
      </c>
      <c r="EF178" s="1">
        <v>974146.82678589399</v>
      </c>
      <c r="EG178" s="1">
        <v>869915.19231531199</v>
      </c>
      <c r="EH178" s="1">
        <v>1235857.6924199599</v>
      </c>
      <c r="EI178" s="1">
        <v>1061873.8965779601</v>
      </c>
      <c r="EJ178" s="1">
        <v>1113074.49667994</v>
      </c>
      <c r="EK178" s="1">
        <v>1257639.1703255</v>
      </c>
      <c r="EL178" s="1">
        <v>1554550.82510372</v>
      </c>
      <c r="EM178" s="1">
        <v>1048400.7472516</v>
      </c>
      <c r="EN178" s="1">
        <v>1106763.15197713</v>
      </c>
      <c r="EO178" s="1">
        <v>1289792.4757664499</v>
      </c>
      <c r="EP178" s="1">
        <v>1457188.6752564299</v>
      </c>
      <c r="EQ178" s="1">
        <v>1116073.9654369201</v>
      </c>
      <c r="ER178" s="1">
        <v>1260191.6878675299</v>
      </c>
      <c r="ES178" s="1">
        <v>1685906.57048855</v>
      </c>
      <c r="ET178" s="1">
        <v>2055400.7742801199</v>
      </c>
      <c r="EU178" s="1">
        <v>853604.56766382197</v>
      </c>
      <c r="EV178" s="1">
        <v>1133379.9459101199</v>
      </c>
      <c r="EW178" s="1">
        <v>1104090.4894346399</v>
      </c>
      <c r="EX178" s="1">
        <v>1969049.26658667</v>
      </c>
      <c r="EY178" s="1">
        <v>1898462.56539309</v>
      </c>
      <c r="EZ178" s="1">
        <v>1334828.6216796499</v>
      </c>
      <c r="FA178" s="1">
        <v>2063727.9856978699</v>
      </c>
      <c r="FB178" s="1">
        <v>1428780.5077897699</v>
      </c>
      <c r="FC178" s="1">
        <v>1418056.0964122601</v>
      </c>
      <c r="FD178" s="1">
        <v>1128299.83175307</v>
      </c>
    </row>
    <row r="179" spans="1:160" x14ac:dyDescent="0.2">
      <c r="A179" s="1" t="s">
        <v>1812</v>
      </c>
      <c r="B179" s="4" t="s">
        <v>803</v>
      </c>
      <c r="C179" s="4" t="s">
        <v>804</v>
      </c>
      <c r="D179" s="1" t="s">
        <v>0</v>
      </c>
      <c r="E179" s="1" t="s">
        <v>0</v>
      </c>
      <c r="F179" s="1" t="s">
        <v>0</v>
      </c>
      <c r="G179" s="1" t="s">
        <v>0</v>
      </c>
      <c r="H179" s="1" t="s">
        <v>0</v>
      </c>
      <c r="I179" s="1" t="s">
        <v>0</v>
      </c>
      <c r="J179" s="1" t="s">
        <v>0</v>
      </c>
      <c r="K179" s="1" t="s">
        <v>0</v>
      </c>
      <c r="L179" s="1" t="s">
        <v>0</v>
      </c>
      <c r="M179" s="1" t="s">
        <v>0</v>
      </c>
      <c r="N179" s="1" t="s">
        <v>0</v>
      </c>
      <c r="O179" s="1" t="s">
        <v>0</v>
      </c>
      <c r="P179" s="1" t="s">
        <v>0</v>
      </c>
      <c r="Q179" s="1" t="s">
        <v>0</v>
      </c>
      <c r="R179" s="1" t="s">
        <v>0</v>
      </c>
      <c r="S179" s="1" t="s">
        <v>0</v>
      </c>
      <c r="T179" s="1" t="s">
        <v>0</v>
      </c>
      <c r="U179" s="1" t="s">
        <v>0</v>
      </c>
      <c r="V179" s="1" t="s">
        <v>0</v>
      </c>
      <c r="W179" s="1" t="s">
        <v>0</v>
      </c>
      <c r="X179" s="1" t="s">
        <v>0</v>
      </c>
      <c r="Y179" s="1" t="s">
        <v>0</v>
      </c>
      <c r="Z179" s="1" t="s">
        <v>0</v>
      </c>
      <c r="AA179" s="1" t="s">
        <v>0</v>
      </c>
      <c r="AB179" s="1" t="s">
        <v>0</v>
      </c>
      <c r="AC179" s="1" t="s">
        <v>0</v>
      </c>
      <c r="AD179" s="1" t="s">
        <v>0</v>
      </c>
      <c r="AE179" s="1" t="s">
        <v>0</v>
      </c>
      <c r="AF179" s="1" t="s">
        <v>0</v>
      </c>
      <c r="AG179" s="1" t="s">
        <v>0</v>
      </c>
      <c r="AH179" s="1" t="s">
        <v>0</v>
      </c>
      <c r="AI179" s="1" t="s">
        <v>0</v>
      </c>
      <c r="AJ179" s="1" t="s">
        <v>0</v>
      </c>
      <c r="AK179" s="1" t="s">
        <v>0</v>
      </c>
      <c r="AL179" s="1" t="s">
        <v>0</v>
      </c>
      <c r="AM179" s="1" t="s">
        <v>0</v>
      </c>
      <c r="AN179" s="1" t="s">
        <v>0</v>
      </c>
      <c r="AO179" s="1" t="s">
        <v>0</v>
      </c>
      <c r="AP179" s="1" t="s">
        <v>0</v>
      </c>
      <c r="AQ179" s="1" t="s">
        <v>0</v>
      </c>
      <c r="AR179" s="1" t="s">
        <v>0</v>
      </c>
      <c r="AS179" s="1" t="s">
        <v>0</v>
      </c>
      <c r="AT179" s="1" t="s">
        <v>0</v>
      </c>
      <c r="AU179" s="1" t="s">
        <v>0</v>
      </c>
      <c r="AV179" s="1" t="s">
        <v>0</v>
      </c>
      <c r="AW179" s="1" t="s">
        <v>0</v>
      </c>
      <c r="AX179" s="1" t="s">
        <v>0</v>
      </c>
      <c r="AY179" s="1" t="s">
        <v>0</v>
      </c>
      <c r="AZ179" s="1" t="s">
        <v>0</v>
      </c>
      <c r="BA179" s="1" t="s">
        <v>0</v>
      </c>
      <c r="BB179" s="1" t="s">
        <v>0</v>
      </c>
      <c r="BC179" s="1" t="s">
        <v>0</v>
      </c>
      <c r="BD179" s="1" t="s">
        <v>0</v>
      </c>
      <c r="BE179" s="1" t="s">
        <v>0</v>
      </c>
      <c r="BF179" s="1" t="s">
        <v>0</v>
      </c>
      <c r="BG179" s="1" t="s">
        <v>0</v>
      </c>
      <c r="BH179" s="1" t="s">
        <v>0</v>
      </c>
      <c r="BI179" s="1" t="s">
        <v>0</v>
      </c>
      <c r="BJ179" s="1" t="s">
        <v>0</v>
      </c>
      <c r="BK179" s="1" t="s">
        <v>0</v>
      </c>
      <c r="BL179" s="1" t="s">
        <v>0</v>
      </c>
      <c r="BM179" s="1" t="s">
        <v>0</v>
      </c>
      <c r="BN179" s="1" t="s">
        <v>0</v>
      </c>
      <c r="BO179" s="1" t="s">
        <v>0</v>
      </c>
      <c r="BP179" s="1" t="s">
        <v>0</v>
      </c>
      <c r="BQ179" s="1" t="s">
        <v>0</v>
      </c>
      <c r="BR179" s="1" t="s">
        <v>0</v>
      </c>
      <c r="BS179" s="1" t="s">
        <v>0</v>
      </c>
      <c r="BT179" s="1" t="s">
        <v>0</v>
      </c>
      <c r="BU179" s="1" t="s">
        <v>0</v>
      </c>
      <c r="BV179" s="1" t="s">
        <v>0</v>
      </c>
      <c r="BW179" s="1" t="s">
        <v>0</v>
      </c>
      <c r="BX179" s="1" t="s">
        <v>0</v>
      </c>
      <c r="BY179" s="1" t="s">
        <v>0</v>
      </c>
      <c r="BZ179" s="1" t="s">
        <v>0</v>
      </c>
      <c r="CA179" s="1" t="s">
        <v>0</v>
      </c>
      <c r="CB179" s="1" t="s">
        <v>0</v>
      </c>
      <c r="CC179" s="1" t="s">
        <v>0</v>
      </c>
      <c r="CD179" s="1" t="s">
        <v>0</v>
      </c>
      <c r="CE179" s="1" t="s">
        <v>0</v>
      </c>
      <c r="CF179" s="1" t="s">
        <v>0</v>
      </c>
      <c r="CG179" s="1" t="s">
        <v>0</v>
      </c>
      <c r="CH179" s="1" t="s">
        <v>0</v>
      </c>
      <c r="CI179" s="1" t="s">
        <v>0</v>
      </c>
      <c r="CJ179" s="1" t="s">
        <v>0</v>
      </c>
      <c r="CK179" s="1" t="s">
        <v>0</v>
      </c>
      <c r="CL179" s="1" t="s">
        <v>0</v>
      </c>
      <c r="CM179" s="1" t="s">
        <v>0</v>
      </c>
      <c r="CN179" s="1" t="s">
        <v>0</v>
      </c>
      <c r="CO179" s="1" t="s">
        <v>0</v>
      </c>
      <c r="CP179" s="1" t="s">
        <v>0</v>
      </c>
      <c r="CQ179" s="1" t="s">
        <v>0</v>
      </c>
      <c r="CR179" s="1" t="s">
        <v>0</v>
      </c>
      <c r="CS179" s="1" t="s">
        <v>0</v>
      </c>
      <c r="CT179" s="1" t="s">
        <v>0</v>
      </c>
      <c r="CU179" s="1" t="s">
        <v>0</v>
      </c>
      <c r="CV179" s="1" t="s">
        <v>0</v>
      </c>
      <c r="CW179" s="1" t="s">
        <v>0</v>
      </c>
      <c r="CX179" s="1" t="s">
        <v>0</v>
      </c>
      <c r="CY179" s="1" t="s">
        <v>0</v>
      </c>
      <c r="CZ179" s="1" t="s">
        <v>0</v>
      </c>
      <c r="DA179" s="1" t="s">
        <v>0</v>
      </c>
      <c r="DB179" s="1" t="s">
        <v>0</v>
      </c>
      <c r="DC179" s="1" t="s">
        <v>0</v>
      </c>
      <c r="DD179" s="1" t="s">
        <v>0</v>
      </c>
      <c r="DE179" s="1" t="s">
        <v>0</v>
      </c>
      <c r="DF179" s="1" t="s">
        <v>0</v>
      </c>
      <c r="DG179" s="1" t="s">
        <v>0</v>
      </c>
      <c r="DH179" s="1" t="s">
        <v>0</v>
      </c>
      <c r="DI179" s="1" t="s">
        <v>0</v>
      </c>
      <c r="DJ179" s="1" t="s">
        <v>0</v>
      </c>
      <c r="DK179" s="1" t="s">
        <v>0</v>
      </c>
      <c r="DL179" s="1" t="s">
        <v>0</v>
      </c>
      <c r="DM179" s="1" t="s">
        <v>0</v>
      </c>
      <c r="DN179" s="1" t="s">
        <v>0</v>
      </c>
      <c r="DO179" s="1" t="s">
        <v>0</v>
      </c>
      <c r="DP179" s="1" t="s">
        <v>0</v>
      </c>
      <c r="DQ179" s="1" t="s">
        <v>0</v>
      </c>
      <c r="DR179" s="1" t="s">
        <v>0</v>
      </c>
      <c r="DS179" s="1" t="s">
        <v>0</v>
      </c>
      <c r="DT179" s="1" t="s">
        <v>0</v>
      </c>
      <c r="DU179" s="1" t="s">
        <v>0</v>
      </c>
      <c r="DV179" s="1" t="s">
        <v>0</v>
      </c>
      <c r="DW179" s="1" t="s">
        <v>0</v>
      </c>
      <c r="DX179" s="1" t="s">
        <v>0</v>
      </c>
      <c r="DY179" s="1" t="s">
        <v>0</v>
      </c>
      <c r="DZ179" s="1" t="s">
        <v>0</v>
      </c>
      <c r="EA179" s="1" t="s">
        <v>0</v>
      </c>
      <c r="EB179" s="1" t="s">
        <v>0</v>
      </c>
      <c r="EC179" s="1" t="s">
        <v>0</v>
      </c>
      <c r="ED179" s="1" t="s">
        <v>0</v>
      </c>
      <c r="EE179" s="1" t="s">
        <v>0</v>
      </c>
      <c r="EF179" s="1" t="s">
        <v>0</v>
      </c>
      <c r="EG179" s="1" t="s">
        <v>0</v>
      </c>
      <c r="EH179" s="1" t="s">
        <v>0</v>
      </c>
      <c r="EI179" s="1" t="s">
        <v>0</v>
      </c>
      <c r="EJ179" s="1" t="s">
        <v>0</v>
      </c>
      <c r="EK179" s="1" t="s">
        <v>0</v>
      </c>
      <c r="EL179" s="1" t="s">
        <v>0</v>
      </c>
      <c r="EM179" s="1" t="s">
        <v>0</v>
      </c>
      <c r="EN179" s="1" t="s">
        <v>0</v>
      </c>
      <c r="EO179" s="1" t="s">
        <v>0</v>
      </c>
      <c r="EP179" s="1" t="s">
        <v>0</v>
      </c>
      <c r="EQ179" s="1" t="s">
        <v>0</v>
      </c>
      <c r="ER179" s="1" t="s">
        <v>0</v>
      </c>
      <c r="ES179" s="1" t="s">
        <v>0</v>
      </c>
      <c r="ET179" s="1" t="s">
        <v>0</v>
      </c>
      <c r="EU179" s="1" t="s">
        <v>0</v>
      </c>
      <c r="EV179" s="1" t="s">
        <v>0</v>
      </c>
      <c r="EW179" s="1" t="s">
        <v>0</v>
      </c>
      <c r="EX179" s="1" t="s">
        <v>0</v>
      </c>
      <c r="EY179" s="1" t="s">
        <v>0</v>
      </c>
      <c r="EZ179" s="1" t="s">
        <v>0</v>
      </c>
      <c r="FA179" s="1" t="s">
        <v>0</v>
      </c>
      <c r="FB179" s="1" t="s">
        <v>0</v>
      </c>
      <c r="FC179" s="1" t="s">
        <v>0</v>
      </c>
      <c r="FD179" s="1" t="s">
        <v>0</v>
      </c>
    </row>
    <row r="180" spans="1:160" x14ac:dyDescent="0.2">
      <c r="A180" s="1" t="s">
        <v>1813</v>
      </c>
      <c r="B180" s="4" t="s">
        <v>807</v>
      </c>
      <c r="C180" s="4" t="s">
        <v>808</v>
      </c>
      <c r="D180" s="1" t="s">
        <v>0</v>
      </c>
      <c r="E180" s="1" t="s">
        <v>0</v>
      </c>
      <c r="F180" s="1" t="s">
        <v>0</v>
      </c>
      <c r="G180" s="1" t="s">
        <v>0</v>
      </c>
      <c r="H180" s="1" t="s">
        <v>0</v>
      </c>
      <c r="I180" s="1" t="s">
        <v>0</v>
      </c>
      <c r="J180" s="1" t="s">
        <v>0</v>
      </c>
      <c r="K180" s="1" t="s">
        <v>0</v>
      </c>
      <c r="L180" s="1" t="s">
        <v>0</v>
      </c>
      <c r="M180" s="1" t="s">
        <v>0</v>
      </c>
      <c r="N180" s="1" t="s">
        <v>0</v>
      </c>
      <c r="O180" s="1" t="s">
        <v>0</v>
      </c>
      <c r="P180" s="1" t="s">
        <v>0</v>
      </c>
      <c r="Q180" s="1" t="s">
        <v>0</v>
      </c>
      <c r="R180" s="1" t="s">
        <v>0</v>
      </c>
      <c r="S180" s="1" t="s">
        <v>0</v>
      </c>
      <c r="T180" s="1" t="s">
        <v>0</v>
      </c>
      <c r="U180" s="1" t="s">
        <v>0</v>
      </c>
      <c r="V180" s="1" t="s">
        <v>0</v>
      </c>
      <c r="W180" s="1" t="s">
        <v>0</v>
      </c>
      <c r="X180" s="1" t="s">
        <v>0</v>
      </c>
      <c r="Y180" s="1" t="s">
        <v>0</v>
      </c>
      <c r="Z180" s="1" t="s">
        <v>0</v>
      </c>
      <c r="AA180" s="1" t="s">
        <v>0</v>
      </c>
      <c r="AB180" s="1" t="s">
        <v>0</v>
      </c>
      <c r="AC180" s="1" t="s">
        <v>0</v>
      </c>
      <c r="AD180" s="1" t="s">
        <v>0</v>
      </c>
      <c r="AE180" s="1" t="s">
        <v>0</v>
      </c>
      <c r="AF180" s="1" t="s">
        <v>0</v>
      </c>
      <c r="AG180" s="1" t="s">
        <v>0</v>
      </c>
      <c r="AH180" s="1" t="s">
        <v>0</v>
      </c>
      <c r="AI180" s="1" t="s">
        <v>0</v>
      </c>
      <c r="AJ180" s="1" t="s">
        <v>0</v>
      </c>
      <c r="AK180" s="1" t="s">
        <v>0</v>
      </c>
      <c r="AL180" s="1" t="s">
        <v>0</v>
      </c>
      <c r="AM180" s="1" t="s">
        <v>0</v>
      </c>
      <c r="AN180" s="1" t="s">
        <v>0</v>
      </c>
      <c r="AO180" s="1" t="s">
        <v>0</v>
      </c>
      <c r="AP180" s="1" t="s">
        <v>0</v>
      </c>
      <c r="AQ180" s="1" t="s">
        <v>0</v>
      </c>
      <c r="AR180" s="1" t="s">
        <v>0</v>
      </c>
      <c r="AS180" s="1" t="s">
        <v>0</v>
      </c>
      <c r="AT180" s="1" t="s">
        <v>0</v>
      </c>
      <c r="AU180" s="1" t="s">
        <v>0</v>
      </c>
      <c r="AV180" s="1" t="s">
        <v>0</v>
      </c>
      <c r="AW180" s="1" t="s">
        <v>0</v>
      </c>
      <c r="AX180" s="1" t="s">
        <v>0</v>
      </c>
      <c r="AY180" s="1" t="s">
        <v>0</v>
      </c>
      <c r="AZ180" s="1" t="s">
        <v>0</v>
      </c>
      <c r="BA180" s="1" t="s">
        <v>0</v>
      </c>
      <c r="BB180" s="1" t="s">
        <v>0</v>
      </c>
      <c r="BC180" s="1" t="s">
        <v>0</v>
      </c>
      <c r="BD180" s="1" t="s">
        <v>0</v>
      </c>
      <c r="BE180" s="1" t="s">
        <v>0</v>
      </c>
      <c r="BF180" s="1" t="s">
        <v>0</v>
      </c>
      <c r="BG180" s="1" t="s">
        <v>0</v>
      </c>
      <c r="BH180" s="1" t="s">
        <v>0</v>
      </c>
      <c r="BI180" s="1" t="s">
        <v>0</v>
      </c>
      <c r="BJ180" s="1" t="s">
        <v>0</v>
      </c>
      <c r="BK180" s="1" t="s">
        <v>0</v>
      </c>
      <c r="BL180" s="1" t="s">
        <v>0</v>
      </c>
      <c r="BM180" s="1" t="s">
        <v>0</v>
      </c>
      <c r="BN180" s="1" t="s">
        <v>0</v>
      </c>
      <c r="BO180" s="1" t="s">
        <v>0</v>
      </c>
      <c r="BP180" s="1" t="s">
        <v>0</v>
      </c>
      <c r="BQ180" s="1" t="s">
        <v>0</v>
      </c>
      <c r="BR180" s="1" t="s">
        <v>0</v>
      </c>
      <c r="BS180" s="1" t="s">
        <v>0</v>
      </c>
      <c r="BT180" s="1" t="s">
        <v>0</v>
      </c>
      <c r="BU180" s="1" t="s">
        <v>0</v>
      </c>
      <c r="BV180" s="1" t="s">
        <v>0</v>
      </c>
      <c r="BW180" s="1" t="s">
        <v>0</v>
      </c>
      <c r="BX180" s="1" t="s">
        <v>0</v>
      </c>
      <c r="BY180" s="1" t="s">
        <v>0</v>
      </c>
      <c r="BZ180" s="1" t="s">
        <v>0</v>
      </c>
      <c r="CA180" s="1" t="s">
        <v>0</v>
      </c>
      <c r="CB180" s="1" t="s">
        <v>0</v>
      </c>
      <c r="CC180" s="1" t="s">
        <v>0</v>
      </c>
      <c r="CD180" s="1" t="s">
        <v>0</v>
      </c>
      <c r="CE180" s="1" t="s">
        <v>0</v>
      </c>
      <c r="CF180" s="1" t="s">
        <v>0</v>
      </c>
      <c r="CG180" s="1" t="s">
        <v>0</v>
      </c>
      <c r="CH180" s="1" t="s">
        <v>0</v>
      </c>
      <c r="CI180" s="1" t="s">
        <v>0</v>
      </c>
      <c r="CJ180" s="1" t="s">
        <v>0</v>
      </c>
      <c r="CK180" s="1" t="s">
        <v>0</v>
      </c>
      <c r="CL180" s="1" t="s">
        <v>0</v>
      </c>
      <c r="CM180" s="1" t="s">
        <v>0</v>
      </c>
      <c r="CN180" s="1" t="s">
        <v>0</v>
      </c>
      <c r="CO180" s="1" t="s">
        <v>0</v>
      </c>
      <c r="CP180" s="1" t="s">
        <v>0</v>
      </c>
      <c r="CQ180" s="1" t="s">
        <v>0</v>
      </c>
      <c r="CR180" s="1" t="s">
        <v>0</v>
      </c>
      <c r="CS180" s="1" t="s">
        <v>0</v>
      </c>
      <c r="CT180" s="1" t="s">
        <v>0</v>
      </c>
      <c r="CU180" s="1" t="s">
        <v>0</v>
      </c>
      <c r="CV180" s="1" t="s">
        <v>0</v>
      </c>
      <c r="CW180" s="1" t="s">
        <v>0</v>
      </c>
      <c r="CX180" s="1" t="s">
        <v>0</v>
      </c>
      <c r="CY180" s="1" t="s">
        <v>0</v>
      </c>
      <c r="CZ180" s="1" t="s">
        <v>0</v>
      </c>
      <c r="DA180" s="1" t="s">
        <v>0</v>
      </c>
      <c r="DB180" s="1" t="s">
        <v>0</v>
      </c>
      <c r="DC180" s="1" t="s">
        <v>0</v>
      </c>
      <c r="DD180" s="1" t="s">
        <v>0</v>
      </c>
      <c r="DE180" s="1" t="s">
        <v>0</v>
      </c>
      <c r="DF180" s="1" t="s">
        <v>0</v>
      </c>
      <c r="DG180" s="1" t="s">
        <v>0</v>
      </c>
      <c r="DH180" s="1" t="s">
        <v>0</v>
      </c>
      <c r="DI180" s="1" t="s">
        <v>0</v>
      </c>
      <c r="DJ180" s="1" t="s">
        <v>0</v>
      </c>
      <c r="DK180" s="1" t="s">
        <v>0</v>
      </c>
      <c r="DL180" s="1" t="s">
        <v>0</v>
      </c>
      <c r="DM180" s="1" t="s">
        <v>0</v>
      </c>
      <c r="DN180" s="1" t="s">
        <v>0</v>
      </c>
      <c r="DO180" s="1" t="s">
        <v>0</v>
      </c>
      <c r="DP180" s="1" t="s">
        <v>0</v>
      </c>
      <c r="DQ180" s="1" t="s">
        <v>0</v>
      </c>
      <c r="DR180" s="1" t="s">
        <v>0</v>
      </c>
      <c r="DS180" s="1" t="s">
        <v>0</v>
      </c>
      <c r="DT180" s="1" t="s">
        <v>0</v>
      </c>
      <c r="DU180" s="1" t="s">
        <v>0</v>
      </c>
      <c r="DV180" s="1" t="s">
        <v>0</v>
      </c>
      <c r="DW180" s="1" t="s">
        <v>0</v>
      </c>
      <c r="DX180" s="1" t="s">
        <v>0</v>
      </c>
      <c r="DY180" s="1" t="s">
        <v>0</v>
      </c>
      <c r="DZ180" s="1" t="s">
        <v>0</v>
      </c>
      <c r="EA180" s="1" t="s">
        <v>0</v>
      </c>
      <c r="EB180" s="1" t="s">
        <v>0</v>
      </c>
      <c r="EC180" s="1" t="s">
        <v>0</v>
      </c>
      <c r="ED180" s="1" t="s">
        <v>0</v>
      </c>
      <c r="EE180" s="1" t="s">
        <v>0</v>
      </c>
      <c r="EF180" s="1" t="s">
        <v>0</v>
      </c>
      <c r="EG180" s="1" t="s">
        <v>0</v>
      </c>
      <c r="EH180" s="1" t="s">
        <v>0</v>
      </c>
      <c r="EI180" s="1" t="s">
        <v>0</v>
      </c>
      <c r="EJ180" s="1" t="s">
        <v>0</v>
      </c>
      <c r="EK180" s="1" t="s">
        <v>0</v>
      </c>
      <c r="EL180" s="1" t="s">
        <v>0</v>
      </c>
      <c r="EM180" s="1" t="s">
        <v>0</v>
      </c>
      <c r="EN180" s="1" t="s">
        <v>0</v>
      </c>
      <c r="EO180" s="1" t="s">
        <v>0</v>
      </c>
      <c r="EP180" s="1" t="s">
        <v>0</v>
      </c>
      <c r="EQ180" s="1" t="s">
        <v>0</v>
      </c>
      <c r="ER180" s="1" t="s">
        <v>0</v>
      </c>
      <c r="ES180" s="1" t="s">
        <v>0</v>
      </c>
      <c r="ET180" s="1" t="s">
        <v>0</v>
      </c>
      <c r="EU180" s="1" t="s">
        <v>0</v>
      </c>
      <c r="EV180" s="1" t="s">
        <v>0</v>
      </c>
      <c r="EW180" s="1" t="s">
        <v>0</v>
      </c>
      <c r="EX180" s="1" t="s">
        <v>0</v>
      </c>
      <c r="EY180" s="1" t="s">
        <v>0</v>
      </c>
      <c r="EZ180" s="1" t="s">
        <v>0</v>
      </c>
      <c r="FA180" s="1" t="s">
        <v>0</v>
      </c>
      <c r="FB180" s="1" t="s">
        <v>0</v>
      </c>
      <c r="FC180" s="1" t="s">
        <v>0</v>
      </c>
      <c r="FD180" s="1" t="s">
        <v>0</v>
      </c>
    </row>
    <row r="181" spans="1:160" x14ac:dyDescent="0.2">
      <c r="A181" s="1" t="s">
        <v>1814</v>
      </c>
      <c r="B181" s="4" t="s">
        <v>811</v>
      </c>
      <c r="C181" s="4" t="s">
        <v>812</v>
      </c>
      <c r="D181" s="1" t="s">
        <v>0</v>
      </c>
      <c r="E181" s="1" t="s">
        <v>0</v>
      </c>
      <c r="F181" s="1" t="s">
        <v>0</v>
      </c>
      <c r="G181" s="1" t="s">
        <v>0</v>
      </c>
      <c r="H181" s="1" t="s">
        <v>0</v>
      </c>
      <c r="I181" s="1" t="s">
        <v>0</v>
      </c>
      <c r="J181" s="1" t="s">
        <v>0</v>
      </c>
      <c r="K181" s="1" t="s">
        <v>0</v>
      </c>
      <c r="L181" s="1" t="s">
        <v>0</v>
      </c>
      <c r="M181" s="1" t="s">
        <v>0</v>
      </c>
      <c r="N181" s="1" t="s">
        <v>0</v>
      </c>
      <c r="O181" s="1" t="s">
        <v>0</v>
      </c>
      <c r="P181" s="1" t="s">
        <v>0</v>
      </c>
      <c r="Q181" s="1" t="s">
        <v>0</v>
      </c>
      <c r="R181" s="1" t="s">
        <v>0</v>
      </c>
      <c r="S181" s="1" t="s">
        <v>0</v>
      </c>
      <c r="T181" s="1" t="s">
        <v>0</v>
      </c>
      <c r="U181" s="1" t="s">
        <v>0</v>
      </c>
      <c r="V181" s="1" t="s">
        <v>0</v>
      </c>
      <c r="W181" s="1" t="s">
        <v>0</v>
      </c>
      <c r="X181" s="1" t="s">
        <v>0</v>
      </c>
      <c r="Y181" s="1" t="s">
        <v>0</v>
      </c>
      <c r="Z181" s="1" t="s">
        <v>0</v>
      </c>
      <c r="AA181" s="1" t="s">
        <v>0</v>
      </c>
      <c r="AB181" s="1" t="s">
        <v>0</v>
      </c>
      <c r="AC181" s="1" t="s">
        <v>0</v>
      </c>
      <c r="AD181" s="1" t="s">
        <v>0</v>
      </c>
      <c r="AE181" s="1" t="s">
        <v>0</v>
      </c>
      <c r="AF181" s="1" t="s">
        <v>0</v>
      </c>
      <c r="AG181" s="1" t="s">
        <v>0</v>
      </c>
      <c r="AH181" s="1" t="s">
        <v>0</v>
      </c>
      <c r="AI181" s="1" t="s">
        <v>0</v>
      </c>
      <c r="AJ181" s="1" t="s">
        <v>0</v>
      </c>
      <c r="AK181" s="1" t="s">
        <v>0</v>
      </c>
      <c r="AL181" s="1" t="s">
        <v>0</v>
      </c>
      <c r="AM181" s="1" t="s">
        <v>0</v>
      </c>
      <c r="AN181" s="1" t="s">
        <v>0</v>
      </c>
      <c r="AO181" s="1" t="s">
        <v>0</v>
      </c>
      <c r="AP181" s="1" t="s">
        <v>0</v>
      </c>
      <c r="AQ181" s="1" t="s">
        <v>0</v>
      </c>
      <c r="AR181" s="1" t="s">
        <v>0</v>
      </c>
      <c r="AS181" s="1" t="s">
        <v>0</v>
      </c>
      <c r="AT181" s="1" t="s">
        <v>0</v>
      </c>
      <c r="AU181" s="1" t="s">
        <v>0</v>
      </c>
      <c r="AV181" s="1" t="s">
        <v>0</v>
      </c>
      <c r="AW181" s="1" t="s">
        <v>0</v>
      </c>
      <c r="AX181" s="1" t="s">
        <v>0</v>
      </c>
      <c r="AY181" s="1" t="s">
        <v>0</v>
      </c>
      <c r="AZ181" s="1" t="s">
        <v>0</v>
      </c>
      <c r="BA181" s="1" t="s">
        <v>0</v>
      </c>
      <c r="BB181" s="1" t="s">
        <v>0</v>
      </c>
      <c r="BC181" s="1" t="s">
        <v>0</v>
      </c>
      <c r="BD181" s="1" t="s">
        <v>0</v>
      </c>
      <c r="BE181" s="1" t="s">
        <v>0</v>
      </c>
      <c r="BF181" s="1" t="s">
        <v>0</v>
      </c>
      <c r="BG181" s="1" t="s">
        <v>0</v>
      </c>
      <c r="BH181" s="1" t="s">
        <v>0</v>
      </c>
      <c r="BI181" s="1" t="s">
        <v>0</v>
      </c>
      <c r="BJ181" s="1" t="s">
        <v>0</v>
      </c>
      <c r="BK181" s="1" t="s">
        <v>0</v>
      </c>
      <c r="BL181" s="1" t="s">
        <v>0</v>
      </c>
      <c r="BM181" s="1" t="s">
        <v>0</v>
      </c>
      <c r="BN181" s="1" t="s">
        <v>0</v>
      </c>
      <c r="BO181" s="1" t="s">
        <v>0</v>
      </c>
      <c r="BP181" s="1" t="s">
        <v>0</v>
      </c>
      <c r="BQ181" s="1" t="s">
        <v>0</v>
      </c>
      <c r="BR181" s="1" t="s">
        <v>0</v>
      </c>
      <c r="BS181" s="1" t="s">
        <v>0</v>
      </c>
      <c r="BT181" s="1" t="s">
        <v>0</v>
      </c>
      <c r="BU181" s="1" t="s">
        <v>0</v>
      </c>
      <c r="BV181" s="1" t="s">
        <v>0</v>
      </c>
      <c r="BW181" s="1" t="s">
        <v>0</v>
      </c>
      <c r="BX181" s="1" t="s">
        <v>0</v>
      </c>
      <c r="BY181" s="1" t="s">
        <v>0</v>
      </c>
      <c r="BZ181" s="1" t="s">
        <v>0</v>
      </c>
      <c r="CA181" s="1" t="s">
        <v>0</v>
      </c>
      <c r="CB181" s="1" t="s">
        <v>0</v>
      </c>
      <c r="CC181" s="1" t="s">
        <v>0</v>
      </c>
      <c r="CD181" s="1" t="s">
        <v>0</v>
      </c>
      <c r="CE181" s="1" t="s">
        <v>0</v>
      </c>
      <c r="CF181" s="1" t="s">
        <v>0</v>
      </c>
      <c r="CG181" s="1" t="s">
        <v>0</v>
      </c>
      <c r="CH181" s="1" t="s">
        <v>0</v>
      </c>
      <c r="CI181" s="1" t="s">
        <v>0</v>
      </c>
      <c r="CJ181" s="1" t="s">
        <v>0</v>
      </c>
      <c r="CK181" s="1" t="s">
        <v>0</v>
      </c>
      <c r="CL181" s="1" t="s">
        <v>0</v>
      </c>
      <c r="CM181" s="1" t="s">
        <v>0</v>
      </c>
      <c r="CN181" s="1" t="s">
        <v>0</v>
      </c>
      <c r="CO181" s="1" t="s">
        <v>0</v>
      </c>
      <c r="CP181" s="1" t="s">
        <v>0</v>
      </c>
      <c r="CQ181" s="1" t="s">
        <v>0</v>
      </c>
      <c r="CR181" s="1" t="s">
        <v>0</v>
      </c>
      <c r="CS181" s="1" t="s">
        <v>0</v>
      </c>
      <c r="CT181" s="1" t="s">
        <v>0</v>
      </c>
      <c r="CU181" s="1" t="s">
        <v>0</v>
      </c>
      <c r="CV181" s="1" t="s">
        <v>0</v>
      </c>
      <c r="CW181" s="1" t="s">
        <v>0</v>
      </c>
      <c r="CX181" s="1" t="s">
        <v>0</v>
      </c>
      <c r="CY181" s="1" t="s">
        <v>0</v>
      </c>
      <c r="CZ181" s="1" t="s">
        <v>0</v>
      </c>
      <c r="DA181" s="1" t="s">
        <v>0</v>
      </c>
      <c r="DB181" s="1" t="s">
        <v>0</v>
      </c>
      <c r="DC181" s="1" t="s">
        <v>0</v>
      </c>
      <c r="DD181" s="1" t="s">
        <v>0</v>
      </c>
      <c r="DE181" s="1" t="s">
        <v>0</v>
      </c>
      <c r="DF181" s="1" t="s">
        <v>0</v>
      </c>
      <c r="DG181" s="1" t="s">
        <v>0</v>
      </c>
      <c r="DH181" s="1" t="s">
        <v>0</v>
      </c>
      <c r="DI181" s="1" t="s">
        <v>0</v>
      </c>
      <c r="DJ181" s="1" t="s">
        <v>0</v>
      </c>
      <c r="DK181" s="1" t="s">
        <v>0</v>
      </c>
      <c r="DL181" s="1" t="s">
        <v>0</v>
      </c>
      <c r="DM181" s="1" t="s">
        <v>0</v>
      </c>
      <c r="DN181" s="1" t="s">
        <v>0</v>
      </c>
      <c r="DO181" s="1" t="s">
        <v>0</v>
      </c>
      <c r="DP181" s="1" t="s">
        <v>0</v>
      </c>
      <c r="DQ181" s="1" t="s">
        <v>0</v>
      </c>
      <c r="DR181" s="1" t="s">
        <v>0</v>
      </c>
      <c r="DS181" s="1" t="s">
        <v>0</v>
      </c>
      <c r="DT181" s="1" t="s">
        <v>0</v>
      </c>
      <c r="DU181" s="1" t="s">
        <v>0</v>
      </c>
      <c r="DV181" s="1" t="s">
        <v>0</v>
      </c>
      <c r="DW181" s="1" t="s">
        <v>0</v>
      </c>
      <c r="DX181" s="1" t="s">
        <v>0</v>
      </c>
      <c r="DY181" s="1" t="s">
        <v>0</v>
      </c>
      <c r="DZ181" s="1" t="s">
        <v>0</v>
      </c>
      <c r="EA181" s="1" t="s">
        <v>0</v>
      </c>
      <c r="EB181" s="1" t="s">
        <v>0</v>
      </c>
      <c r="EC181" s="1" t="s">
        <v>0</v>
      </c>
      <c r="ED181" s="1" t="s">
        <v>0</v>
      </c>
      <c r="EE181" s="1" t="s">
        <v>0</v>
      </c>
      <c r="EF181" s="1" t="s">
        <v>0</v>
      </c>
      <c r="EG181" s="1" t="s">
        <v>0</v>
      </c>
      <c r="EH181" s="1" t="s">
        <v>0</v>
      </c>
      <c r="EI181" s="1" t="s">
        <v>0</v>
      </c>
      <c r="EJ181" s="1" t="s">
        <v>0</v>
      </c>
      <c r="EK181" s="1" t="s">
        <v>0</v>
      </c>
      <c r="EL181" s="1" t="s">
        <v>0</v>
      </c>
      <c r="EM181" s="1" t="s">
        <v>0</v>
      </c>
      <c r="EN181" s="1" t="s">
        <v>0</v>
      </c>
      <c r="EO181" s="1" t="s">
        <v>0</v>
      </c>
      <c r="EP181" s="1" t="s">
        <v>0</v>
      </c>
      <c r="EQ181" s="1" t="s">
        <v>0</v>
      </c>
      <c r="ER181" s="1" t="s">
        <v>0</v>
      </c>
      <c r="ES181" s="1" t="s">
        <v>0</v>
      </c>
      <c r="ET181" s="1" t="s">
        <v>0</v>
      </c>
      <c r="EU181" s="1" t="s">
        <v>0</v>
      </c>
      <c r="EV181" s="1" t="s">
        <v>0</v>
      </c>
      <c r="EW181" s="1" t="s">
        <v>0</v>
      </c>
      <c r="EX181" s="1" t="s">
        <v>0</v>
      </c>
      <c r="EY181" s="1" t="s">
        <v>0</v>
      </c>
      <c r="EZ181" s="1" t="s">
        <v>0</v>
      </c>
      <c r="FA181" s="1" t="s">
        <v>0</v>
      </c>
      <c r="FB181" s="1" t="s">
        <v>0</v>
      </c>
      <c r="FC181" s="1" t="s">
        <v>0</v>
      </c>
      <c r="FD181" s="1" t="s">
        <v>0</v>
      </c>
    </row>
    <row r="182" spans="1:160" x14ac:dyDescent="0.2">
      <c r="A182" s="1" t="s">
        <v>1815</v>
      </c>
      <c r="B182" s="4" t="s">
        <v>816</v>
      </c>
      <c r="C182" s="4" t="s">
        <v>817</v>
      </c>
      <c r="D182" s="1" t="s">
        <v>0</v>
      </c>
      <c r="E182" s="1" t="s">
        <v>0</v>
      </c>
      <c r="F182" s="1" t="s">
        <v>0</v>
      </c>
      <c r="G182" s="1" t="s">
        <v>0</v>
      </c>
      <c r="H182" s="1" t="s">
        <v>0</v>
      </c>
      <c r="I182" s="1" t="s">
        <v>0</v>
      </c>
      <c r="J182" s="1" t="s">
        <v>0</v>
      </c>
      <c r="K182" s="1" t="s">
        <v>0</v>
      </c>
      <c r="L182" s="1" t="s">
        <v>0</v>
      </c>
      <c r="M182" s="1" t="s">
        <v>0</v>
      </c>
      <c r="N182" s="1" t="s">
        <v>0</v>
      </c>
      <c r="O182" s="1" t="s">
        <v>0</v>
      </c>
      <c r="P182" s="1" t="s">
        <v>0</v>
      </c>
      <c r="Q182" s="1" t="s">
        <v>0</v>
      </c>
      <c r="R182" s="1" t="s">
        <v>0</v>
      </c>
      <c r="S182" s="1" t="s">
        <v>0</v>
      </c>
      <c r="T182" s="1" t="s">
        <v>0</v>
      </c>
      <c r="U182" s="1" t="s">
        <v>0</v>
      </c>
      <c r="V182" s="1" t="s">
        <v>0</v>
      </c>
      <c r="W182" s="1" t="s">
        <v>0</v>
      </c>
      <c r="X182" s="1" t="s">
        <v>0</v>
      </c>
      <c r="Y182" s="1" t="s">
        <v>0</v>
      </c>
      <c r="Z182" s="1" t="s">
        <v>0</v>
      </c>
      <c r="AA182" s="1" t="s">
        <v>0</v>
      </c>
      <c r="AB182" s="1" t="s">
        <v>0</v>
      </c>
      <c r="AC182" s="1" t="s">
        <v>0</v>
      </c>
      <c r="AD182" s="1" t="s">
        <v>0</v>
      </c>
      <c r="AE182" s="1" t="s">
        <v>0</v>
      </c>
      <c r="AF182" s="1" t="s">
        <v>0</v>
      </c>
      <c r="AG182" s="1" t="s">
        <v>0</v>
      </c>
      <c r="AH182" s="1" t="s">
        <v>0</v>
      </c>
      <c r="AI182" s="1" t="s">
        <v>0</v>
      </c>
      <c r="AJ182" s="1" t="s">
        <v>0</v>
      </c>
      <c r="AK182" s="1" t="s">
        <v>0</v>
      </c>
      <c r="AL182" s="1" t="s">
        <v>0</v>
      </c>
      <c r="AM182" s="1" t="s">
        <v>0</v>
      </c>
      <c r="AN182" s="1" t="s">
        <v>0</v>
      </c>
      <c r="AO182" s="1" t="s">
        <v>0</v>
      </c>
      <c r="AP182" s="1" t="s">
        <v>0</v>
      </c>
      <c r="AQ182" s="1" t="s">
        <v>0</v>
      </c>
      <c r="AR182" s="1" t="s">
        <v>0</v>
      </c>
      <c r="AS182" s="1" t="s">
        <v>0</v>
      </c>
      <c r="AT182" s="1" t="s">
        <v>0</v>
      </c>
      <c r="AU182" s="1" t="s">
        <v>0</v>
      </c>
      <c r="AV182" s="1" t="s">
        <v>0</v>
      </c>
      <c r="AW182" s="1" t="s">
        <v>0</v>
      </c>
      <c r="AX182" s="1" t="s">
        <v>0</v>
      </c>
      <c r="AY182" s="1" t="s">
        <v>0</v>
      </c>
      <c r="AZ182" s="1" t="s">
        <v>0</v>
      </c>
      <c r="BA182" s="1" t="s">
        <v>0</v>
      </c>
      <c r="BB182" s="1" t="s">
        <v>0</v>
      </c>
      <c r="BC182" s="1" t="s">
        <v>0</v>
      </c>
      <c r="BD182" s="1" t="s">
        <v>0</v>
      </c>
      <c r="BE182" s="1" t="s">
        <v>0</v>
      </c>
      <c r="BF182" s="1" t="s">
        <v>0</v>
      </c>
      <c r="BG182" s="1" t="s">
        <v>0</v>
      </c>
      <c r="BH182" s="1" t="s">
        <v>0</v>
      </c>
      <c r="BI182" s="1" t="s">
        <v>0</v>
      </c>
      <c r="BJ182" s="1" t="s">
        <v>0</v>
      </c>
      <c r="BK182" s="1" t="s">
        <v>0</v>
      </c>
      <c r="BL182" s="1" t="s">
        <v>0</v>
      </c>
      <c r="BM182" s="1" t="s">
        <v>0</v>
      </c>
      <c r="BN182" s="1" t="s">
        <v>0</v>
      </c>
      <c r="BO182" s="1" t="s">
        <v>0</v>
      </c>
      <c r="BP182" s="1" t="s">
        <v>0</v>
      </c>
      <c r="BQ182" s="1" t="s">
        <v>0</v>
      </c>
      <c r="BR182" s="1" t="s">
        <v>0</v>
      </c>
      <c r="BS182" s="1" t="s">
        <v>0</v>
      </c>
      <c r="BT182" s="1" t="s">
        <v>0</v>
      </c>
      <c r="BU182" s="1" t="s">
        <v>0</v>
      </c>
      <c r="BV182" s="1" t="s">
        <v>0</v>
      </c>
      <c r="BW182" s="1" t="s">
        <v>0</v>
      </c>
      <c r="BX182" s="1" t="s">
        <v>0</v>
      </c>
      <c r="BY182" s="1" t="s">
        <v>0</v>
      </c>
      <c r="BZ182" s="1" t="s">
        <v>0</v>
      </c>
      <c r="CA182" s="1" t="s">
        <v>0</v>
      </c>
      <c r="CB182" s="1" t="s">
        <v>0</v>
      </c>
      <c r="CC182" s="1" t="s">
        <v>0</v>
      </c>
      <c r="CD182" s="1" t="s">
        <v>0</v>
      </c>
      <c r="CE182" s="1" t="s">
        <v>0</v>
      </c>
      <c r="CF182" s="1" t="s">
        <v>0</v>
      </c>
      <c r="CG182" s="1" t="s">
        <v>0</v>
      </c>
      <c r="CH182" s="1" t="s">
        <v>0</v>
      </c>
      <c r="CI182" s="1" t="s">
        <v>0</v>
      </c>
      <c r="CJ182" s="1" t="s">
        <v>0</v>
      </c>
      <c r="CK182" s="1" t="s">
        <v>0</v>
      </c>
      <c r="CL182" s="1" t="s">
        <v>0</v>
      </c>
      <c r="CM182" s="1" t="s">
        <v>0</v>
      </c>
      <c r="CN182" s="1" t="s">
        <v>0</v>
      </c>
      <c r="CO182" s="1" t="s">
        <v>0</v>
      </c>
      <c r="CP182" s="1" t="s">
        <v>0</v>
      </c>
      <c r="CQ182" s="1" t="s">
        <v>0</v>
      </c>
      <c r="CR182" s="1" t="s">
        <v>0</v>
      </c>
      <c r="CS182" s="1" t="s">
        <v>0</v>
      </c>
      <c r="CT182" s="1" t="s">
        <v>0</v>
      </c>
      <c r="CU182" s="1" t="s">
        <v>0</v>
      </c>
      <c r="CV182" s="1" t="s">
        <v>0</v>
      </c>
      <c r="CW182" s="1" t="s">
        <v>0</v>
      </c>
      <c r="CX182" s="1" t="s">
        <v>0</v>
      </c>
      <c r="CY182" s="1" t="s">
        <v>0</v>
      </c>
      <c r="CZ182" s="1" t="s">
        <v>0</v>
      </c>
      <c r="DA182" s="1" t="s">
        <v>0</v>
      </c>
      <c r="DB182" s="1" t="s">
        <v>0</v>
      </c>
      <c r="DC182" s="1" t="s">
        <v>0</v>
      </c>
      <c r="DD182" s="1" t="s">
        <v>0</v>
      </c>
      <c r="DE182" s="1" t="s">
        <v>0</v>
      </c>
      <c r="DF182" s="1" t="s">
        <v>0</v>
      </c>
      <c r="DG182" s="1" t="s">
        <v>0</v>
      </c>
      <c r="DH182" s="1" t="s">
        <v>0</v>
      </c>
      <c r="DI182" s="1" t="s">
        <v>0</v>
      </c>
      <c r="DJ182" s="1" t="s">
        <v>0</v>
      </c>
      <c r="DK182" s="1" t="s">
        <v>0</v>
      </c>
      <c r="DL182" s="1" t="s">
        <v>0</v>
      </c>
      <c r="DM182" s="1" t="s">
        <v>0</v>
      </c>
      <c r="DN182" s="1" t="s">
        <v>0</v>
      </c>
      <c r="DO182" s="1" t="s">
        <v>0</v>
      </c>
      <c r="DP182" s="1" t="s">
        <v>0</v>
      </c>
      <c r="DQ182" s="1" t="s">
        <v>0</v>
      </c>
      <c r="DR182" s="1" t="s">
        <v>0</v>
      </c>
      <c r="DS182" s="1" t="s">
        <v>0</v>
      </c>
      <c r="DT182" s="1" t="s">
        <v>0</v>
      </c>
      <c r="DU182" s="1" t="s">
        <v>0</v>
      </c>
      <c r="DV182" s="1" t="s">
        <v>0</v>
      </c>
      <c r="DW182" s="1" t="s">
        <v>0</v>
      </c>
      <c r="DX182" s="1" t="s">
        <v>0</v>
      </c>
      <c r="DY182" s="1" t="s">
        <v>0</v>
      </c>
      <c r="DZ182" s="1" t="s">
        <v>0</v>
      </c>
      <c r="EA182" s="1" t="s">
        <v>0</v>
      </c>
      <c r="EB182" s="1" t="s">
        <v>0</v>
      </c>
      <c r="EC182" s="1" t="s">
        <v>0</v>
      </c>
      <c r="ED182" s="1" t="s">
        <v>0</v>
      </c>
      <c r="EE182" s="1" t="s">
        <v>0</v>
      </c>
      <c r="EF182" s="1" t="s">
        <v>0</v>
      </c>
      <c r="EG182" s="1" t="s">
        <v>0</v>
      </c>
      <c r="EH182" s="1" t="s">
        <v>0</v>
      </c>
      <c r="EI182" s="1" t="s">
        <v>0</v>
      </c>
      <c r="EJ182" s="1" t="s">
        <v>0</v>
      </c>
      <c r="EK182" s="1" t="s">
        <v>0</v>
      </c>
      <c r="EL182" s="1" t="s">
        <v>0</v>
      </c>
      <c r="EM182" s="1" t="s">
        <v>0</v>
      </c>
      <c r="EN182" s="1" t="s">
        <v>0</v>
      </c>
      <c r="EO182" s="1" t="s">
        <v>0</v>
      </c>
      <c r="EP182" s="1" t="s">
        <v>0</v>
      </c>
      <c r="EQ182" s="1" t="s">
        <v>0</v>
      </c>
      <c r="ER182" s="1" t="s">
        <v>0</v>
      </c>
      <c r="ES182" s="1" t="s">
        <v>0</v>
      </c>
      <c r="ET182" s="1" t="s">
        <v>0</v>
      </c>
      <c r="EU182" s="1" t="s">
        <v>0</v>
      </c>
      <c r="EV182" s="1" t="s">
        <v>0</v>
      </c>
      <c r="EW182" s="1" t="s">
        <v>0</v>
      </c>
      <c r="EX182" s="1" t="s">
        <v>0</v>
      </c>
      <c r="EY182" s="1" t="s">
        <v>0</v>
      </c>
      <c r="EZ182" s="1" t="s">
        <v>0</v>
      </c>
      <c r="FA182" s="1" t="s">
        <v>0</v>
      </c>
      <c r="FB182" s="1" t="s">
        <v>0</v>
      </c>
      <c r="FC182" s="1" t="s">
        <v>0</v>
      </c>
      <c r="FD182" s="1" t="s">
        <v>0</v>
      </c>
    </row>
    <row r="183" spans="1:160" x14ac:dyDescent="0.2">
      <c r="A183" s="1" t="s">
        <v>1816</v>
      </c>
      <c r="B183" s="4" t="s">
        <v>820</v>
      </c>
      <c r="C183" s="4" t="s">
        <v>821</v>
      </c>
      <c r="D183" s="1" t="s">
        <v>0</v>
      </c>
      <c r="E183" s="1" t="s">
        <v>0</v>
      </c>
      <c r="F183" s="1" t="s">
        <v>0</v>
      </c>
      <c r="G183" s="1" t="s">
        <v>0</v>
      </c>
      <c r="H183" s="1" t="s">
        <v>0</v>
      </c>
      <c r="I183" s="1" t="s">
        <v>0</v>
      </c>
      <c r="J183" s="1" t="s">
        <v>0</v>
      </c>
      <c r="K183" s="1" t="s">
        <v>0</v>
      </c>
      <c r="L183" s="1" t="s">
        <v>0</v>
      </c>
      <c r="M183" s="1" t="s">
        <v>0</v>
      </c>
      <c r="N183" s="1" t="s">
        <v>0</v>
      </c>
      <c r="O183" s="1" t="s">
        <v>0</v>
      </c>
      <c r="P183" s="1" t="s">
        <v>0</v>
      </c>
      <c r="Q183" s="1" t="s">
        <v>0</v>
      </c>
      <c r="R183" s="1" t="s">
        <v>0</v>
      </c>
      <c r="S183" s="1" t="s">
        <v>0</v>
      </c>
      <c r="T183" s="1" t="s">
        <v>0</v>
      </c>
      <c r="U183" s="1" t="s">
        <v>0</v>
      </c>
      <c r="V183" s="1" t="s">
        <v>0</v>
      </c>
      <c r="W183" s="1" t="s">
        <v>0</v>
      </c>
      <c r="X183" s="1" t="s">
        <v>0</v>
      </c>
      <c r="Y183" s="1" t="s">
        <v>0</v>
      </c>
      <c r="Z183" s="1" t="s">
        <v>0</v>
      </c>
      <c r="AA183" s="1" t="s">
        <v>0</v>
      </c>
      <c r="AB183" s="1" t="s">
        <v>0</v>
      </c>
      <c r="AC183" s="1" t="s">
        <v>0</v>
      </c>
      <c r="AD183" s="1" t="s">
        <v>0</v>
      </c>
      <c r="AE183" s="1" t="s">
        <v>0</v>
      </c>
      <c r="AF183" s="1" t="s">
        <v>0</v>
      </c>
      <c r="AG183" s="1" t="s">
        <v>0</v>
      </c>
      <c r="AH183" s="1" t="s">
        <v>0</v>
      </c>
      <c r="AI183" s="1" t="s">
        <v>0</v>
      </c>
      <c r="AJ183" s="1" t="s">
        <v>0</v>
      </c>
      <c r="AK183" s="1" t="s">
        <v>0</v>
      </c>
      <c r="AL183" s="1" t="s">
        <v>0</v>
      </c>
      <c r="AM183" s="1" t="s">
        <v>0</v>
      </c>
      <c r="AN183" s="1" t="s">
        <v>0</v>
      </c>
      <c r="AO183" s="1" t="s">
        <v>0</v>
      </c>
      <c r="AP183" s="1" t="s">
        <v>0</v>
      </c>
      <c r="AQ183" s="1" t="s">
        <v>0</v>
      </c>
      <c r="AR183" s="1" t="s">
        <v>0</v>
      </c>
      <c r="AS183" s="1" t="s">
        <v>0</v>
      </c>
      <c r="AT183" s="1" t="s">
        <v>0</v>
      </c>
      <c r="AU183" s="1" t="s">
        <v>0</v>
      </c>
      <c r="AV183" s="1" t="s">
        <v>0</v>
      </c>
      <c r="AW183" s="1" t="s">
        <v>0</v>
      </c>
      <c r="AX183" s="1" t="s">
        <v>0</v>
      </c>
      <c r="AY183" s="1" t="s">
        <v>0</v>
      </c>
      <c r="AZ183" s="1" t="s">
        <v>0</v>
      </c>
      <c r="BA183" s="1" t="s">
        <v>0</v>
      </c>
      <c r="BB183" s="1" t="s">
        <v>0</v>
      </c>
      <c r="BC183" s="1" t="s">
        <v>0</v>
      </c>
      <c r="BD183" s="1" t="s">
        <v>0</v>
      </c>
      <c r="BE183" s="1" t="s">
        <v>0</v>
      </c>
      <c r="BF183" s="1" t="s">
        <v>0</v>
      </c>
      <c r="BG183" s="1" t="s">
        <v>0</v>
      </c>
      <c r="BH183" s="1" t="s">
        <v>0</v>
      </c>
      <c r="BI183" s="1" t="s">
        <v>0</v>
      </c>
      <c r="BJ183" s="1" t="s">
        <v>0</v>
      </c>
      <c r="BK183" s="1" t="s">
        <v>0</v>
      </c>
      <c r="BL183" s="1" t="s">
        <v>0</v>
      </c>
      <c r="BM183" s="1" t="s">
        <v>0</v>
      </c>
      <c r="BN183" s="1" t="s">
        <v>0</v>
      </c>
      <c r="BO183" s="1" t="s">
        <v>0</v>
      </c>
      <c r="BP183" s="1" t="s">
        <v>0</v>
      </c>
      <c r="BQ183" s="1" t="s">
        <v>0</v>
      </c>
      <c r="BR183" s="1" t="s">
        <v>0</v>
      </c>
      <c r="BS183" s="1" t="s">
        <v>0</v>
      </c>
      <c r="BT183" s="1" t="s">
        <v>0</v>
      </c>
      <c r="BU183" s="1" t="s">
        <v>0</v>
      </c>
      <c r="BV183" s="1" t="s">
        <v>0</v>
      </c>
      <c r="BW183" s="1" t="s">
        <v>0</v>
      </c>
      <c r="BX183" s="1" t="s">
        <v>0</v>
      </c>
      <c r="BY183" s="1" t="s">
        <v>0</v>
      </c>
      <c r="BZ183" s="1" t="s">
        <v>0</v>
      </c>
      <c r="CA183" s="1" t="s">
        <v>0</v>
      </c>
      <c r="CB183" s="1" t="s">
        <v>0</v>
      </c>
      <c r="CC183" s="1" t="s">
        <v>0</v>
      </c>
      <c r="CD183" s="1" t="s">
        <v>0</v>
      </c>
      <c r="CE183" s="1" t="s">
        <v>0</v>
      </c>
      <c r="CF183" s="1" t="s">
        <v>0</v>
      </c>
      <c r="CG183" s="1" t="s">
        <v>0</v>
      </c>
      <c r="CH183" s="1" t="s">
        <v>0</v>
      </c>
      <c r="CI183" s="1" t="s">
        <v>0</v>
      </c>
      <c r="CJ183" s="1" t="s">
        <v>0</v>
      </c>
      <c r="CK183" s="1" t="s">
        <v>0</v>
      </c>
      <c r="CL183" s="1" t="s">
        <v>0</v>
      </c>
      <c r="CM183" s="1" t="s">
        <v>0</v>
      </c>
      <c r="CN183" s="1" t="s">
        <v>0</v>
      </c>
      <c r="CO183" s="1" t="s">
        <v>0</v>
      </c>
      <c r="CP183" s="1" t="s">
        <v>0</v>
      </c>
      <c r="CQ183" s="1" t="s">
        <v>0</v>
      </c>
      <c r="CR183" s="1" t="s">
        <v>0</v>
      </c>
      <c r="CS183" s="1" t="s">
        <v>0</v>
      </c>
      <c r="CT183" s="1" t="s">
        <v>0</v>
      </c>
      <c r="CU183" s="1" t="s">
        <v>0</v>
      </c>
      <c r="CV183" s="1" t="s">
        <v>0</v>
      </c>
      <c r="CW183" s="1" t="s">
        <v>0</v>
      </c>
      <c r="CX183" s="1" t="s">
        <v>0</v>
      </c>
      <c r="CY183" s="1" t="s">
        <v>0</v>
      </c>
      <c r="CZ183" s="1" t="s">
        <v>0</v>
      </c>
      <c r="DA183" s="1" t="s">
        <v>0</v>
      </c>
      <c r="DB183" s="1" t="s">
        <v>0</v>
      </c>
      <c r="DC183" s="1" t="s">
        <v>0</v>
      </c>
      <c r="DD183" s="1" t="s">
        <v>0</v>
      </c>
      <c r="DE183" s="1" t="s">
        <v>0</v>
      </c>
      <c r="DF183" s="1" t="s">
        <v>0</v>
      </c>
      <c r="DG183" s="1" t="s">
        <v>0</v>
      </c>
      <c r="DH183" s="1" t="s">
        <v>0</v>
      </c>
      <c r="DI183" s="1" t="s">
        <v>0</v>
      </c>
      <c r="DJ183" s="1" t="s">
        <v>0</v>
      </c>
      <c r="DK183" s="1" t="s">
        <v>0</v>
      </c>
      <c r="DL183" s="1" t="s">
        <v>0</v>
      </c>
      <c r="DM183" s="1" t="s">
        <v>0</v>
      </c>
      <c r="DN183" s="1" t="s">
        <v>0</v>
      </c>
      <c r="DO183" s="1" t="s">
        <v>0</v>
      </c>
      <c r="DP183" s="1" t="s">
        <v>0</v>
      </c>
      <c r="DQ183" s="1" t="s">
        <v>0</v>
      </c>
      <c r="DR183" s="1" t="s">
        <v>0</v>
      </c>
      <c r="DS183" s="1" t="s">
        <v>0</v>
      </c>
      <c r="DT183" s="1" t="s">
        <v>0</v>
      </c>
      <c r="DU183" s="1" t="s">
        <v>0</v>
      </c>
      <c r="DV183" s="1" t="s">
        <v>0</v>
      </c>
      <c r="DW183" s="1" t="s">
        <v>0</v>
      </c>
      <c r="DX183" s="1" t="s">
        <v>0</v>
      </c>
      <c r="DY183" s="1" t="s">
        <v>0</v>
      </c>
      <c r="DZ183" s="1" t="s">
        <v>0</v>
      </c>
      <c r="EA183" s="1" t="s">
        <v>0</v>
      </c>
      <c r="EB183" s="1" t="s">
        <v>0</v>
      </c>
      <c r="EC183" s="1" t="s">
        <v>0</v>
      </c>
      <c r="ED183" s="1" t="s">
        <v>0</v>
      </c>
      <c r="EE183" s="1" t="s">
        <v>0</v>
      </c>
      <c r="EF183" s="1" t="s">
        <v>0</v>
      </c>
      <c r="EG183" s="1" t="s">
        <v>0</v>
      </c>
      <c r="EH183" s="1" t="s">
        <v>0</v>
      </c>
      <c r="EI183" s="1" t="s">
        <v>0</v>
      </c>
      <c r="EJ183" s="1" t="s">
        <v>0</v>
      </c>
      <c r="EK183" s="1" t="s">
        <v>0</v>
      </c>
      <c r="EL183" s="1" t="s">
        <v>0</v>
      </c>
      <c r="EM183" s="1" t="s">
        <v>0</v>
      </c>
      <c r="EN183" s="1" t="s">
        <v>0</v>
      </c>
      <c r="EO183" s="1" t="s">
        <v>0</v>
      </c>
      <c r="EP183" s="1" t="s">
        <v>0</v>
      </c>
      <c r="EQ183" s="1" t="s">
        <v>0</v>
      </c>
      <c r="ER183" s="1" t="s">
        <v>0</v>
      </c>
      <c r="ES183" s="1" t="s">
        <v>0</v>
      </c>
      <c r="ET183" s="1" t="s">
        <v>0</v>
      </c>
      <c r="EU183" s="1" t="s">
        <v>0</v>
      </c>
      <c r="EV183" s="1" t="s">
        <v>0</v>
      </c>
      <c r="EW183" s="1" t="s">
        <v>0</v>
      </c>
      <c r="EX183" s="1" t="s">
        <v>0</v>
      </c>
      <c r="EY183" s="1" t="s">
        <v>0</v>
      </c>
      <c r="EZ183" s="1" t="s">
        <v>0</v>
      </c>
      <c r="FA183" s="1" t="s">
        <v>0</v>
      </c>
      <c r="FB183" s="1" t="s">
        <v>0</v>
      </c>
      <c r="FC183" s="1" t="s">
        <v>0</v>
      </c>
      <c r="FD183" s="1" t="s">
        <v>0</v>
      </c>
    </row>
    <row r="184" spans="1:160" x14ac:dyDescent="0.2">
      <c r="A184" s="1" t="s">
        <v>1817</v>
      </c>
      <c r="B184" s="4" t="s">
        <v>823</v>
      </c>
      <c r="C184" s="4" t="s">
        <v>824</v>
      </c>
      <c r="D184" s="1">
        <v>300163.07501000899</v>
      </c>
      <c r="E184" s="1">
        <v>307080.85219251399</v>
      </c>
      <c r="F184" s="1">
        <v>305575.18712184799</v>
      </c>
      <c r="G184" s="1">
        <v>343470.14150920702</v>
      </c>
      <c r="H184" s="1">
        <v>303022.751842372</v>
      </c>
      <c r="I184" s="1">
        <v>265892.77354469302</v>
      </c>
      <c r="J184" s="1">
        <v>317014.75216595002</v>
      </c>
      <c r="K184" s="1">
        <v>302105.98165366601</v>
      </c>
      <c r="L184" s="1">
        <v>300005.38654266298</v>
      </c>
      <c r="M184" s="1">
        <v>237483.253577539</v>
      </c>
      <c r="N184" s="1">
        <v>266377.84464981401</v>
      </c>
      <c r="O184" s="1">
        <v>267255.22894936497</v>
      </c>
      <c r="P184" s="1">
        <v>328543.84393612598</v>
      </c>
      <c r="Q184" s="1">
        <v>312351.19462167198</v>
      </c>
      <c r="R184" s="1">
        <v>297778.60476263502</v>
      </c>
      <c r="S184" s="1">
        <v>284308.458136381</v>
      </c>
      <c r="T184" s="1">
        <v>319056.57614206802</v>
      </c>
      <c r="U184" s="1">
        <v>312467.51165108499</v>
      </c>
      <c r="V184" s="1">
        <v>234765.581631582</v>
      </c>
      <c r="W184" s="1">
        <v>291112.99911534501</v>
      </c>
      <c r="X184" s="1">
        <v>329368.13190048002</v>
      </c>
      <c r="Y184" s="1">
        <v>294639.08349401999</v>
      </c>
      <c r="Z184" s="1">
        <v>276308.41782110598</v>
      </c>
      <c r="AA184" s="1">
        <v>321393.71143779199</v>
      </c>
      <c r="AB184" s="1">
        <v>308401.93527588202</v>
      </c>
      <c r="AC184" s="1">
        <v>336492.09558487497</v>
      </c>
      <c r="AD184" s="1">
        <v>274118.54832174297</v>
      </c>
      <c r="AE184" s="1">
        <v>314892.721800517</v>
      </c>
      <c r="AF184" s="1">
        <v>318029.94582485501</v>
      </c>
      <c r="AG184" s="1">
        <v>317377.98906179698</v>
      </c>
      <c r="AH184" s="1">
        <v>286069.31638396101</v>
      </c>
      <c r="AI184" s="1">
        <v>292013.881645696</v>
      </c>
      <c r="AJ184" s="1">
        <v>270813.37439039297</v>
      </c>
      <c r="AK184" s="1">
        <v>314073.73708248301</v>
      </c>
      <c r="AL184" s="1">
        <v>282576.55783973902</v>
      </c>
      <c r="AM184" s="1">
        <v>287476.69312206202</v>
      </c>
      <c r="AN184" s="1">
        <v>327222.09690690303</v>
      </c>
      <c r="AO184" s="1">
        <v>312438.16846828198</v>
      </c>
      <c r="AP184" s="1">
        <v>290011.035933103</v>
      </c>
      <c r="AQ184" s="1">
        <v>319968.63855124399</v>
      </c>
      <c r="AR184" s="1">
        <v>316216.29111648898</v>
      </c>
      <c r="AS184" s="1">
        <v>312987.06706138002</v>
      </c>
      <c r="AT184" s="1">
        <v>334488.231387518</v>
      </c>
      <c r="AU184" s="1">
        <v>387606.43387874</v>
      </c>
      <c r="AV184" s="1">
        <v>313501.59581321699</v>
      </c>
      <c r="AW184" s="1">
        <v>302620.84088720602</v>
      </c>
      <c r="AX184" s="1">
        <v>331058.60188184201</v>
      </c>
      <c r="AY184" s="1">
        <v>302054.18135666702</v>
      </c>
      <c r="AZ184" s="1">
        <v>325260.615896684</v>
      </c>
      <c r="BA184" s="1">
        <v>312486.63922253199</v>
      </c>
      <c r="BB184" s="1">
        <v>344947.08974130702</v>
      </c>
      <c r="BC184" s="1">
        <v>316825.32929072902</v>
      </c>
      <c r="BD184" s="1">
        <v>296818.388764053</v>
      </c>
      <c r="BE184" s="1">
        <v>291870.43123382499</v>
      </c>
      <c r="BF184" s="1">
        <v>334537.71055390802</v>
      </c>
      <c r="BG184" s="1">
        <v>302642.07947557501</v>
      </c>
      <c r="BH184" s="1">
        <v>360821.71833987901</v>
      </c>
      <c r="BI184" s="1">
        <v>298198.89159883402</v>
      </c>
      <c r="BJ184" s="1">
        <v>296980.75005799503</v>
      </c>
      <c r="BK184" s="1">
        <v>330063.38049113</v>
      </c>
      <c r="BL184" s="1">
        <v>311870.38340051001</v>
      </c>
      <c r="BM184" s="1">
        <v>354797.18034389801</v>
      </c>
      <c r="BN184" s="1">
        <v>376193.61133163801</v>
      </c>
      <c r="BO184" s="1">
        <v>299040.10165195598</v>
      </c>
      <c r="BP184" s="1">
        <v>373481.90706862102</v>
      </c>
      <c r="BQ184" s="1">
        <v>217262.035691884</v>
      </c>
      <c r="BR184" s="1">
        <v>299669.87755410798</v>
      </c>
      <c r="BS184" s="1">
        <v>322260.78940248198</v>
      </c>
      <c r="BT184" s="1">
        <v>328794.39148037898</v>
      </c>
      <c r="BU184" s="1">
        <v>303378.10465065698</v>
      </c>
      <c r="BV184" s="1">
        <v>318899.62141044898</v>
      </c>
      <c r="BW184" s="1">
        <v>324826.13472248003</v>
      </c>
      <c r="BX184" s="1">
        <v>342867.25735296501</v>
      </c>
      <c r="BY184" s="1">
        <v>299004.48178917897</v>
      </c>
      <c r="BZ184" s="1">
        <v>378907.97289900901</v>
      </c>
      <c r="CA184" s="1">
        <v>313399.34639691602</v>
      </c>
      <c r="CB184" s="1">
        <v>314513.57203184202</v>
      </c>
      <c r="CC184" s="1">
        <v>301487.68419285398</v>
      </c>
      <c r="CD184" s="1">
        <v>302103.88887684699</v>
      </c>
      <c r="CE184" s="1">
        <v>298318.480127202</v>
      </c>
      <c r="CF184" s="1">
        <v>316474.00172842998</v>
      </c>
      <c r="CG184" s="1">
        <v>278387.068352303</v>
      </c>
      <c r="CH184" s="1">
        <v>243502.601767502</v>
      </c>
      <c r="CI184" s="1">
        <v>273684.73396998498</v>
      </c>
      <c r="CJ184" s="1">
        <v>288817.64592193998</v>
      </c>
      <c r="CK184" s="1">
        <v>321799.33273040102</v>
      </c>
      <c r="CL184" s="1">
        <v>255434.463935935</v>
      </c>
      <c r="CM184" s="1">
        <v>284243.84913945303</v>
      </c>
      <c r="CN184" s="1">
        <v>248608.03859448101</v>
      </c>
      <c r="CO184" s="1">
        <v>300715.31893142499</v>
      </c>
      <c r="CP184" s="1">
        <v>361819.75185815699</v>
      </c>
      <c r="CQ184" s="1">
        <v>312301.94020799699</v>
      </c>
      <c r="CR184" s="1">
        <v>302784.73570665502</v>
      </c>
      <c r="CS184" s="1">
        <v>279479.44047931698</v>
      </c>
      <c r="CT184" s="1">
        <v>273883.781289623</v>
      </c>
      <c r="CU184" s="1">
        <v>306865.751480532</v>
      </c>
      <c r="CV184" s="1">
        <v>290330.47993441002</v>
      </c>
      <c r="CW184" s="1">
        <v>274534.03585292998</v>
      </c>
      <c r="CX184" s="1">
        <v>284176.774388814</v>
      </c>
      <c r="CY184" s="1">
        <v>261153.32714992101</v>
      </c>
      <c r="CZ184" s="1">
        <v>296082.868412674</v>
      </c>
      <c r="DA184" s="1">
        <v>298054.91017069598</v>
      </c>
      <c r="DB184" s="1">
        <v>303136.881239418</v>
      </c>
      <c r="DC184" s="1">
        <v>326508.091148915</v>
      </c>
      <c r="DD184" s="1">
        <v>323545.96736792498</v>
      </c>
      <c r="DE184" s="1">
        <v>287467.504179076</v>
      </c>
      <c r="DF184" s="1">
        <v>327895.30365115602</v>
      </c>
      <c r="DG184" s="1">
        <v>284105.12972290802</v>
      </c>
      <c r="DH184" s="1">
        <v>323126.45921591402</v>
      </c>
      <c r="DI184" s="1">
        <v>338128.25638042501</v>
      </c>
      <c r="DJ184" s="1">
        <v>294910.609185618</v>
      </c>
      <c r="DK184" s="1">
        <v>272238.09408540302</v>
      </c>
      <c r="DL184" s="1">
        <v>306060.52390996902</v>
      </c>
      <c r="DM184" s="1">
        <v>305228.09189366299</v>
      </c>
      <c r="DN184" s="1">
        <v>343487.37857542699</v>
      </c>
      <c r="DO184" s="1">
        <v>315917.98235154903</v>
      </c>
      <c r="DP184" s="1">
        <v>360712.73923806101</v>
      </c>
      <c r="DQ184" s="1">
        <v>316223.60628339602</v>
      </c>
      <c r="DR184" s="1">
        <v>251859.39865040599</v>
      </c>
      <c r="DS184" s="1">
        <v>259312.56592158799</v>
      </c>
      <c r="DT184" s="1">
        <v>227328.352866603</v>
      </c>
      <c r="DU184" s="1">
        <v>272907.73399216402</v>
      </c>
      <c r="DV184" s="1">
        <v>272188.86526706</v>
      </c>
      <c r="DW184" s="1">
        <v>269972.83971853403</v>
      </c>
      <c r="DX184" s="1">
        <v>277123.80370294902</v>
      </c>
      <c r="DY184" s="1">
        <v>261611.40158176099</v>
      </c>
      <c r="DZ184" s="1">
        <v>268769.098389394</v>
      </c>
      <c r="EA184" s="1">
        <v>271087.57982354198</v>
      </c>
      <c r="EB184" s="1">
        <v>262369.49910581898</v>
      </c>
      <c r="EC184" s="1">
        <v>271809.12711944798</v>
      </c>
      <c r="ED184" s="1">
        <v>254172.224172688</v>
      </c>
      <c r="EE184" s="1">
        <v>315790.82789207698</v>
      </c>
      <c r="EF184" s="1">
        <v>311278.16971494001</v>
      </c>
      <c r="EG184" s="1">
        <v>262622.03375163698</v>
      </c>
      <c r="EH184" s="1">
        <v>305816.899315438</v>
      </c>
      <c r="EI184" s="1">
        <v>279659.39479664603</v>
      </c>
      <c r="EJ184" s="1">
        <v>286496.54957617901</v>
      </c>
      <c r="EK184" s="1">
        <v>311432.59314009798</v>
      </c>
      <c r="EL184" s="1">
        <v>300955.26206066</v>
      </c>
      <c r="EM184" s="1">
        <v>271581.91782253498</v>
      </c>
      <c r="EN184" s="1">
        <v>308053.46901147801</v>
      </c>
      <c r="EO184" s="1">
        <v>282922.147521684</v>
      </c>
      <c r="EP184" s="1">
        <v>279207.90498221997</v>
      </c>
      <c r="EQ184" s="1">
        <v>271693.88681390701</v>
      </c>
      <c r="ER184" s="1">
        <v>290002.57732051902</v>
      </c>
      <c r="ES184" s="1">
        <v>308685.11449090397</v>
      </c>
      <c r="ET184" s="1">
        <v>322880.00484959199</v>
      </c>
      <c r="EU184" s="1">
        <v>304168.203374893</v>
      </c>
      <c r="EV184" s="1">
        <v>259097.76242695801</v>
      </c>
      <c r="EW184" s="1">
        <v>296615.94057943899</v>
      </c>
      <c r="EX184" s="1">
        <v>329241.63257357001</v>
      </c>
      <c r="EY184" s="1">
        <v>326993.455233343</v>
      </c>
      <c r="EZ184" s="1">
        <v>287574.585096639</v>
      </c>
      <c r="FA184" s="1">
        <v>335803.16385711799</v>
      </c>
      <c r="FB184" s="1">
        <v>321211.09050434898</v>
      </c>
      <c r="FC184" s="1">
        <v>321085.67495752499</v>
      </c>
      <c r="FD184" s="1">
        <v>285460.61873737199</v>
      </c>
    </row>
    <row r="185" spans="1:160" x14ac:dyDescent="0.2">
      <c r="A185" s="1" t="s">
        <v>1818</v>
      </c>
      <c r="B185" s="4" t="s">
        <v>828</v>
      </c>
      <c r="C185" s="4" t="s">
        <v>829</v>
      </c>
      <c r="D185" s="1" t="s">
        <v>0</v>
      </c>
      <c r="E185" s="1" t="s">
        <v>0</v>
      </c>
      <c r="F185" s="1" t="s">
        <v>0</v>
      </c>
      <c r="G185" s="1" t="s">
        <v>0</v>
      </c>
      <c r="H185" s="1" t="s">
        <v>0</v>
      </c>
      <c r="I185" s="1" t="s">
        <v>0</v>
      </c>
      <c r="J185" s="1" t="s">
        <v>0</v>
      </c>
      <c r="K185" s="1" t="s">
        <v>0</v>
      </c>
      <c r="L185" s="1" t="s">
        <v>0</v>
      </c>
      <c r="M185" s="1" t="s">
        <v>0</v>
      </c>
      <c r="N185" s="1" t="s">
        <v>0</v>
      </c>
      <c r="O185" s="1" t="s">
        <v>0</v>
      </c>
      <c r="P185" s="1" t="s">
        <v>0</v>
      </c>
      <c r="Q185" s="1" t="s">
        <v>0</v>
      </c>
      <c r="R185" s="1" t="s">
        <v>0</v>
      </c>
      <c r="S185" s="1" t="s">
        <v>0</v>
      </c>
      <c r="T185" s="1" t="s">
        <v>0</v>
      </c>
      <c r="U185" s="1" t="s">
        <v>0</v>
      </c>
      <c r="V185" s="1" t="s">
        <v>0</v>
      </c>
      <c r="W185" s="1" t="s">
        <v>0</v>
      </c>
      <c r="X185" s="1" t="s">
        <v>0</v>
      </c>
      <c r="Y185" s="1" t="s">
        <v>0</v>
      </c>
      <c r="Z185" s="1" t="s">
        <v>0</v>
      </c>
      <c r="AA185" s="1" t="s">
        <v>0</v>
      </c>
      <c r="AB185" s="1" t="s">
        <v>0</v>
      </c>
      <c r="AC185" s="1" t="s">
        <v>0</v>
      </c>
      <c r="AD185" s="1" t="s">
        <v>0</v>
      </c>
      <c r="AE185" s="1" t="s">
        <v>0</v>
      </c>
      <c r="AF185" s="1" t="s">
        <v>0</v>
      </c>
      <c r="AG185" s="1" t="s">
        <v>0</v>
      </c>
      <c r="AH185" s="1" t="s">
        <v>0</v>
      </c>
      <c r="AI185" s="1" t="s">
        <v>0</v>
      </c>
      <c r="AJ185" s="1" t="s">
        <v>0</v>
      </c>
      <c r="AK185" s="1" t="s">
        <v>0</v>
      </c>
      <c r="AL185" s="1" t="s">
        <v>0</v>
      </c>
      <c r="AM185" s="1" t="s">
        <v>0</v>
      </c>
      <c r="AN185" s="1" t="s">
        <v>0</v>
      </c>
      <c r="AO185" s="1" t="s">
        <v>0</v>
      </c>
      <c r="AP185" s="1" t="s">
        <v>0</v>
      </c>
      <c r="AQ185" s="1" t="s">
        <v>0</v>
      </c>
      <c r="AR185" s="1" t="s">
        <v>0</v>
      </c>
      <c r="AS185" s="1" t="s">
        <v>0</v>
      </c>
      <c r="AT185" s="1" t="s">
        <v>0</v>
      </c>
      <c r="AU185" s="1" t="s">
        <v>0</v>
      </c>
      <c r="AV185" s="1" t="s">
        <v>0</v>
      </c>
      <c r="AW185" s="1" t="s">
        <v>0</v>
      </c>
      <c r="AX185" s="1" t="s">
        <v>0</v>
      </c>
      <c r="AY185" s="1" t="s">
        <v>0</v>
      </c>
      <c r="AZ185" s="1" t="s">
        <v>0</v>
      </c>
      <c r="BA185" s="1" t="s">
        <v>0</v>
      </c>
      <c r="BB185" s="1" t="s">
        <v>0</v>
      </c>
      <c r="BC185" s="1" t="s">
        <v>0</v>
      </c>
      <c r="BD185" s="1" t="s">
        <v>0</v>
      </c>
      <c r="BE185" s="1" t="s">
        <v>0</v>
      </c>
      <c r="BF185" s="1" t="s">
        <v>0</v>
      </c>
      <c r="BG185" s="1" t="s">
        <v>0</v>
      </c>
      <c r="BH185" s="1" t="s">
        <v>0</v>
      </c>
      <c r="BI185" s="1" t="s">
        <v>0</v>
      </c>
      <c r="BJ185" s="1" t="s">
        <v>0</v>
      </c>
      <c r="BK185" s="1" t="s">
        <v>0</v>
      </c>
      <c r="BL185" s="1" t="s">
        <v>0</v>
      </c>
      <c r="BM185" s="1" t="s">
        <v>0</v>
      </c>
      <c r="BN185" s="1" t="s">
        <v>0</v>
      </c>
      <c r="BO185" s="1" t="s">
        <v>0</v>
      </c>
      <c r="BP185" s="1" t="s">
        <v>0</v>
      </c>
      <c r="BQ185" s="1" t="s">
        <v>0</v>
      </c>
      <c r="BR185" s="1" t="s">
        <v>0</v>
      </c>
      <c r="BS185" s="1" t="s">
        <v>0</v>
      </c>
      <c r="BT185" s="1" t="s">
        <v>0</v>
      </c>
      <c r="BU185" s="1" t="s">
        <v>0</v>
      </c>
      <c r="BV185" s="1" t="s">
        <v>0</v>
      </c>
      <c r="BW185" s="1" t="s">
        <v>0</v>
      </c>
      <c r="BX185" s="1" t="s">
        <v>0</v>
      </c>
      <c r="BY185" s="1" t="s">
        <v>0</v>
      </c>
      <c r="BZ185" s="1" t="s">
        <v>0</v>
      </c>
      <c r="CA185" s="1" t="s">
        <v>0</v>
      </c>
      <c r="CB185" s="1" t="s">
        <v>0</v>
      </c>
      <c r="CC185" s="1" t="s">
        <v>0</v>
      </c>
      <c r="CD185" s="1" t="s">
        <v>0</v>
      </c>
      <c r="CE185" s="1" t="s">
        <v>0</v>
      </c>
      <c r="CF185" s="1" t="s">
        <v>0</v>
      </c>
      <c r="CG185" s="1" t="s">
        <v>0</v>
      </c>
      <c r="CH185" s="1" t="s">
        <v>0</v>
      </c>
      <c r="CI185" s="1" t="s">
        <v>0</v>
      </c>
      <c r="CJ185" s="1" t="s">
        <v>0</v>
      </c>
      <c r="CK185" s="1" t="s">
        <v>0</v>
      </c>
      <c r="CL185" s="1" t="s">
        <v>0</v>
      </c>
      <c r="CM185" s="1" t="s">
        <v>0</v>
      </c>
      <c r="CN185" s="1" t="s">
        <v>0</v>
      </c>
      <c r="CO185" s="1" t="s">
        <v>0</v>
      </c>
      <c r="CP185" s="1" t="s">
        <v>0</v>
      </c>
      <c r="CQ185" s="1" t="s">
        <v>0</v>
      </c>
      <c r="CR185" s="1" t="s">
        <v>0</v>
      </c>
      <c r="CS185" s="1" t="s">
        <v>0</v>
      </c>
      <c r="CT185" s="1" t="s">
        <v>0</v>
      </c>
      <c r="CU185" s="1" t="s">
        <v>0</v>
      </c>
      <c r="CV185" s="1" t="s">
        <v>0</v>
      </c>
      <c r="CW185" s="1" t="s">
        <v>0</v>
      </c>
      <c r="CX185" s="1" t="s">
        <v>0</v>
      </c>
      <c r="CY185" s="1" t="s">
        <v>0</v>
      </c>
      <c r="CZ185" s="1" t="s">
        <v>0</v>
      </c>
      <c r="DA185" s="1" t="s">
        <v>0</v>
      </c>
      <c r="DB185" s="1" t="s">
        <v>0</v>
      </c>
      <c r="DC185" s="1" t="s">
        <v>0</v>
      </c>
      <c r="DD185" s="1" t="s">
        <v>0</v>
      </c>
      <c r="DE185" s="1" t="s">
        <v>0</v>
      </c>
      <c r="DF185" s="1" t="s">
        <v>0</v>
      </c>
      <c r="DG185" s="1" t="s">
        <v>0</v>
      </c>
      <c r="DH185" s="1" t="s">
        <v>0</v>
      </c>
      <c r="DI185" s="1" t="s">
        <v>0</v>
      </c>
      <c r="DJ185" s="1" t="s">
        <v>0</v>
      </c>
      <c r="DK185" s="1" t="s">
        <v>0</v>
      </c>
      <c r="DL185" s="1" t="s">
        <v>0</v>
      </c>
      <c r="DM185" s="1" t="s">
        <v>0</v>
      </c>
      <c r="DN185" s="1" t="s">
        <v>0</v>
      </c>
      <c r="DO185" s="1" t="s">
        <v>0</v>
      </c>
      <c r="DP185" s="1" t="s">
        <v>0</v>
      </c>
      <c r="DQ185" s="1" t="s">
        <v>0</v>
      </c>
      <c r="DR185" s="1" t="s">
        <v>0</v>
      </c>
      <c r="DS185" s="1" t="s">
        <v>0</v>
      </c>
      <c r="DT185" s="1" t="s">
        <v>0</v>
      </c>
      <c r="DU185" s="1" t="s">
        <v>0</v>
      </c>
      <c r="DV185" s="1" t="s">
        <v>0</v>
      </c>
      <c r="DW185" s="1" t="s">
        <v>0</v>
      </c>
      <c r="DX185" s="1" t="s">
        <v>0</v>
      </c>
      <c r="DY185" s="1" t="s">
        <v>0</v>
      </c>
      <c r="DZ185" s="1" t="s">
        <v>0</v>
      </c>
      <c r="EA185" s="1" t="s">
        <v>0</v>
      </c>
      <c r="EB185" s="1" t="s">
        <v>0</v>
      </c>
      <c r="EC185" s="1" t="s">
        <v>0</v>
      </c>
      <c r="ED185" s="1" t="s">
        <v>0</v>
      </c>
      <c r="EE185" s="1" t="s">
        <v>0</v>
      </c>
      <c r="EF185" s="1" t="s">
        <v>0</v>
      </c>
      <c r="EG185" s="1" t="s">
        <v>0</v>
      </c>
      <c r="EH185" s="1" t="s">
        <v>0</v>
      </c>
      <c r="EI185" s="1" t="s">
        <v>0</v>
      </c>
      <c r="EJ185" s="1" t="s">
        <v>0</v>
      </c>
      <c r="EK185" s="1" t="s">
        <v>0</v>
      </c>
      <c r="EL185" s="1" t="s">
        <v>0</v>
      </c>
      <c r="EM185" s="1" t="s">
        <v>0</v>
      </c>
      <c r="EN185" s="1" t="s">
        <v>0</v>
      </c>
      <c r="EO185" s="1" t="s">
        <v>0</v>
      </c>
      <c r="EP185" s="1" t="s">
        <v>0</v>
      </c>
      <c r="EQ185" s="1" t="s">
        <v>0</v>
      </c>
      <c r="ER185" s="1" t="s">
        <v>0</v>
      </c>
      <c r="ES185" s="1" t="s">
        <v>0</v>
      </c>
      <c r="ET185" s="1" t="s">
        <v>0</v>
      </c>
      <c r="EU185" s="1" t="s">
        <v>0</v>
      </c>
      <c r="EV185" s="1" t="s">
        <v>0</v>
      </c>
      <c r="EW185" s="1" t="s">
        <v>0</v>
      </c>
      <c r="EX185" s="1" t="s">
        <v>0</v>
      </c>
      <c r="EY185" s="1" t="s">
        <v>0</v>
      </c>
      <c r="EZ185" s="1" t="s">
        <v>0</v>
      </c>
      <c r="FA185" s="1" t="s">
        <v>0</v>
      </c>
      <c r="FB185" s="1" t="s">
        <v>0</v>
      </c>
      <c r="FC185" s="1" t="s">
        <v>0</v>
      </c>
      <c r="FD185" s="1" t="s">
        <v>0</v>
      </c>
    </row>
    <row r="186" spans="1:160" x14ac:dyDescent="0.2">
      <c r="A186" s="1" t="s">
        <v>1819</v>
      </c>
      <c r="B186" s="4" t="s">
        <v>833</v>
      </c>
      <c r="C186" s="4" t="s">
        <v>834</v>
      </c>
      <c r="D186" s="1" t="s">
        <v>0</v>
      </c>
      <c r="E186" s="1" t="s">
        <v>0</v>
      </c>
      <c r="F186" s="1" t="s">
        <v>0</v>
      </c>
      <c r="G186" s="1" t="s">
        <v>0</v>
      </c>
      <c r="H186" s="1" t="s">
        <v>0</v>
      </c>
      <c r="I186" s="1" t="s">
        <v>0</v>
      </c>
      <c r="J186" s="1" t="s">
        <v>0</v>
      </c>
      <c r="K186" s="1" t="s">
        <v>0</v>
      </c>
      <c r="L186" s="1" t="s">
        <v>0</v>
      </c>
      <c r="M186" s="1" t="s">
        <v>0</v>
      </c>
      <c r="N186" s="1" t="s">
        <v>0</v>
      </c>
      <c r="O186" s="1" t="s">
        <v>0</v>
      </c>
      <c r="P186" s="1" t="s">
        <v>0</v>
      </c>
      <c r="Q186" s="1" t="s">
        <v>0</v>
      </c>
      <c r="R186" s="1" t="s">
        <v>0</v>
      </c>
      <c r="S186" s="1" t="s">
        <v>0</v>
      </c>
      <c r="T186" s="1" t="s">
        <v>0</v>
      </c>
      <c r="U186" s="1" t="s">
        <v>0</v>
      </c>
      <c r="V186" s="1" t="s">
        <v>0</v>
      </c>
      <c r="W186" s="1" t="s">
        <v>0</v>
      </c>
      <c r="X186" s="1" t="s">
        <v>0</v>
      </c>
      <c r="Y186" s="1" t="s">
        <v>0</v>
      </c>
      <c r="Z186" s="1" t="s">
        <v>0</v>
      </c>
      <c r="AA186" s="1" t="s">
        <v>0</v>
      </c>
      <c r="AB186" s="1" t="s">
        <v>0</v>
      </c>
      <c r="AC186" s="1" t="s">
        <v>0</v>
      </c>
      <c r="AD186" s="1" t="s">
        <v>0</v>
      </c>
      <c r="AE186" s="1" t="s">
        <v>0</v>
      </c>
      <c r="AF186" s="1" t="s">
        <v>0</v>
      </c>
      <c r="AG186" s="1" t="s">
        <v>0</v>
      </c>
      <c r="AH186" s="1" t="s">
        <v>0</v>
      </c>
      <c r="AI186" s="1" t="s">
        <v>0</v>
      </c>
      <c r="AJ186" s="1" t="s">
        <v>0</v>
      </c>
      <c r="AK186" s="1" t="s">
        <v>0</v>
      </c>
      <c r="AL186" s="1" t="s">
        <v>0</v>
      </c>
      <c r="AM186" s="1" t="s">
        <v>0</v>
      </c>
      <c r="AN186" s="1" t="s">
        <v>0</v>
      </c>
      <c r="AO186" s="1" t="s">
        <v>0</v>
      </c>
      <c r="AP186" s="1" t="s">
        <v>0</v>
      </c>
      <c r="AQ186" s="1" t="s">
        <v>0</v>
      </c>
      <c r="AR186" s="1" t="s">
        <v>0</v>
      </c>
      <c r="AS186" s="1" t="s">
        <v>0</v>
      </c>
      <c r="AT186" s="1" t="s">
        <v>0</v>
      </c>
      <c r="AU186" s="1" t="s">
        <v>0</v>
      </c>
      <c r="AV186" s="1" t="s">
        <v>0</v>
      </c>
      <c r="AW186" s="1" t="s">
        <v>0</v>
      </c>
      <c r="AX186" s="1" t="s">
        <v>0</v>
      </c>
      <c r="AY186" s="1" t="s">
        <v>0</v>
      </c>
      <c r="AZ186" s="1" t="s">
        <v>0</v>
      </c>
      <c r="BA186" s="1" t="s">
        <v>0</v>
      </c>
      <c r="BB186" s="1" t="s">
        <v>0</v>
      </c>
      <c r="BC186" s="1" t="s">
        <v>0</v>
      </c>
      <c r="BD186" s="1" t="s">
        <v>0</v>
      </c>
      <c r="BE186" s="1" t="s">
        <v>0</v>
      </c>
      <c r="BF186" s="1" t="s">
        <v>0</v>
      </c>
      <c r="BG186" s="1" t="s">
        <v>0</v>
      </c>
      <c r="BH186" s="1" t="s">
        <v>0</v>
      </c>
      <c r="BI186" s="1" t="s">
        <v>0</v>
      </c>
      <c r="BJ186" s="1" t="s">
        <v>0</v>
      </c>
      <c r="BK186" s="1" t="s">
        <v>0</v>
      </c>
      <c r="BL186" s="1" t="s">
        <v>0</v>
      </c>
      <c r="BM186" s="1" t="s">
        <v>0</v>
      </c>
      <c r="BN186" s="1" t="s">
        <v>0</v>
      </c>
      <c r="BO186" s="1" t="s">
        <v>0</v>
      </c>
      <c r="BP186" s="1" t="s">
        <v>0</v>
      </c>
      <c r="BQ186" s="1" t="s">
        <v>0</v>
      </c>
      <c r="BR186" s="1" t="s">
        <v>0</v>
      </c>
      <c r="BS186" s="1" t="s">
        <v>0</v>
      </c>
      <c r="BT186" s="1" t="s">
        <v>0</v>
      </c>
      <c r="BU186" s="1" t="s">
        <v>0</v>
      </c>
      <c r="BV186" s="1" t="s">
        <v>0</v>
      </c>
      <c r="BW186" s="1" t="s">
        <v>0</v>
      </c>
      <c r="BX186" s="1" t="s">
        <v>0</v>
      </c>
      <c r="BY186" s="1" t="s">
        <v>0</v>
      </c>
      <c r="BZ186" s="1" t="s">
        <v>0</v>
      </c>
      <c r="CA186" s="1" t="s">
        <v>0</v>
      </c>
      <c r="CB186" s="1" t="s">
        <v>0</v>
      </c>
      <c r="CC186" s="1" t="s">
        <v>0</v>
      </c>
      <c r="CD186" s="1" t="s">
        <v>0</v>
      </c>
      <c r="CE186" s="1" t="s">
        <v>0</v>
      </c>
      <c r="CF186" s="1" t="s">
        <v>0</v>
      </c>
      <c r="CG186" s="1" t="s">
        <v>0</v>
      </c>
      <c r="CH186" s="1" t="s">
        <v>0</v>
      </c>
      <c r="CI186" s="1" t="s">
        <v>0</v>
      </c>
      <c r="CJ186" s="1" t="s">
        <v>0</v>
      </c>
      <c r="CK186" s="1" t="s">
        <v>0</v>
      </c>
      <c r="CL186" s="1" t="s">
        <v>0</v>
      </c>
      <c r="CM186" s="1" t="s">
        <v>0</v>
      </c>
      <c r="CN186" s="1" t="s">
        <v>0</v>
      </c>
      <c r="CO186" s="1" t="s">
        <v>0</v>
      </c>
      <c r="CP186" s="1" t="s">
        <v>0</v>
      </c>
      <c r="CQ186" s="1" t="s">
        <v>0</v>
      </c>
      <c r="CR186" s="1" t="s">
        <v>0</v>
      </c>
      <c r="CS186" s="1" t="s">
        <v>0</v>
      </c>
      <c r="CT186" s="1" t="s">
        <v>0</v>
      </c>
      <c r="CU186" s="1" t="s">
        <v>0</v>
      </c>
      <c r="CV186" s="1" t="s">
        <v>0</v>
      </c>
      <c r="CW186" s="1" t="s">
        <v>0</v>
      </c>
      <c r="CX186" s="1" t="s">
        <v>0</v>
      </c>
      <c r="CY186" s="1" t="s">
        <v>0</v>
      </c>
      <c r="CZ186" s="1" t="s">
        <v>0</v>
      </c>
      <c r="DA186" s="1" t="s">
        <v>0</v>
      </c>
      <c r="DB186" s="1" t="s">
        <v>0</v>
      </c>
      <c r="DC186" s="1" t="s">
        <v>0</v>
      </c>
      <c r="DD186" s="1" t="s">
        <v>0</v>
      </c>
      <c r="DE186" s="1" t="s">
        <v>0</v>
      </c>
      <c r="DF186" s="1" t="s">
        <v>0</v>
      </c>
      <c r="DG186" s="1" t="s">
        <v>0</v>
      </c>
      <c r="DH186" s="1" t="s">
        <v>0</v>
      </c>
      <c r="DI186" s="1" t="s">
        <v>0</v>
      </c>
      <c r="DJ186" s="1" t="s">
        <v>0</v>
      </c>
      <c r="DK186" s="1" t="s">
        <v>0</v>
      </c>
      <c r="DL186" s="1" t="s">
        <v>0</v>
      </c>
      <c r="DM186" s="1" t="s">
        <v>0</v>
      </c>
      <c r="DN186" s="1" t="s">
        <v>0</v>
      </c>
      <c r="DO186" s="1" t="s">
        <v>0</v>
      </c>
      <c r="DP186" s="1" t="s">
        <v>0</v>
      </c>
      <c r="DQ186" s="1" t="s">
        <v>0</v>
      </c>
      <c r="DR186" s="1" t="s">
        <v>0</v>
      </c>
      <c r="DS186" s="1" t="s">
        <v>0</v>
      </c>
      <c r="DT186" s="1" t="s">
        <v>0</v>
      </c>
      <c r="DU186" s="1" t="s">
        <v>0</v>
      </c>
      <c r="DV186" s="1" t="s">
        <v>0</v>
      </c>
      <c r="DW186" s="1" t="s">
        <v>0</v>
      </c>
      <c r="DX186" s="1" t="s">
        <v>0</v>
      </c>
      <c r="DY186" s="1" t="s">
        <v>0</v>
      </c>
      <c r="DZ186" s="1" t="s">
        <v>0</v>
      </c>
      <c r="EA186" s="1" t="s">
        <v>0</v>
      </c>
      <c r="EB186" s="1" t="s">
        <v>0</v>
      </c>
      <c r="EC186" s="1" t="s">
        <v>0</v>
      </c>
      <c r="ED186" s="1" t="s">
        <v>0</v>
      </c>
      <c r="EE186" s="1" t="s">
        <v>0</v>
      </c>
      <c r="EF186" s="1" t="s">
        <v>0</v>
      </c>
      <c r="EG186" s="1" t="s">
        <v>0</v>
      </c>
      <c r="EH186" s="1" t="s">
        <v>0</v>
      </c>
      <c r="EI186" s="1" t="s">
        <v>0</v>
      </c>
      <c r="EJ186" s="1" t="s">
        <v>0</v>
      </c>
      <c r="EK186" s="1" t="s">
        <v>0</v>
      </c>
      <c r="EL186" s="1" t="s">
        <v>0</v>
      </c>
      <c r="EM186" s="1" t="s">
        <v>0</v>
      </c>
      <c r="EN186" s="1" t="s">
        <v>0</v>
      </c>
      <c r="EO186" s="1" t="s">
        <v>0</v>
      </c>
      <c r="EP186" s="1" t="s">
        <v>0</v>
      </c>
      <c r="EQ186" s="1" t="s">
        <v>0</v>
      </c>
      <c r="ER186" s="1" t="s">
        <v>0</v>
      </c>
      <c r="ES186" s="1" t="s">
        <v>0</v>
      </c>
      <c r="ET186" s="1" t="s">
        <v>0</v>
      </c>
      <c r="EU186" s="1" t="s">
        <v>0</v>
      </c>
      <c r="EV186" s="1" t="s">
        <v>0</v>
      </c>
      <c r="EW186" s="1" t="s">
        <v>0</v>
      </c>
      <c r="EX186" s="1" t="s">
        <v>0</v>
      </c>
      <c r="EY186" s="1" t="s">
        <v>0</v>
      </c>
      <c r="EZ186" s="1" t="s">
        <v>0</v>
      </c>
      <c r="FA186" s="1" t="s">
        <v>0</v>
      </c>
      <c r="FB186" s="1" t="s">
        <v>0</v>
      </c>
      <c r="FC186" s="1" t="s">
        <v>0</v>
      </c>
      <c r="FD186" s="1" t="s">
        <v>0</v>
      </c>
    </row>
    <row r="187" spans="1:160" x14ac:dyDescent="0.2">
      <c r="A187" s="1" t="s">
        <v>1820</v>
      </c>
      <c r="B187" s="4" t="s">
        <v>837</v>
      </c>
      <c r="C187" s="4" t="s">
        <v>0</v>
      </c>
      <c r="D187" s="1">
        <v>354420.69007077703</v>
      </c>
      <c r="E187" s="1">
        <v>537223.07565827505</v>
      </c>
      <c r="F187" s="1">
        <v>584666.23569944105</v>
      </c>
      <c r="G187" s="1">
        <v>695635.17013952695</v>
      </c>
      <c r="H187" s="1">
        <v>617307.98929588695</v>
      </c>
      <c r="I187" s="1">
        <v>416943.71015037899</v>
      </c>
      <c r="J187" s="1">
        <v>677764.99557176605</v>
      </c>
      <c r="K187" s="1">
        <v>464035.02679547202</v>
      </c>
      <c r="L187" s="1">
        <v>475061.85070773598</v>
      </c>
      <c r="M187" s="1">
        <v>679250.94824778906</v>
      </c>
      <c r="N187" s="1">
        <v>845477.45550763095</v>
      </c>
      <c r="O187" s="1">
        <v>393258.52288311999</v>
      </c>
      <c r="P187" s="1">
        <v>594659.02466692799</v>
      </c>
      <c r="Q187" s="1">
        <v>426298.24485943501</v>
      </c>
      <c r="R187" s="1">
        <v>456184.66905108403</v>
      </c>
      <c r="S187" s="1">
        <v>747458.25956928602</v>
      </c>
      <c r="T187" s="1">
        <v>531787.46808504895</v>
      </c>
      <c r="U187" s="1">
        <v>740905.96741863806</v>
      </c>
      <c r="V187" s="1">
        <v>402999.66762503702</v>
      </c>
      <c r="W187" s="1">
        <v>440375.09165722399</v>
      </c>
      <c r="X187" s="1">
        <v>427742.02115949203</v>
      </c>
      <c r="Y187" s="1">
        <v>625369.99274667504</v>
      </c>
      <c r="Z187" s="1">
        <v>473254.92766236298</v>
      </c>
      <c r="AA187" s="1">
        <v>510051.96108665498</v>
      </c>
      <c r="AB187" s="1">
        <v>554543.68997387099</v>
      </c>
      <c r="AC187" s="1">
        <v>596475.27968657902</v>
      </c>
      <c r="AD187" s="1">
        <v>522447.69291181199</v>
      </c>
      <c r="AE187" s="1">
        <v>497831.02063827001</v>
      </c>
      <c r="AF187" s="1">
        <v>463086.727875187</v>
      </c>
      <c r="AG187" s="1">
        <v>478706.56733029801</v>
      </c>
      <c r="AH187" s="1">
        <v>520066.130605068</v>
      </c>
      <c r="AI187" s="1">
        <v>524848.17037535203</v>
      </c>
      <c r="AJ187" s="1">
        <v>450853.11065919098</v>
      </c>
      <c r="AK187" s="1">
        <v>675453.48883899301</v>
      </c>
      <c r="AL187" s="1">
        <v>439794.27051738999</v>
      </c>
      <c r="AM187" s="1">
        <v>408886.02953507297</v>
      </c>
      <c r="AN187" s="1">
        <v>534328.76379597501</v>
      </c>
      <c r="AO187" s="1">
        <v>443316.01089959301</v>
      </c>
      <c r="AP187" s="1">
        <v>616856.27062248101</v>
      </c>
      <c r="AQ187" s="1">
        <v>473030.896546592</v>
      </c>
      <c r="AR187" s="1">
        <v>642432.754517489</v>
      </c>
      <c r="AS187" s="1">
        <v>651300.93691905495</v>
      </c>
      <c r="AT187" s="1">
        <v>556306.30409393995</v>
      </c>
      <c r="AU187" s="1">
        <v>697168.74389526504</v>
      </c>
      <c r="AV187" s="1">
        <v>572290.35179459502</v>
      </c>
      <c r="AW187" s="1">
        <v>395226.14038403</v>
      </c>
      <c r="AX187" s="1">
        <v>499922.98669334297</v>
      </c>
      <c r="AY187" s="1">
        <v>474241.48943441198</v>
      </c>
      <c r="AZ187" s="1">
        <v>615218.75967711199</v>
      </c>
      <c r="BA187" s="1">
        <v>567901.85506035795</v>
      </c>
      <c r="BB187" s="1">
        <v>531731.23406860605</v>
      </c>
      <c r="BC187" s="1">
        <v>470608.06973124598</v>
      </c>
      <c r="BD187" s="1">
        <v>750494.81919897196</v>
      </c>
      <c r="BE187" s="1">
        <v>551406.37552197895</v>
      </c>
      <c r="BF187" s="1">
        <v>498250.818987676</v>
      </c>
      <c r="BG187" s="1">
        <v>417830.749364116</v>
      </c>
      <c r="BH187" s="1">
        <v>659716.76218823297</v>
      </c>
      <c r="BI187" s="1">
        <v>675656.98080136999</v>
      </c>
      <c r="BJ187" s="1">
        <v>624758.76566108805</v>
      </c>
      <c r="BK187" s="1">
        <v>602033.54887688404</v>
      </c>
      <c r="BL187" s="1">
        <v>567583.34041111905</v>
      </c>
      <c r="BM187" s="1">
        <v>431125.90595667</v>
      </c>
      <c r="BN187" s="1">
        <v>558607.72772203095</v>
      </c>
      <c r="BO187" s="1">
        <v>791620.332230011</v>
      </c>
      <c r="BP187" s="1">
        <v>579927.66438876698</v>
      </c>
      <c r="BQ187" s="1">
        <v>603940.81234101404</v>
      </c>
      <c r="BR187" s="1">
        <v>658675.92759244703</v>
      </c>
      <c r="BS187" s="1">
        <v>574221.209945529</v>
      </c>
      <c r="BT187" s="1">
        <v>505846.87629658199</v>
      </c>
      <c r="BU187" s="1">
        <v>393141.58126740501</v>
      </c>
      <c r="BV187" s="1">
        <v>339939.06899363099</v>
      </c>
      <c r="BW187" s="1">
        <v>604109.86593500106</v>
      </c>
      <c r="BX187" s="1">
        <v>411733.312681087</v>
      </c>
      <c r="BY187" s="1">
        <v>755154.72489313898</v>
      </c>
      <c r="BZ187" s="1">
        <v>498275.44985326502</v>
      </c>
      <c r="CA187" s="1">
        <v>476088.04944868298</v>
      </c>
      <c r="CB187" s="1">
        <v>1020419.47333917</v>
      </c>
      <c r="CC187" s="1">
        <v>501881.78557966999</v>
      </c>
      <c r="CD187" s="1">
        <v>462364.90124260797</v>
      </c>
      <c r="CE187" s="1">
        <v>565639.85902504297</v>
      </c>
      <c r="CF187" s="1">
        <v>670980.20730643999</v>
      </c>
      <c r="CG187" s="1">
        <v>487842.08871431003</v>
      </c>
      <c r="CH187" s="1">
        <v>516602.42440761399</v>
      </c>
      <c r="CI187" s="1">
        <v>567109.775400616</v>
      </c>
      <c r="CJ187" s="1">
        <v>478276.05535441899</v>
      </c>
      <c r="CK187" s="1">
        <v>462492.32703954697</v>
      </c>
      <c r="CL187" s="1">
        <v>679314.55602206301</v>
      </c>
      <c r="CM187" s="1">
        <v>409460.43264105701</v>
      </c>
      <c r="CN187" s="1">
        <v>486246.07292404602</v>
      </c>
      <c r="CO187" s="1">
        <v>470586.97622555599</v>
      </c>
      <c r="CP187" s="1">
        <v>500959.49238343601</v>
      </c>
      <c r="CQ187" s="1">
        <v>388245.93285260501</v>
      </c>
      <c r="CR187" s="1">
        <v>657192.93260074302</v>
      </c>
      <c r="CS187" s="1">
        <v>452249.20056761598</v>
      </c>
      <c r="CT187" s="1">
        <v>379562.96044605802</v>
      </c>
      <c r="CU187" s="1">
        <v>462370.34713885398</v>
      </c>
      <c r="CV187" s="1">
        <v>451467.52848818799</v>
      </c>
      <c r="CW187" s="1">
        <v>517277.93612305901</v>
      </c>
      <c r="CX187" s="1">
        <v>507982.69800216402</v>
      </c>
      <c r="CY187" s="1">
        <v>539235.76312665502</v>
      </c>
      <c r="CZ187" s="1">
        <v>547906.282675319</v>
      </c>
      <c r="DA187" s="1">
        <v>576427.07794764906</v>
      </c>
      <c r="DB187" s="1">
        <v>532893.88206429197</v>
      </c>
      <c r="DC187" s="1">
        <v>415853.59534033702</v>
      </c>
      <c r="DD187" s="1">
        <v>481977.43757011998</v>
      </c>
      <c r="DE187" s="1">
        <v>458901.74517408799</v>
      </c>
      <c r="DF187" s="1">
        <v>501763.05908370798</v>
      </c>
      <c r="DG187" s="1">
        <v>510768.18946638401</v>
      </c>
      <c r="DH187" s="1">
        <v>487265.126415779</v>
      </c>
      <c r="DI187" s="1">
        <v>492455.320269858</v>
      </c>
      <c r="DJ187" s="1">
        <v>426020.74083006103</v>
      </c>
      <c r="DK187" s="1">
        <v>442811.32298534201</v>
      </c>
      <c r="DL187" s="1">
        <v>537812.02535669797</v>
      </c>
      <c r="DM187" s="1">
        <v>715437.73696858995</v>
      </c>
      <c r="DN187" s="1">
        <v>398883.23247097299</v>
      </c>
      <c r="DO187" s="1">
        <v>430277.19933618099</v>
      </c>
      <c r="DP187" s="1">
        <v>969931.80244090001</v>
      </c>
      <c r="DQ187" s="1">
        <v>402846.37031739799</v>
      </c>
      <c r="DR187" s="1">
        <v>478169.477876399</v>
      </c>
      <c r="DS187" s="1">
        <v>476964.728919007</v>
      </c>
      <c r="DT187" s="1">
        <v>489317.38960916299</v>
      </c>
      <c r="DU187" s="1">
        <v>443257.57620544097</v>
      </c>
      <c r="DV187" s="1">
        <v>442933.334138359</v>
      </c>
      <c r="DW187" s="1">
        <v>469518.41679560998</v>
      </c>
      <c r="DX187" s="1">
        <v>417071.31270305801</v>
      </c>
      <c r="DY187" s="1">
        <v>723309.84051443101</v>
      </c>
      <c r="DZ187" s="1">
        <v>514869.65633716102</v>
      </c>
      <c r="EA187" s="1">
        <v>514082.18748318398</v>
      </c>
      <c r="EB187" s="1">
        <v>413749.17395765003</v>
      </c>
      <c r="EC187" s="1">
        <v>422725.39529169298</v>
      </c>
      <c r="ED187" s="1">
        <v>484336.55709819699</v>
      </c>
      <c r="EE187" s="1">
        <v>583387.09757227194</v>
      </c>
      <c r="EF187" s="1">
        <v>430846.00187779701</v>
      </c>
      <c r="EG187" s="1">
        <v>496780.22824980499</v>
      </c>
      <c r="EH187" s="1">
        <v>528441.501585347</v>
      </c>
      <c r="EI187" s="1">
        <v>486187.92951709201</v>
      </c>
      <c r="EJ187" s="1">
        <v>648787.08908991597</v>
      </c>
      <c r="EK187" s="1">
        <v>426057.642240741</v>
      </c>
      <c r="EL187" s="1">
        <v>410871.89480864501</v>
      </c>
      <c r="EM187" s="1">
        <v>511551.08828477102</v>
      </c>
      <c r="EN187" s="1">
        <v>447930.07948092098</v>
      </c>
      <c r="EO187" s="1">
        <v>707517.33725294098</v>
      </c>
      <c r="EP187" s="1">
        <v>477324.92847384699</v>
      </c>
      <c r="EQ187" s="1">
        <v>427901.80208066502</v>
      </c>
      <c r="ER187" s="1">
        <v>451766.01093001303</v>
      </c>
      <c r="ES187" s="1">
        <v>417486.766653375</v>
      </c>
      <c r="ET187" s="1">
        <v>456767.61872384202</v>
      </c>
      <c r="EU187" s="1">
        <v>368725.351639445</v>
      </c>
      <c r="EV187" s="1">
        <v>412605.67268536502</v>
      </c>
      <c r="EW187" s="1">
        <v>440956.14538024098</v>
      </c>
      <c r="EX187" s="1">
        <v>454960.37797131401</v>
      </c>
      <c r="EY187" s="1">
        <v>450217.92743153399</v>
      </c>
      <c r="EZ187" s="1">
        <v>594456.72284027794</v>
      </c>
      <c r="FA187" s="1">
        <v>457775.90860402398</v>
      </c>
      <c r="FB187" s="1">
        <v>585838.24508107104</v>
      </c>
      <c r="FC187" s="1">
        <v>473077.69578962098</v>
      </c>
      <c r="FD187" s="1">
        <v>704646.33092140802</v>
      </c>
    </row>
    <row r="188" spans="1:160" x14ac:dyDescent="0.2">
      <c r="A188" s="1" t="s">
        <v>1821</v>
      </c>
      <c r="B188" s="4" t="s">
        <v>840</v>
      </c>
      <c r="C188" s="4" t="s">
        <v>0</v>
      </c>
      <c r="D188" s="1" t="s">
        <v>0</v>
      </c>
      <c r="E188" s="1" t="s">
        <v>0</v>
      </c>
      <c r="F188" s="1" t="s">
        <v>0</v>
      </c>
      <c r="G188" s="1" t="s">
        <v>0</v>
      </c>
      <c r="H188" s="1" t="s">
        <v>0</v>
      </c>
      <c r="I188" s="1" t="s">
        <v>0</v>
      </c>
      <c r="J188" s="1" t="s">
        <v>0</v>
      </c>
      <c r="K188" s="1" t="s">
        <v>0</v>
      </c>
      <c r="L188" s="1" t="s">
        <v>0</v>
      </c>
      <c r="M188" s="1" t="s">
        <v>0</v>
      </c>
      <c r="N188" s="1" t="s">
        <v>0</v>
      </c>
      <c r="O188" s="1" t="s">
        <v>0</v>
      </c>
      <c r="P188" s="1" t="s">
        <v>0</v>
      </c>
      <c r="Q188" s="1" t="s">
        <v>0</v>
      </c>
      <c r="R188" s="1" t="s">
        <v>0</v>
      </c>
      <c r="S188" s="1" t="s">
        <v>0</v>
      </c>
      <c r="T188" s="1" t="s">
        <v>0</v>
      </c>
      <c r="U188" s="1" t="s">
        <v>0</v>
      </c>
      <c r="V188" s="1" t="s">
        <v>0</v>
      </c>
      <c r="W188" s="1" t="s">
        <v>0</v>
      </c>
      <c r="X188" s="1" t="s">
        <v>0</v>
      </c>
      <c r="Y188" s="1" t="s">
        <v>0</v>
      </c>
      <c r="Z188" s="1" t="s">
        <v>0</v>
      </c>
      <c r="AA188" s="1" t="s">
        <v>0</v>
      </c>
      <c r="AB188" s="1" t="s">
        <v>0</v>
      </c>
      <c r="AC188" s="1" t="s">
        <v>0</v>
      </c>
      <c r="AD188" s="1" t="s">
        <v>0</v>
      </c>
      <c r="AE188" s="1" t="s">
        <v>0</v>
      </c>
      <c r="AF188" s="1" t="s">
        <v>0</v>
      </c>
      <c r="AG188" s="1" t="s">
        <v>0</v>
      </c>
      <c r="AH188" s="1" t="s">
        <v>0</v>
      </c>
      <c r="AI188" s="1" t="s">
        <v>0</v>
      </c>
      <c r="AJ188" s="1" t="s">
        <v>0</v>
      </c>
      <c r="AK188" s="1" t="s">
        <v>0</v>
      </c>
      <c r="AL188" s="1" t="s">
        <v>0</v>
      </c>
      <c r="AM188" s="1" t="s">
        <v>0</v>
      </c>
      <c r="AN188" s="1" t="s">
        <v>0</v>
      </c>
      <c r="AO188" s="1" t="s">
        <v>0</v>
      </c>
      <c r="AP188" s="1" t="s">
        <v>0</v>
      </c>
      <c r="AQ188" s="1" t="s">
        <v>0</v>
      </c>
      <c r="AR188" s="1" t="s">
        <v>0</v>
      </c>
      <c r="AS188" s="1" t="s">
        <v>0</v>
      </c>
      <c r="AT188" s="1" t="s">
        <v>0</v>
      </c>
      <c r="AU188" s="1" t="s">
        <v>0</v>
      </c>
      <c r="AV188" s="1" t="s">
        <v>0</v>
      </c>
      <c r="AW188" s="1" t="s">
        <v>0</v>
      </c>
      <c r="AX188" s="1" t="s">
        <v>0</v>
      </c>
      <c r="AY188" s="1" t="s">
        <v>0</v>
      </c>
      <c r="AZ188" s="1" t="s">
        <v>0</v>
      </c>
      <c r="BA188" s="1" t="s">
        <v>0</v>
      </c>
      <c r="BB188" s="1" t="s">
        <v>0</v>
      </c>
      <c r="BC188" s="1" t="s">
        <v>0</v>
      </c>
      <c r="BD188" s="1" t="s">
        <v>0</v>
      </c>
      <c r="BE188" s="1" t="s">
        <v>0</v>
      </c>
      <c r="BF188" s="1" t="s">
        <v>0</v>
      </c>
      <c r="BG188" s="1" t="s">
        <v>0</v>
      </c>
      <c r="BH188" s="1" t="s">
        <v>0</v>
      </c>
      <c r="BI188" s="1" t="s">
        <v>0</v>
      </c>
      <c r="BJ188" s="1" t="s">
        <v>0</v>
      </c>
      <c r="BK188" s="1" t="s">
        <v>0</v>
      </c>
      <c r="BL188" s="1" t="s">
        <v>0</v>
      </c>
      <c r="BM188" s="1" t="s">
        <v>0</v>
      </c>
      <c r="BN188" s="1" t="s">
        <v>0</v>
      </c>
      <c r="BO188" s="1" t="s">
        <v>0</v>
      </c>
      <c r="BP188" s="1" t="s">
        <v>0</v>
      </c>
      <c r="BQ188" s="1" t="s">
        <v>0</v>
      </c>
      <c r="BR188" s="1" t="s">
        <v>0</v>
      </c>
      <c r="BS188" s="1" t="s">
        <v>0</v>
      </c>
      <c r="BT188" s="1" t="s">
        <v>0</v>
      </c>
      <c r="BU188" s="1" t="s">
        <v>0</v>
      </c>
      <c r="BV188" s="1" t="s">
        <v>0</v>
      </c>
      <c r="BW188" s="1" t="s">
        <v>0</v>
      </c>
      <c r="BX188" s="1" t="s">
        <v>0</v>
      </c>
      <c r="BY188" s="1" t="s">
        <v>0</v>
      </c>
      <c r="BZ188" s="1" t="s">
        <v>0</v>
      </c>
      <c r="CA188" s="1" t="s">
        <v>0</v>
      </c>
      <c r="CB188" s="1" t="s">
        <v>0</v>
      </c>
      <c r="CC188" s="1" t="s">
        <v>0</v>
      </c>
      <c r="CD188" s="1" t="s">
        <v>0</v>
      </c>
      <c r="CE188" s="1" t="s">
        <v>0</v>
      </c>
      <c r="CF188" s="1" t="s">
        <v>0</v>
      </c>
      <c r="CG188" s="1" t="s">
        <v>0</v>
      </c>
      <c r="CH188" s="1" t="s">
        <v>0</v>
      </c>
      <c r="CI188" s="1" t="s">
        <v>0</v>
      </c>
      <c r="CJ188" s="1" t="s">
        <v>0</v>
      </c>
      <c r="CK188" s="1" t="s">
        <v>0</v>
      </c>
      <c r="CL188" s="1" t="s">
        <v>0</v>
      </c>
      <c r="CM188" s="1" t="s">
        <v>0</v>
      </c>
      <c r="CN188" s="1" t="s">
        <v>0</v>
      </c>
      <c r="CO188" s="1" t="s">
        <v>0</v>
      </c>
      <c r="CP188" s="1" t="s">
        <v>0</v>
      </c>
      <c r="CQ188" s="1" t="s">
        <v>0</v>
      </c>
      <c r="CR188" s="1" t="s">
        <v>0</v>
      </c>
      <c r="CS188" s="1" t="s">
        <v>0</v>
      </c>
      <c r="CT188" s="1" t="s">
        <v>0</v>
      </c>
      <c r="CU188" s="1" t="s">
        <v>0</v>
      </c>
      <c r="CV188" s="1" t="s">
        <v>0</v>
      </c>
      <c r="CW188" s="1" t="s">
        <v>0</v>
      </c>
      <c r="CX188" s="1" t="s">
        <v>0</v>
      </c>
      <c r="CY188" s="1" t="s">
        <v>0</v>
      </c>
      <c r="CZ188" s="1" t="s">
        <v>0</v>
      </c>
      <c r="DA188" s="1" t="s">
        <v>0</v>
      </c>
      <c r="DB188" s="1" t="s">
        <v>0</v>
      </c>
      <c r="DC188" s="1" t="s">
        <v>0</v>
      </c>
      <c r="DD188" s="1" t="s">
        <v>0</v>
      </c>
      <c r="DE188" s="1" t="s">
        <v>0</v>
      </c>
      <c r="DF188" s="1" t="s">
        <v>0</v>
      </c>
      <c r="DG188" s="1" t="s">
        <v>0</v>
      </c>
      <c r="DH188" s="1" t="s">
        <v>0</v>
      </c>
      <c r="DI188" s="1" t="s">
        <v>0</v>
      </c>
      <c r="DJ188" s="1" t="s">
        <v>0</v>
      </c>
      <c r="DK188" s="1" t="s">
        <v>0</v>
      </c>
      <c r="DL188" s="1" t="s">
        <v>0</v>
      </c>
      <c r="DM188" s="1" t="s">
        <v>0</v>
      </c>
      <c r="DN188" s="1" t="s">
        <v>0</v>
      </c>
      <c r="DO188" s="1" t="s">
        <v>0</v>
      </c>
      <c r="DP188" s="1" t="s">
        <v>0</v>
      </c>
      <c r="DQ188" s="1" t="s">
        <v>0</v>
      </c>
      <c r="DR188" s="1" t="s">
        <v>0</v>
      </c>
      <c r="DS188" s="1" t="s">
        <v>0</v>
      </c>
      <c r="DT188" s="1" t="s">
        <v>0</v>
      </c>
      <c r="DU188" s="1" t="s">
        <v>0</v>
      </c>
      <c r="DV188" s="1" t="s">
        <v>0</v>
      </c>
      <c r="DW188" s="1" t="s">
        <v>0</v>
      </c>
      <c r="DX188" s="1" t="s">
        <v>0</v>
      </c>
      <c r="DY188" s="1" t="s">
        <v>0</v>
      </c>
      <c r="DZ188" s="1" t="s">
        <v>0</v>
      </c>
      <c r="EA188" s="1" t="s">
        <v>0</v>
      </c>
      <c r="EB188" s="1" t="s">
        <v>0</v>
      </c>
      <c r="EC188" s="1" t="s">
        <v>0</v>
      </c>
      <c r="ED188" s="1" t="s">
        <v>0</v>
      </c>
      <c r="EE188" s="1" t="s">
        <v>0</v>
      </c>
      <c r="EF188" s="1" t="s">
        <v>0</v>
      </c>
      <c r="EG188" s="1" t="s">
        <v>0</v>
      </c>
      <c r="EH188" s="1" t="s">
        <v>0</v>
      </c>
      <c r="EI188" s="1" t="s">
        <v>0</v>
      </c>
      <c r="EJ188" s="1" t="s">
        <v>0</v>
      </c>
      <c r="EK188" s="1" t="s">
        <v>0</v>
      </c>
      <c r="EL188" s="1" t="s">
        <v>0</v>
      </c>
      <c r="EM188" s="1" t="s">
        <v>0</v>
      </c>
      <c r="EN188" s="1" t="s">
        <v>0</v>
      </c>
      <c r="EO188" s="1" t="s">
        <v>0</v>
      </c>
      <c r="EP188" s="1" t="s">
        <v>0</v>
      </c>
      <c r="EQ188" s="1" t="s">
        <v>0</v>
      </c>
      <c r="ER188" s="1" t="s">
        <v>0</v>
      </c>
      <c r="ES188" s="1" t="s">
        <v>0</v>
      </c>
      <c r="ET188" s="1" t="s">
        <v>0</v>
      </c>
      <c r="EU188" s="1" t="s">
        <v>0</v>
      </c>
      <c r="EV188" s="1" t="s">
        <v>0</v>
      </c>
      <c r="EW188" s="1" t="s">
        <v>0</v>
      </c>
      <c r="EX188" s="1" t="s">
        <v>0</v>
      </c>
      <c r="EY188" s="1" t="s">
        <v>0</v>
      </c>
      <c r="EZ188" s="1" t="s">
        <v>0</v>
      </c>
      <c r="FA188" s="1" t="s">
        <v>0</v>
      </c>
      <c r="FB188" s="1" t="s">
        <v>0</v>
      </c>
      <c r="FC188" s="1" t="s">
        <v>0</v>
      </c>
      <c r="FD188" s="1" t="s">
        <v>0</v>
      </c>
    </row>
    <row r="189" spans="1:160" x14ac:dyDescent="0.2">
      <c r="A189" s="1" t="s">
        <v>1822</v>
      </c>
      <c r="B189" s="4" t="s">
        <v>844</v>
      </c>
      <c r="C189" s="4" t="s">
        <v>845</v>
      </c>
      <c r="D189" s="1">
        <v>1270995.7155398</v>
      </c>
      <c r="E189" s="1">
        <v>2058067.63224761</v>
      </c>
      <c r="F189" s="1">
        <v>1433731.7177714</v>
      </c>
      <c r="G189" s="1">
        <v>2055236.18627499</v>
      </c>
      <c r="H189" s="1">
        <v>1115074.7483344399</v>
      </c>
      <c r="I189" s="1">
        <v>955399.79408197803</v>
      </c>
      <c r="J189" s="1">
        <v>1574088.4862216299</v>
      </c>
      <c r="K189" s="1">
        <v>2005181.8295966301</v>
      </c>
      <c r="L189" s="1">
        <v>1329339.50944426</v>
      </c>
      <c r="M189" s="1">
        <v>1018368.22695303</v>
      </c>
      <c r="N189" s="1">
        <v>1835557.7427912999</v>
      </c>
      <c r="O189" s="1">
        <v>1037768.57292462</v>
      </c>
      <c r="P189" s="1">
        <v>2359765.3138099401</v>
      </c>
      <c r="Q189" s="1">
        <v>973268.67253911798</v>
      </c>
      <c r="R189" s="1">
        <v>1659620.33082616</v>
      </c>
      <c r="S189" s="1">
        <v>665508.25414921704</v>
      </c>
      <c r="T189" s="1">
        <v>2808511.7515043798</v>
      </c>
      <c r="U189" s="1">
        <v>1434885.98345681</v>
      </c>
      <c r="V189" s="1">
        <v>929835.23995376297</v>
      </c>
      <c r="W189" s="1">
        <v>1750696.92076351</v>
      </c>
      <c r="X189" s="1">
        <v>1181721.6216783701</v>
      </c>
      <c r="Y189" s="1">
        <v>3234945.5654260502</v>
      </c>
      <c r="Z189" s="1">
        <v>1181702.1649029099</v>
      </c>
      <c r="AA189" s="1">
        <v>1317487.5332736</v>
      </c>
      <c r="AB189" s="1">
        <v>1191028.54279927</v>
      </c>
      <c r="AC189" s="1">
        <v>1675966.0797822401</v>
      </c>
      <c r="AD189" s="1">
        <v>1098538.9570339499</v>
      </c>
      <c r="AE189" s="1">
        <v>847526.02895079902</v>
      </c>
      <c r="AF189" s="1">
        <v>1452871.3861588601</v>
      </c>
      <c r="AG189" s="1">
        <v>1636530.50891035</v>
      </c>
      <c r="AH189" s="1">
        <v>1794527.0277877599</v>
      </c>
      <c r="AI189" s="1">
        <v>1151173.1372656201</v>
      </c>
      <c r="AJ189" s="1">
        <v>758943.97887897003</v>
      </c>
      <c r="AK189" s="1">
        <v>1443447.41249953</v>
      </c>
      <c r="AL189" s="1">
        <v>925054.39979963202</v>
      </c>
      <c r="AM189" s="1">
        <v>1687700.33109778</v>
      </c>
      <c r="AN189" s="1">
        <v>1680773.13413462</v>
      </c>
      <c r="AO189" s="1">
        <v>1196428.6070277099</v>
      </c>
      <c r="AP189" s="1">
        <v>1054475.26371586</v>
      </c>
      <c r="AQ189" s="1">
        <v>1873219.1201319499</v>
      </c>
      <c r="AR189" s="1">
        <v>1514358.0118230099</v>
      </c>
      <c r="AS189" s="1">
        <v>1015075.42573576</v>
      </c>
      <c r="AT189" s="1">
        <v>1522259.0921697801</v>
      </c>
      <c r="AU189" s="1">
        <v>1383347.55647956</v>
      </c>
      <c r="AV189" s="1">
        <v>1479625.6235138201</v>
      </c>
      <c r="AW189" s="1">
        <v>1435099.8005717101</v>
      </c>
      <c r="AX189" s="1">
        <v>1439259.2912928399</v>
      </c>
      <c r="AY189" s="1">
        <v>1131348.25902598</v>
      </c>
      <c r="AZ189" s="1">
        <v>1559465.0468766601</v>
      </c>
      <c r="BA189" s="1">
        <v>1216802.7199991001</v>
      </c>
      <c r="BB189" s="1">
        <v>1771761.6787417</v>
      </c>
      <c r="BC189" s="1">
        <v>1236499.84896903</v>
      </c>
      <c r="BD189" s="1">
        <v>1365326.39353278</v>
      </c>
      <c r="BE189" s="1">
        <v>1484989.0693028299</v>
      </c>
      <c r="BF189" s="1">
        <v>1708359.1812161601</v>
      </c>
      <c r="BG189" s="1">
        <v>730145.27746968903</v>
      </c>
      <c r="BH189" s="1">
        <v>1700061.2977046999</v>
      </c>
      <c r="BI189" s="1">
        <v>1741366.9246199001</v>
      </c>
      <c r="BJ189" s="1">
        <v>2637592.6247489401</v>
      </c>
      <c r="BK189" s="1">
        <v>1342694.2119666601</v>
      </c>
      <c r="BL189" s="1">
        <v>1846381.11153842</v>
      </c>
      <c r="BM189" s="1">
        <v>1073881.56331205</v>
      </c>
      <c r="BN189" s="1">
        <v>1024663.07138957</v>
      </c>
      <c r="BO189" s="1">
        <v>1487415.8904496999</v>
      </c>
      <c r="BP189" s="1">
        <v>1869431.75157886</v>
      </c>
      <c r="BQ189" s="1">
        <v>2044473.8890257301</v>
      </c>
      <c r="BR189" s="1">
        <v>1213475.8069706301</v>
      </c>
      <c r="BS189" s="1">
        <v>1863690.7185274099</v>
      </c>
      <c r="BT189" s="1">
        <v>1096745.9804903001</v>
      </c>
      <c r="BU189" s="1">
        <v>1345235.08347306</v>
      </c>
      <c r="BV189" s="1">
        <v>675767.33958508505</v>
      </c>
      <c r="BW189" s="1">
        <v>1450833.72248103</v>
      </c>
      <c r="BX189" s="1">
        <v>1246356.92603159</v>
      </c>
      <c r="BY189" s="1">
        <v>1060846.1459624099</v>
      </c>
      <c r="BZ189" s="1">
        <v>1118061.50645992</v>
      </c>
      <c r="CA189" s="1">
        <v>1447993.9429317501</v>
      </c>
      <c r="CB189" s="1">
        <v>1753678.29740927</v>
      </c>
      <c r="CC189" s="1">
        <v>1178415.8473744099</v>
      </c>
      <c r="CD189" s="1">
        <v>1207926.83499288</v>
      </c>
      <c r="CE189" s="1">
        <v>1434049.84714006</v>
      </c>
      <c r="CF189" s="1">
        <v>1394773.4755061599</v>
      </c>
      <c r="CG189" s="1">
        <v>1065413.79087764</v>
      </c>
      <c r="CH189" s="1">
        <v>678562.49036106002</v>
      </c>
      <c r="CI189" s="1">
        <v>2046009.26688218</v>
      </c>
      <c r="CJ189" s="1">
        <v>1767117.5381927399</v>
      </c>
      <c r="CK189" s="1">
        <v>1459397.84642194</v>
      </c>
      <c r="CL189" s="1">
        <v>2067567.2960427799</v>
      </c>
      <c r="CM189" s="1">
        <v>1090871.84318331</v>
      </c>
      <c r="CN189" s="1">
        <v>964045.02333172597</v>
      </c>
      <c r="CO189" s="1">
        <v>1724965.00328807</v>
      </c>
      <c r="CP189" s="1">
        <v>933191.12094133405</v>
      </c>
      <c r="CQ189" s="1">
        <v>1149093.9677122</v>
      </c>
      <c r="CR189" s="1">
        <v>1049091.9621939301</v>
      </c>
      <c r="CS189" s="1">
        <v>956119.40684445901</v>
      </c>
      <c r="CT189" s="1">
        <v>1580556.75156675</v>
      </c>
      <c r="CU189" s="1">
        <v>1208713.6839885199</v>
      </c>
      <c r="CV189" s="1">
        <v>1004108.39659239</v>
      </c>
      <c r="CW189" s="1">
        <v>1298561.9330568099</v>
      </c>
      <c r="CX189" s="1">
        <v>1053839.8475003201</v>
      </c>
      <c r="CY189" s="1">
        <v>746200.92557001999</v>
      </c>
      <c r="CZ189" s="1">
        <v>1110588.0784050301</v>
      </c>
      <c r="DA189" s="1">
        <v>1805212.9732856499</v>
      </c>
      <c r="DB189" s="1">
        <v>1102918.5498586099</v>
      </c>
      <c r="DC189" s="1">
        <v>872487.12950812699</v>
      </c>
      <c r="DD189" s="1">
        <v>698094.27251705504</v>
      </c>
      <c r="DE189" s="1">
        <v>974344.22210549703</v>
      </c>
      <c r="DF189" s="1">
        <v>926077.794213888</v>
      </c>
      <c r="DG189" s="1">
        <v>897105.56737158599</v>
      </c>
      <c r="DH189" s="1">
        <v>660046.07270314405</v>
      </c>
      <c r="DI189" s="1">
        <v>916266.07626269804</v>
      </c>
      <c r="DJ189" s="1">
        <v>1117203.4083593001</v>
      </c>
      <c r="DK189" s="1">
        <v>1265248.7281671399</v>
      </c>
      <c r="DL189" s="1">
        <v>2696948.2424972602</v>
      </c>
      <c r="DM189" s="1">
        <v>3210259.5035851598</v>
      </c>
      <c r="DN189" s="1">
        <v>997583.16553786595</v>
      </c>
      <c r="DO189" s="1">
        <v>849764.75651056995</v>
      </c>
      <c r="DP189" s="1">
        <v>7822247.2340886099</v>
      </c>
      <c r="DQ189" s="1">
        <v>1622647.2508411901</v>
      </c>
      <c r="DR189" s="1">
        <v>1713106.61647179</v>
      </c>
      <c r="DS189" s="1">
        <v>965050.00855788297</v>
      </c>
      <c r="DT189" s="1">
        <v>811577.73868363095</v>
      </c>
      <c r="DU189" s="1">
        <v>1470285.82697191</v>
      </c>
      <c r="DV189" s="1">
        <v>1039298.41383346</v>
      </c>
      <c r="DW189" s="1">
        <v>1064393.5009987799</v>
      </c>
      <c r="DX189" s="1">
        <v>1529264.1831526</v>
      </c>
      <c r="DY189" s="1">
        <v>4158664.9177009999</v>
      </c>
      <c r="DZ189" s="1">
        <v>1475112.8813485701</v>
      </c>
      <c r="EA189" s="1">
        <v>814616.60770372697</v>
      </c>
      <c r="EB189" s="1">
        <v>1141710.10094875</v>
      </c>
      <c r="EC189" s="1">
        <v>1636871.8664750401</v>
      </c>
      <c r="ED189" s="1">
        <v>939849.45077954303</v>
      </c>
      <c r="EE189" s="1">
        <v>974452.26096318103</v>
      </c>
      <c r="EF189" s="1">
        <v>1877977.93630063</v>
      </c>
      <c r="EG189" s="1">
        <v>2532856.9104745099</v>
      </c>
      <c r="EH189" s="1">
        <v>1277624.7810733099</v>
      </c>
      <c r="EI189" s="1">
        <v>2543454.5100055099</v>
      </c>
      <c r="EJ189" s="1">
        <v>1214896.73345902</v>
      </c>
      <c r="EK189" s="1">
        <v>1240096.37850529</v>
      </c>
      <c r="EL189" s="1">
        <v>1756235.9238656301</v>
      </c>
      <c r="EM189" s="1">
        <v>1905395.09428431</v>
      </c>
      <c r="EN189" s="1">
        <v>704358.065017535</v>
      </c>
      <c r="EO189" s="1">
        <v>1235459.2600737801</v>
      </c>
      <c r="EP189" s="1">
        <v>1216179.61306171</v>
      </c>
      <c r="EQ189" s="1">
        <v>1024591.31510596</v>
      </c>
      <c r="ER189" s="1">
        <v>702756.53707857395</v>
      </c>
      <c r="ES189" s="1">
        <v>760950.71929914795</v>
      </c>
      <c r="ET189" s="1">
        <v>1593309.7854969499</v>
      </c>
      <c r="EU189" s="1">
        <v>664065.12688196101</v>
      </c>
      <c r="EV189" s="1">
        <v>1232047.0523536101</v>
      </c>
      <c r="EW189" s="1">
        <v>700244.81004334299</v>
      </c>
      <c r="EX189" s="1">
        <v>1155089.0848139699</v>
      </c>
      <c r="EY189" s="1">
        <v>1361179.4988663699</v>
      </c>
      <c r="EZ189" s="1">
        <v>785109.177649013</v>
      </c>
      <c r="FA189" s="1">
        <v>667991.41984112305</v>
      </c>
      <c r="FB189" s="1">
        <v>1230898.3701901301</v>
      </c>
      <c r="FC189" s="1">
        <v>1575449.5627641899</v>
      </c>
      <c r="FD189" s="1">
        <v>856947.48933694803</v>
      </c>
    </row>
    <row r="190" spans="1:160" x14ac:dyDescent="0.2">
      <c r="A190" s="1" t="s">
        <v>1823</v>
      </c>
      <c r="B190" s="4" t="s">
        <v>848</v>
      </c>
      <c r="C190" s="4" t="s">
        <v>849</v>
      </c>
      <c r="D190" s="1">
        <v>103430.36071460599</v>
      </c>
      <c r="E190" s="1">
        <v>40086.701324153299</v>
      </c>
      <c r="F190" s="1">
        <v>56737.399716875101</v>
      </c>
      <c r="G190" s="1">
        <v>45768.780617611897</v>
      </c>
      <c r="H190" s="1">
        <v>55130.505148748402</v>
      </c>
      <c r="I190" s="1">
        <v>50223.468229479498</v>
      </c>
      <c r="J190" s="1">
        <v>81774.065964075402</v>
      </c>
      <c r="K190" s="1">
        <v>50888.127586398397</v>
      </c>
      <c r="L190" s="1">
        <v>51184.739194815404</v>
      </c>
      <c r="M190" s="1">
        <v>25110.642727820301</v>
      </c>
      <c r="N190" s="1">
        <v>29401.707228537602</v>
      </c>
      <c r="O190" s="1">
        <v>44640.911940174497</v>
      </c>
      <c r="P190" s="1">
        <v>31864.901740850499</v>
      </c>
      <c r="Q190" s="1">
        <v>34489.202713920597</v>
      </c>
      <c r="R190" s="1">
        <v>33913.762328369397</v>
      </c>
      <c r="S190" s="1">
        <v>57356.413872067496</v>
      </c>
      <c r="T190" s="1">
        <v>84693.445500387694</v>
      </c>
      <c r="U190" s="1">
        <v>83372.469717374901</v>
      </c>
      <c r="V190" s="1">
        <v>71256.240587119406</v>
      </c>
      <c r="W190" s="1">
        <v>54588.286152387001</v>
      </c>
      <c r="X190" s="1">
        <v>52156.647232278498</v>
      </c>
      <c r="Y190" s="1">
        <v>40109.653970790401</v>
      </c>
      <c r="Z190" s="1">
        <v>78591.873251940196</v>
      </c>
      <c r="AA190" s="1">
        <v>36211.237072185497</v>
      </c>
      <c r="AB190" s="1">
        <v>79303.802086226206</v>
      </c>
      <c r="AC190" s="1">
        <v>39500.4653206117</v>
      </c>
      <c r="AD190" s="1">
        <v>64801.384068816304</v>
      </c>
      <c r="AE190" s="1">
        <v>63473.910086935</v>
      </c>
      <c r="AF190" s="1">
        <v>55996.951337001199</v>
      </c>
      <c r="AG190" s="1">
        <v>23435.458515688901</v>
      </c>
      <c r="AH190" s="1">
        <v>88283.117164472904</v>
      </c>
      <c r="AI190" s="1">
        <v>99954.811163899794</v>
      </c>
      <c r="AJ190" s="1">
        <v>29047.382836099699</v>
      </c>
      <c r="AK190" s="1">
        <v>59758.066068908403</v>
      </c>
      <c r="AL190" s="1">
        <v>43109.165858626096</v>
      </c>
      <c r="AM190" s="1">
        <v>31189.609444851201</v>
      </c>
      <c r="AN190" s="1">
        <v>60454.259731646001</v>
      </c>
      <c r="AO190" s="1">
        <v>28546.583890072099</v>
      </c>
      <c r="AP190" s="1">
        <v>23797.882651070398</v>
      </c>
      <c r="AQ190" s="1">
        <v>55828.110684674801</v>
      </c>
      <c r="AR190" s="1">
        <v>42333.524044482001</v>
      </c>
      <c r="AS190" s="1">
        <v>89494.057800718103</v>
      </c>
      <c r="AT190" s="1">
        <v>30892.523603588201</v>
      </c>
      <c r="AU190" s="1">
        <v>87812.857175341604</v>
      </c>
      <c r="AV190" s="1">
        <v>43926.612370883398</v>
      </c>
      <c r="AW190" s="1">
        <v>39895.178489995502</v>
      </c>
      <c r="AX190" s="1">
        <v>56387.546456752803</v>
      </c>
      <c r="AY190" s="1">
        <v>50996.449651397299</v>
      </c>
      <c r="AZ190" s="1">
        <v>53913.245434633202</v>
      </c>
      <c r="BA190" s="1">
        <v>56310.209342249902</v>
      </c>
      <c r="BB190" s="1">
        <v>44983.483718119998</v>
      </c>
      <c r="BC190" s="1">
        <v>43844.8226731553</v>
      </c>
      <c r="BD190" s="1">
        <v>54667.386674092202</v>
      </c>
      <c r="BE190" s="1">
        <v>53100.827795590703</v>
      </c>
      <c r="BF190" s="1">
        <v>76851.229832279394</v>
      </c>
      <c r="BG190" s="1">
        <v>68739.308977701599</v>
      </c>
      <c r="BH190" s="1">
        <v>30757.2861897209</v>
      </c>
      <c r="BI190" s="1">
        <v>221585.12727944399</v>
      </c>
      <c r="BJ190" s="1">
        <v>21526.388626003401</v>
      </c>
      <c r="BK190" s="1">
        <v>69598.774460428496</v>
      </c>
      <c r="BL190" s="1">
        <v>64580.6239089378</v>
      </c>
      <c r="BM190" s="1">
        <v>38372.774632239198</v>
      </c>
      <c r="BN190" s="1">
        <v>107602.83057341199</v>
      </c>
      <c r="BO190" s="1">
        <v>40032.665155941599</v>
      </c>
      <c r="BP190" s="1">
        <v>40871.183133595499</v>
      </c>
      <c r="BQ190" s="1">
        <v>47953.024795582904</v>
      </c>
      <c r="BR190" s="1">
        <v>83311.098226115893</v>
      </c>
      <c r="BS190" s="1">
        <v>74303.090823561302</v>
      </c>
      <c r="BT190" s="1">
        <v>115419.265141034</v>
      </c>
      <c r="BU190" s="1">
        <v>81029.368637471503</v>
      </c>
      <c r="BV190" s="1">
        <v>34864.658247319399</v>
      </c>
      <c r="BW190" s="1">
        <v>65231.648222398602</v>
      </c>
      <c r="BX190" s="1">
        <v>58142.346612576097</v>
      </c>
      <c r="BY190" s="1">
        <v>44637.759672412503</v>
      </c>
      <c r="BZ190" s="1">
        <v>56262.790084364096</v>
      </c>
      <c r="CA190" s="1">
        <v>92279.265779534806</v>
      </c>
      <c r="CB190" s="1">
        <v>54917.351332424303</v>
      </c>
      <c r="CC190" s="1">
        <v>30960.608088704001</v>
      </c>
      <c r="CD190" s="1">
        <v>93550.369244785499</v>
      </c>
      <c r="CE190" s="1">
        <v>27628.662067329798</v>
      </c>
      <c r="CF190" s="1">
        <v>67430.442889239799</v>
      </c>
      <c r="CG190" s="1">
        <v>54281.1016362339</v>
      </c>
      <c r="CH190" s="1">
        <v>56428.205753107999</v>
      </c>
      <c r="CI190" s="1">
        <v>33505.384261475301</v>
      </c>
      <c r="CJ190" s="1">
        <v>42808.4269548796</v>
      </c>
      <c r="CK190" s="1">
        <v>58434.776518042498</v>
      </c>
      <c r="CL190" s="1">
        <v>45655.302221653801</v>
      </c>
      <c r="CM190" s="1">
        <v>94475.342693502098</v>
      </c>
      <c r="CN190" s="1">
        <v>24629.397163363399</v>
      </c>
      <c r="CO190" s="1">
        <v>45586.801137203998</v>
      </c>
      <c r="CP190" s="1">
        <v>32666.543764396702</v>
      </c>
      <c r="CQ190" s="1">
        <v>71560.160594671703</v>
      </c>
      <c r="CR190" s="1">
        <v>43357.997889707302</v>
      </c>
      <c r="CS190" s="1">
        <v>52643.004364111199</v>
      </c>
      <c r="CT190" s="1">
        <v>52220.543982541603</v>
      </c>
      <c r="CU190" s="1">
        <v>68134.168989343001</v>
      </c>
      <c r="CV190" s="1">
        <v>66746.665934023797</v>
      </c>
      <c r="CW190" s="1">
        <v>107903.65776700201</v>
      </c>
      <c r="CX190" s="1">
        <v>55868.337786356897</v>
      </c>
      <c r="CY190" s="1">
        <v>25739.892118215499</v>
      </c>
      <c r="CZ190" s="1">
        <v>40083.774281775601</v>
      </c>
      <c r="DA190" s="1">
        <v>25812.567942115202</v>
      </c>
      <c r="DB190" s="1">
        <v>66598.694327734396</v>
      </c>
      <c r="DC190" s="1">
        <v>33388.122118673396</v>
      </c>
      <c r="DD190" s="1">
        <v>45669.717469821699</v>
      </c>
      <c r="DE190" s="1">
        <v>36076.702713782201</v>
      </c>
      <c r="DF190" s="1">
        <v>32069.395901248601</v>
      </c>
      <c r="DG190" s="1">
        <v>72939.614321305504</v>
      </c>
      <c r="DH190" s="1">
        <v>45211.306527836299</v>
      </c>
      <c r="DI190" s="1">
        <v>48535.340916868001</v>
      </c>
      <c r="DJ190" s="1">
        <v>55995.193402946403</v>
      </c>
      <c r="DK190" s="1">
        <v>50518.563113536802</v>
      </c>
      <c r="DL190" s="1">
        <v>103245.461801101</v>
      </c>
      <c r="DM190" s="1">
        <v>35345.825121419097</v>
      </c>
      <c r="DN190" s="1">
        <v>69166.766178194899</v>
      </c>
      <c r="DO190" s="1">
        <v>50644.3375222209</v>
      </c>
      <c r="DP190" s="1">
        <v>72580.528521947097</v>
      </c>
      <c r="DQ190" s="1">
        <v>41998.067800508397</v>
      </c>
      <c r="DR190" s="1">
        <v>16383.8557169826</v>
      </c>
      <c r="DS190" s="1">
        <v>33659.443787657197</v>
      </c>
      <c r="DT190" s="1">
        <v>59470.676825074297</v>
      </c>
      <c r="DU190" s="1">
        <v>38726.027425540597</v>
      </c>
      <c r="DV190" s="1">
        <v>47478.224392341901</v>
      </c>
      <c r="DW190" s="1">
        <v>85040.447771580803</v>
      </c>
      <c r="DX190" s="1">
        <v>37735.928090635003</v>
      </c>
      <c r="DY190" s="1">
        <v>31225.912419046999</v>
      </c>
      <c r="DZ190" s="1">
        <v>43605.723552088697</v>
      </c>
      <c r="EA190" s="1">
        <v>22013.7023768328</v>
      </c>
      <c r="EB190" s="1">
        <v>59489.178298764302</v>
      </c>
      <c r="EC190" s="1">
        <v>21994.334433718701</v>
      </c>
      <c r="ED190" s="1">
        <v>93392.650158568096</v>
      </c>
      <c r="EE190" s="1">
        <v>21956.5243147496</v>
      </c>
      <c r="EF190" s="1">
        <v>20071.0683764022</v>
      </c>
      <c r="EG190" s="1">
        <v>15586.534617606199</v>
      </c>
      <c r="EH190" s="1">
        <v>45910.128054861198</v>
      </c>
      <c r="EI190" s="1">
        <v>52339.723376062902</v>
      </c>
      <c r="EJ190" s="1">
        <v>69691.588864789999</v>
      </c>
      <c r="EK190" s="1">
        <v>40162.359450114098</v>
      </c>
      <c r="EL190" s="1">
        <v>85757.481137499097</v>
      </c>
      <c r="EM190" s="1">
        <v>48677.915934974102</v>
      </c>
      <c r="EN190" s="1">
        <v>35169.383075005702</v>
      </c>
      <c r="EO190" s="1">
        <v>56306.401742269503</v>
      </c>
      <c r="EP190" s="1">
        <v>21933.8410153646</v>
      </c>
      <c r="EQ190" s="1">
        <v>80360.864915203594</v>
      </c>
      <c r="ER190" s="1">
        <v>75005.170676233596</v>
      </c>
      <c r="ES190" s="1">
        <v>31703.641381613899</v>
      </c>
      <c r="ET190" s="1">
        <v>21082.007154123199</v>
      </c>
      <c r="EU190" s="1">
        <v>24259.469788668699</v>
      </c>
      <c r="EV190" s="1">
        <v>23176.268340749899</v>
      </c>
      <c r="EW190" s="1">
        <v>48402.602617570301</v>
      </c>
      <c r="EX190" s="1">
        <v>46835.600107781203</v>
      </c>
      <c r="EY190" s="1">
        <v>129560.73175381401</v>
      </c>
      <c r="EZ190" s="1">
        <v>95328.2395909724</v>
      </c>
      <c r="FA190" s="1">
        <v>25532.653353587299</v>
      </c>
      <c r="FB190" s="1">
        <v>44161.850409809602</v>
      </c>
      <c r="FC190" s="1">
        <v>24925.251014426001</v>
      </c>
      <c r="FD190" s="1">
        <v>90342.526490758493</v>
      </c>
    </row>
    <row r="191" spans="1:160" x14ac:dyDescent="0.2">
      <c r="A191" s="1" t="s">
        <v>1824</v>
      </c>
      <c r="B191" s="4" t="s">
        <v>852</v>
      </c>
      <c r="C191" s="4" t="s">
        <v>853</v>
      </c>
      <c r="D191" s="1">
        <v>58768.640881435203</v>
      </c>
      <c r="E191" s="1">
        <v>67568.032443645599</v>
      </c>
      <c r="F191" s="1">
        <v>61090.238721852496</v>
      </c>
      <c r="G191" s="1">
        <v>59688.095976947603</v>
      </c>
      <c r="H191" s="1">
        <v>57879.3731632583</v>
      </c>
      <c r="I191" s="1">
        <v>58281.561099124803</v>
      </c>
      <c r="J191" s="1">
        <v>52389.4431545271</v>
      </c>
      <c r="K191" s="1">
        <v>58609.143526593303</v>
      </c>
      <c r="L191" s="1">
        <v>54690.475059211298</v>
      </c>
      <c r="M191" s="1">
        <v>53506.6752317461</v>
      </c>
      <c r="N191" s="1">
        <v>51133.362922198903</v>
      </c>
      <c r="O191" s="1">
        <v>40638.852738309397</v>
      </c>
      <c r="P191" s="1">
        <v>56370.881393335301</v>
      </c>
      <c r="Q191" s="1">
        <v>56608.861875842696</v>
      </c>
      <c r="R191" s="1">
        <v>51321.302905589502</v>
      </c>
      <c r="S191" s="1">
        <v>56294.372985408503</v>
      </c>
      <c r="T191" s="1">
        <v>51107.913112307702</v>
      </c>
      <c r="U191" s="1">
        <v>45265.922372794797</v>
      </c>
      <c r="V191" s="1">
        <v>48428.428904195003</v>
      </c>
      <c r="W191" s="1">
        <v>51458.771183847799</v>
      </c>
      <c r="X191" s="1">
        <v>53056.3674242817</v>
      </c>
      <c r="Y191" s="1">
        <v>67759.496917288401</v>
      </c>
      <c r="Z191" s="1">
        <v>56954.344914390203</v>
      </c>
      <c r="AA191" s="1">
        <v>59777.009773776503</v>
      </c>
      <c r="AB191" s="1">
        <v>50675.504355970501</v>
      </c>
      <c r="AC191" s="1">
        <v>50673.958862810199</v>
      </c>
      <c r="AD191" s="1">
        <v>52142.994774154096</v>
      </c>
      <c r="AE191" s="1">
        <v>46928.786880696702</v>
      </c>
      <c r="AF191" s="1">
        <v>56297.594624033904</v>
      </c>
      <c r="AG191" s="1">
        <v>45969.317057395499</v>
      </c>
      <c r="AH191" s="1">
        <v>45450.680139619697</v>
      </c>
      <c r="AI191" s="1">
        <v>56044.109535627598</v>
      </c>
      <c r="AJ191" s="1">
        <v>51991.701361304898</v>
      </c>
      <c r="AK191" s="1">
        <v>52441.602140534997</v>
      </c>
      <c r="AL191" s="1">
        <v>63416.238329678199</v>
      </c>
      <c r="AM191" s="1">
        <v>47161.964618554703</v>
      </c>
      <c r="AN191" s="1">
        <v>43246.104603653199</v>
      </c>
      <c r="AO191" s="1">
        <v>61876.860998763099</v>
      </c>
      <c r="AP191" s="1">
        <v>47252.571682469701</v>
      </c>
      <c r="AQ191" s="1">
        <v>57603.414778708</v>
      </c>
      <c r="AR191" s="1">
        <v>66057.961851555898</v>
      </c>
      <c r="AS191" s="1">
        <v>55728.502742521399</v>
      </c>
      <c r="AT191" s="1">
        <v>55503.493905188399</v>
      </c>
      <c r="AU191" s="1">
        <v>61909.491316021602</v>
      </c>
      <c r="AV191" s="1">
        <v>57220.596431637903</v>
      </c>
      <c r="AW191" s="1">
        <v>57253.629426054802</v>
      </c>
      <c r="AX191" s="1">
        <v>52291.604011711497</v>
      </c>
      <c r="AY191" s="1">
        <v>53783.842737223102</v>
      </c>
      <c r="AZ191" s="1">
        <v>53036.166843737803</v>
      </c>
      <c r="BA191" s="1">
        <v>62073.112658044403</v>
      </c>
      <c r="BB191" s="1">
        <v>59535.370224135098</v>
      </c>
      <c r="BC191" s="1">
        <v>45603.693283942899</v>
      </c>
      <c r="BD191" s="1">
        <v>42444.815895006199</v>
      </c>
      <c r="BE191" s="1">
        <v>58704.3614078182</v>
      </c>
      <c r="BF191" s="1">
        <v>49066.960119967</v>
      </c>
      <c r="BG191" s="1">
        <v>46969.368949663702</v>
      </c>
      <c r="BH191" s="1">
        <v>58302.563944327398</v>
      </c>
      <c r="BI191" s="1">
        <v>44600.820018217397</v>
      </c>
      <c r="BJ191" s="1">
        <v>64078.582563263</v>
      </c>
      <c r="BK191" s="1">
        <v>57649.911607274298</v>
      </c>
      <c r="BL191" s="1">
        <v>35403.394825152398</v>
      </c>
      <c r="BM191" s="1">
        <v>51792.018762962303</v>
      </c>
      <c r="BN191" s="1">
        <v>55507.993336262502</v>
      </c>
      <c r="BO191" s="1">
        <v>54381.742076143397</v>
      </c>
      <c r="BP191" s="1">
        <v>55864.347182393401</v>
      </c>
      <c r="BQ191" s="1">
        <v>47362.156130702198</v>
      </c>
      <c r="BR191" s="1">
        <v>40798.5989080195</v>
      </c>
      <c r="BS191" s="1">
        <v>47559.415218098598</v>
      </c>
      <c r="BT191" s="1">
        <v>46480.323525927997</v>
      </c>
      <c r="BU191" s="1">
        <v>54591.793376518697</v>
      </c>
      <c r="BV191" s="1">
        <v>49140.4296080532</v>
      </c>
      <c r="BW191" s="1">
        <v>49793.820027707297</v>
      </c>
      <c r="BX191" s="1">
        <v>52328.512373935999</v>
      </c>
      <c r="BY191" s="1">
        <v>49027.474623081704</v>
      </c>
      <c r="BZ191" s="1">
        <v>55784.6914385407</v>
      </c>
      <c r="CA191" s="1">
        <v>43300.080324150404</v>
      </c>
      <c r="CB191" s="1">
        <v>55823.301635939199</v>
      </c>
      <c r="CC191" s="1">
        <v>37899.288445138998</v>
      </c>
      <c r="CD191" s="1">
        <v>45817.007307287902</v>
      </c>
      <c r="CE191" s="1">
        <v>51438.8964378565</v>
      </c>
      <c r="CF191" s="1">
        <v>47634.144860806402</v>
      </c>
      <c r="CG191" s="1">
        <v>53375.238665551602</v>
      </c>
      <c r="CH191" s="1">
        <v>47805.818052600102</v>
      </c>
      <c r="CI191" s="1">
        <v>46523.664499169397</v>
      </c>
      <c r="CJ191" s="1">
        <v>51533.545620392397</v>
      </c>
      <c r="CK191" s="1">
        <v>46645.339244926203</v>
      </c>
      <c r="CL191" s="1">
        <v>35673.088899593902</v>
      </c>
      <c r="CM191" s="1">
        <v>52104.898702417398</v>
      </c>
      <c r="CN191" s="1">
        <v>47903.855255726703</v>
      </c>
      <c r="CO191" s="1">
        <v>47058.1418628994</v>
      </c>
      <c r="CP191" s="1">
        <v>39354.761964651902</v>
      </c>
      <c r="CQ191" s="1">
        <v>42708.129170325003</v>
      </c>
      <c r="CR191" s="1">
        <v>40713.300524489598</v>
      </c>
      <c r="CS191" s="1">
        <v>54192.641073072104</v>
      </c>
      <c r="CT191" s="1">
        <v>47010.017846691197</v>
      </c>
      <c r="CU191" s="1">
        <v>43626.612799352501</v>
      </c>
      <c r="CV191" s="1">
        <v>48114.631133374998</v>
      </c>
      <c r="CW191" s="1">
        <v>56659.537510227499</v>
      </c>
      <c r="CX191" s="1">
        <v>43611.007330243003</v>
      </c>
      <c r="CY191" s="1">
        <v>49204.875887652401</v>
      </c>
      <c r="CZ191" s="1">
        <v>38620.268379068097</v>
      </c>
      <c r="DA191" s="1">
        <v>48230.866498748699</v>
      </c>
      <c r="DB191" s="1">
        <v>51218.8430336702</v>
      </c>
      <c r="DC191" s="1">
        <v>49100.768253337701</v>
      </c>
      <c r="DD191" s="1">
        <v>52675.217793833202</v>
      </c>
      <c r="DE191" s="1">
        <v>44602.382198978303</v>
      </c>
      <c r="DF191" s="1">
        <v>44546.150953184901</v>
      </c>
      <c r="DG191" s="1">
        <v>47420.281943092901</v>
      </c>
      <c r="DH191" s="1">
        <v>46081.950264388797</v>
      </c>
      <c r="DI191" s="1">
        <v>48230.082939613603</v>
      </c>
      <c r="DJ191" s="1">
        <v>46966.396451079199</v>
      </c>
      <c r="DK191" s="1">
        <v>51554.252010579301</v>
      </c>
      <c r="DL191" s="1">
        <v>42222.115891232803</v>
      </c>
      <c r="DM191" s="1">
        <v>50360.049107021703</v>
      </c>
      <c r="DN191" s="1">
        <v>49423.967683938601</v>
      </c>
      <c r="DO191" s="1">
        <v>50159.280963222802</v>
      </c>
      <c r="DP191" s="1">
        <v>44876.835058332203</v>
      </c>
      <c r="DQ191" s="1">
        <v>42989.425303267002</v>
      </c>
      <c r="DR191" s="1">
        <v>41731.998948015898</v>
      </c>
      <c r="DS191" s="1">
        <v>44670.153734578496</v>
      </c>
      <c r="DT191" s="1">
        <v>46935.127499258801</v>
      </c>
      <c r="DU191" s="1">
        <v>49121.798098280597</v>
      </c>
      <c r="DV191" s="1">
        <v>52626.3283472978</v>
      </c>
      <c r="DW191" s="1">
        <v>49577.052998031999</v>
      </c>
      <c r="DX191" s="1">
        <v>35358.6638254028</v>
      </c>
      <c r="DY191" s="1">
        <v>46357.413802391296</v>
      </c>
      <c r="DZ191" s="1">
        <v>47601.631453472197</v>
      </c>
      <c r="EA191" s="1">
        <v>49082.3657222412</v>
      </c>
      <c r="EB191" s="1">
        <v>43683.744138512302</v>
      </c>
      <c r="EC191" s="1">
        <v>46423.8849884378</v>
      </c>
      <c r="ED191" s="1">
        <v>37035.552274682297</v>
      </c>
      <c r="EE191" s="1">
        <v>47077.412352021202</v>
      </c>
      <c r="EF191" s="1">
        <v>49574.6602397561</v>
      </c>
      <c r="EG191" s="1">
        <v>51641.096420629801</v>
      </c>
      <c r="EH191" s="1">
        <v>48764.164060296098</v>
      </c>
      <c r="EI191" s="1">
        <v>52524.610754441899</v>
      </c>
      <c r="EJ191" s="1">
        <v>56448.950187819202</v>
      </c>
      <c r="EK191" s="1">
        <v>52033.472452755603</v>
      </c>
      <c r="EL191" s="1">
        <v>48555.288281831199</v>
      </c>
      <c r="EM191" s="1">
        <v>41542.476338969602</v>
      </c>
      <c r="EN191" s="1">
        <v>58081.292269022801</v>
      </c>
      <c r="EO191" s="1">
        <v>42608.120783978498</v>
      </c>
      <c r="EP191" s="1">
        <v>54264.603347803502</v>
      </c>
      <c r="EQ191" s="1">
        <v>48395.725804904199</v>
      </c>
      <c r="ER191" s="1">
        <v>45389.419520715899</v>
      </c>
      <c r="ES191" s="1">
        <v>47585.654890542202</v>
      </c>
      <c r="ET191" s="1">
        <v>41556.706205756498</v>
      </c>
      <c r="EU191" s="1">
        <v>40562.890786087701</v>
      </c>
      <c r="EV191" s="1">
        <v>51821.109870935703</v>
      </c>
      <c r="EW191" s="1">
        <v>42950.936518049602</v>
      </c>
      <c r="EX191" s="1">
        <v>42850.891171646501</v>
      </c>
      <c r="EY191" s="1">
        <v>45279.8411164235</v>
      </c>
      <c r="EZ191" s="1">
        <v>47249.4825064283</v>
      </c>
      <c r="FA191" s="1">
        <v>51540.920726915501</v>
      </c>
      <c r="FB191" s="1">
        <v>54191.703736114301</v>
      </c>
      <c r="FC191" s="1">
        <v>43261.6737874272</v>
      </c>
      <c r="FD191" s="1">
        <v>40076.235680920101</v>
      </c>
    </row>
    <row r="192" spans="1:160" x14ac:dyDescent="0.2">
      <c r="A192" s="1" t="s">
        <v>1825</v>
      </c>
      <c r="B192" s="4" t="s">
        <v>857</v>
      </c>
      <c r="C192" s="4" t="s">
        <v>0</v>
      </c>
      <c r="D192" s="1">
        <v>302379.37525584601</v>
      </c>
      <c r="E192" s="1">
        <v>140846.15111269499</v>
      </c>
      <c r="F192" s="1">
        <v>179768.93185465399</v>
      </c>
      <c r="G192" s="1">
        <v>114568.306948571</v>
      </c>
      <c r="H192" s="1">
        <v>160557.415867342</v>
      </c>
      <c r="I192" s="1">
        <v>252744.53547937999</v>
      </c>
      <c r="J192" s="1">
        <v>218879.01118222901</v>
      </c>
      <c r="K192" s="1">
        <v>664073.600922924</v>
      </c>
      <c r="L192" s="1">
        <v>329100.02039978799</v>
      </c>
      <c r="M192" s="1">
        <v>249106.65590459399</v>
      </c>
      <c r="N192" s="1">
        <v>311478.09946027101</v>
      </c>
      <c r="O192" s="1">
        <v>187997.99147141399</v>
      </c>
      <c r="P192" s="1">
        <v>252350.96932508101</v>
      </c>
      <c r="Q192" s="1">
        <v>182976.74133503999</v>
      </c>
      <c r="R192" s="1">
        <v>250360.02329189799</v>
      </c>
      <c r="S192" s="1">
        <v>283163.92897508602</v>
      </c>
      <c r="T192" s="1">
        <v>276033.73231728701</v>
      </c>
      <c r="U192" s="1">
        <v>344068.86301629798</v>
      </c>
      <c r="V192" s="1">
        <v>142558.56628865501</v>
      </c>
      <c r="W192" s="1">
        <v>267804.917363549</v>
      </c>
      <c r="X192" s="1">
        <v>191508.29391957901</v>
      </c>
      <c r="Y192" s="1">
        <v>226202.94118547201</v>
      </c>
      <c r="Z192" s="1">
        <v>200089.345357365</v>
      </c>
      <c r="AA192" s="1">
        <v>135299.25607249301</v>
      </c>
      <c r="AB192" s="1">
        <v>269617.40468284301</v>
      </c>
      <c r="AC192" s="1">
        <v>211104.833568178</v>
      </c>
      <c r="AD192" s="1">
        <v>189346.59355815899</v>
      </c>
      <c r="AE192" s="1">
        <v>234114.184208889</v>
      </c>
      <c r="AF192" s="1">
        <v>120003.08043798299</v>
      </c>
      <c r="AG192" s="1">
        <v>272950.53497201198</v>
      </c>
      <c r="AH192" s="1">
        <v>82603.822334509605</v>
      </c>
      <c r="AI192" s="1">
        <v>117302.472665268</v>
      </c>
      <c r="AJ192" s="1">
        <v>152247.415602049</v>
      </c>
      <c r="AK192" s="1">
        <v>285873.88100097497</v>
      </c>
      <c r="AL192" s="1">
        <v>145478.504316923</v>
      </c>
      <c r="AM192" s="1">
        <v>154864.45224880599</v>
      </c>
      <c r="AN192" s="1">
        <v>171761.94550546701</v>
      </c>
      <c r="AO192" s="1">
        <v>152998.23495681299</v>
      </c>
      <c r="AP192" s="1">
        <v>151790.25150897499</v>
      </c>
      <c r="AQ192" s="1">
        <v>186201.907485515</v>
      </c>
      <c r="AR192" s="1">
        <v>471938.01625374798</v>
      </c>
      <c r="AS192" s="1">
        <v>222345.606414604</v>
      </c>
      <c r="AT192" s="1">
        <v>359389.09921768599</v>
      </c>
      <c r="AU192" s="1">
        <v>188656.34908080901</v>
      </c>
      <c r="AV192" s="1">
        <v>130997.662350496</v>
      </c>
      <c r="AW192" s="1">
        <v>290835.02038764302</v>
      </c>
      <c r="AX192" s="1">
        <v>284155.93350172503</v>
      </c>
      <c r="AY192" s="1">
        <v>120407.174533912</v>
      </c>
      <c r="AZ192" s="1">
        <v>275084.56198303198</v>
      </c>
      <c r="BA192" s="1">
        <v>160419.74020470501</v>
      </c>
      <c r="BB192" s="1">
        <v>136985.87503811801</v>
      </c>
      <c r="BC192" s="1">
        <v>139401.25985712899</v>
      </c>
      <c r="BD192" s="1">
        <v>264070.75682974898</v>
      </c>
      <c r="BE192" s="1">
        <v>231119.53245447</v>
      </c>
      <c r="BF192" s="1">
        <v>177765.21158496101</v>
      </c>
      <c r="BG192" s="1">
        <v>171108.228528154</v>
      </c>
      <c r="BH192" s="1">
        <v>243022.42095076601</v>
      </c>
      <c r="BI192" s="1">
        <v>146410.46659679301</v>
      </c>
      <c r="BJ192" s="1">
        <v>296222.72262186802</v>
      </c>
      <c r="BK192" s="1">
        <v>201341.623657444</v>
      </c>
      <c r="BL192" s="1">
        <v>158019.203714759</v>
      </c>
      <c r="BM192" s="1">
        <v>155068.27644453201</v>
      </c>
      <c r="BN192" s="1">
        <v>149455.57881087001</v>
      </c>
      <c r="BO192" s="1">
        <v>308095.50534735399</v>
      </c>
      <c r="BP192" s="1">
        <v>156111.53599318099</v>
      </c>
      <c r="BQ192" s="1">
        <v>158129.42976122201</v>
      </c>
      <c r="BR192" s="1">
        <v>234565.99396537599</v>
      </c>
      <c r="BS192" s="1">
        <v>161399.59634022001</v>
      </c>
      <c r="BT192" s="1">
        <v>441737.86812088202</v>
      </c>
      <c r="BU192" s="1">
        <v>118485.12191262101</v>
      </c>
      <c r="BV192" s="1">
        <v>162731.99813378899</v>
      </c>
      <c r="BW192" s="1">
        <v>217028.889961568</v>
      </c>
      <c r="BX192" s="1">
        <v>105807.959595665</v>
      </c>
      <c r="BY192" s="1">
        <v>155388.41849139699</v>
      </c>
      <c r="BZ192" s="1">
        <v>249376.529695278</v>
      </c>
      <c r="CA192" s="1">
        <v>169233.22038293301</v>
      </c>
      <c r="CB192" s="1">
        <v>484016.579758737</v>
      </c>
      <c r="CC192" s="1">
        <v>242910.83203727601</v>
      </c>
      <c r="CD192" s="1">
        <v>215504.36977023</v>
      </c>
      <c r="CE192" s="1">
        <v>262059.98185835799</v>
      </c>
      <c r="CF192" s="1">
        <v>223596.763355451</v>
      </c>
      <c r="CG192" s="1">
        <v>265127.97034150601</v>
      </c>
      <c r="CH192" s="1">
        <v>220046.88824888199</v>
      </c>
      <c r="CI192" s="1">
        <v>448310.00279152702</v>
      </c>
      <c r="CJ192" s="1">
        <v>179512.14477007301</v>
      </c>
      <c r="CK192" s="1">
        <v>149497.52949844001</v>
      </c>
      <c r="CL192" s="1">
        <v>324046.39326172997</v>
      </c>
      <c r="CM192" s="1">
        <v>181534.799379637</v>
      </c>
      <c r="CN192" s="1">
        <v>165055.770875822</v>
      </c>
      <c r="CO192" s="1">
        <v>150422.22266707601</v>
      </c>
      <c r="CP192" s="1">
        <v>115152.801362244</v>
      </c>
      <c r="CQ192" s="1">
        <v>186546.39364302799</v>
      </c>
      <c r="CR192" s="1">
        <v>324507.21923675598</v>
      </c>
      <c r="CS192" s="1">
        <v>148123.75630045999</v>
      </c>
      <c r="CT192" s="1">
        <v>206196.84020137199</v>
      </c>
      <c r="CU192" s="1">
        <v>122501.797338793</v>
      </c>
      <c r="CV192" s="1">
        <v>190502.735261108</v>
      </c>
      <c r="CW192" s="1">
        <v>140671.62631574299</v>
      </c>
      <c r="CX192" s="1">
        <v>156242.39969026201</v>
      </c>
      <c r="CY192" s="1">
        <v>213642.08077102399</v>
      </c>
      <c r="CZ192" s="1">
        <v>189404.025606221</v>
      </c>
      <c r="DA192" s="1">
        <v>170039.26751759401</v>
      </c>
      <c r="DB192" s="1">
        <v>286117.34682906599</v>
      </c>
      <c r="DC192" s="1">
        <v>63259.796723433697</v>
      </c>
      <c r="DD192" s="1">
        <v>148343.730534173</v>
      </c>
      <c r="DE192" s="1">
        <v>194936.494548388</v>
      </c>
      <c r="DF192" s="1">
        <v>87232.490054929905</v>
      </c>
      <c r="DG192" s="1">
        <v>253992.439437867</v>
      </c>
      <c r="DH192" s="1">
        <v>199492.396292758</v>
      </c>
      <c r="DI192" s="1">
        <v>211582.7185633</v>
      </c>
      <c r="DJ192" s="1">
        <v>221478.777362858</v>
      </c>
      <c r="DK192" s="1">
        <v>143142.965471692</v>
      </c>
      <c r="DL192" s="1">
        <v>113338.218309966</v>
      </c>
      <c r="DM192" s="1">
        <v>185991.32692140099</v>
      </c>
      <c r="DN192" s="1">
        <v>110964.284653889</v>
      </c>
      <c r="DO192" s="1">
        <v>131585.821854982</v>
      </c>
      <c r="DP192" s="1">
        <v>280613.90805706597</v>
      </c>
      <c r="DQ192" s="1">
        <v>83277.918683443</v>
      </c>
      <c r="DR192" s="1">
        <v>168540.79094929999</v>
      </c>
      <c r="DS192" s="1">
        <v>62159.146091865798</v>
      </c>
      <c r="DT192" s="1">
        <v>194061.32302189199</v>
      </c>
      <c r="DU192" s="1">
        <v>146239.117354349</v>
      </c>
      <c r="DV192" s="1">
        <v>158798.54834163</v>
      </c>
      <c r="DW192" s="1">
        <v>198570.41019740599</v>
      </c>
      <c r="DX192" s="1">
        <v>167960.37873281501</v>
      </c>
      <c r="DY192" s="1">
        <v>251768.93347598199</v>
      </c>
      <c r="DZ192" s="1">
        <v>165904.087710694</v>
      </c>
      <c r="EA192" s="1">
        <v>219673.28031154201</v>
      </c>
      <c r="EB192" s="1">
        <v>263841.95362782897</v>
      </c>
      <c r="EC192" s="1">
        <v>162840.75216687901</v>
      </c>
      <c r="ED192" s="1">
        <v>158420.08996522101</v>
      </c>
      <c r="EE192" s="1">
        <v>159727.48980337899</v>
      </c>
      <c r="EF192" s="1">
        <v>257489.89520682101</v>
      </c>
      <c r="EG192" s="1">
        <v>165351.980389579</v>
      </c>
      <c r="EH192" s="1">
        <v>181974.87872769099</v>
      </c>
      <c r="EI192" s="1">
        <v>159485.74587259901</v>
      </c>
      <c r="EJ192" s="1">
        <v>220740.35286808401</v>
      </c>
      <c r="EK192" s="1">
        <v>118325.42359804201</v>
      </c>
      <c r="EL192" s="1">
        <v>100049.415388881</v>
      </c>
      <c r="EM192" s="1">
        <v>129893.879148835</v>
      </c>
      <c r="EN192" s="1">
        <v>120021.42777563199</v>
      </c>
      <c r="EO192" s="1">
        <v>185507.653383136</v>
      </c>
      <c r="EP192" s="1">
        <v>307794.91601340502</v>
      </c>
      <c r="EQ192" s="1">
        <v>321735.094982574</v>
      </c>
      <c r="ER192" s="1">
        <v>126070.026347402</v>
      </c>
      <c r="ES192" s="1">
        <v>167510.86557653101</v>
      </c>
      <c r="ET192" s="1">
        <v>224830.61511308499</v>
      </c>
      <c r="EU192" s="1">
        <v>79485.2597093199</v>
      </c>
      <c r="EV192" s="1">
        <v>210757.35146578</v>
      </c>
      <c r="EW192" s="1">
        <v>101326.964539368</v>
      </c>
      <c r="EX192" s="1">
        <v>126043.61191124401</v>
      </c>
      <c r="EY192" s="1">
        <v>91010.3191158181</v>
      </c>
      <c r="EZ192" s="1">
        <v>114747.792317264</v>
      </c>
      <c r="FA192" s="1">
        <v>116418.241171728</v>
      </c>
      <c r="FB192" s="1">
        <v>123177.066158612</v>
      </c>
      <c r="FC192" s="1">
        <v>85626.105523949998</v>
      </c>
      <c r="FD192" s="1">
        <v>295082.04908178002</v>
      </c>
    </row>
    <row r="193" spans="1:160" x14ac:dyDescent="0.2">
      <c r="A193" s="1" t="s">
        <v>1826</v>
      </c>
      <c r="B193" s="4" t="s">
        <v>859</v>
      </c>
      <c r="C193" s="4" t="s">
        <v>860</v>
      </c>
      <c r="D193" s="1">
        <v>72764.368538406794</v>
      </c>
      <c r="E193" s="1">
        <v>162270.58776033099</v>
      </c>
      <c r="F193" s="1">
        <v>92050.285829168599</v>
      </c>
      <c r="G193" s="1">
        <v>34430.767114805203</v>
      </c>
      <c r="H193" s="1">
        <v>95384.557501118601</v>
      </c>
      <c r="I193" s="1">
        <v>63196.606260669199</v>
      </c>
      <c r="J193" s="1">
        <v>91220.430777326896</v>
      </c>
      <c r="K193" s="1">
        <v>75949.438774620503</v>
      </c>
      <c r="L193" s="1">
        <v>121371.45618741401</v>
      </c>
      <c r="M193" s="1">
        <v>91927.386883074607</v>
      </c>
      <c r="N193" s="1">
        <v>144938.38424154199</v>
      </c>
      <c r="O193" s="1">
        <v>69661.948735570797</v>
      </c>
      <c r="P193" s="1">
        <v>124035.51418822</v>
      </c>
      <c r="Q193" s="1">
        <v>91167.313030007994</v>
      </c>
      <c r="R193" s="1">
        <v>81454.239021132496</v>
      </c>
      <c r="S193" s="1">
        <v>85826.319905294396</v>
      </c>
      <c r="T193" s="1">
        <v>162883.92618536</v>
      </c>
      <c r="U193" s="1">
        <v>103861.80230081</v>
      </c>
      <c r="V193" s="1">
        <v>71279.945699805103</v>
      </c>
      <c r="W193" s="1">
        <v>86641.774074660294</v>
      </c>
      <c r="X193" s="1">
        <v>108967.484129267</v>
      </c>
      <c r="Y193" s="1">
        <v>134440.44714077801</v>
      </c>
      <c r="Z193" s="1">
        <v>110571.40383563199</v>
      </c>
      <c r="AA193" s="1">
        <v>57976.689249607</v>
      </c>
      <c r="AB193" s="1">
        <v>140252.54836203001</v>
      </c>
      <c r="AC193" s="1">
        <v>98170.585093047193</v>
      </c>
      <c r="AD193" s="1">
        <v>76835.228344965493</v>
      </c>
      <c r="AE193" s="1">
        <v>99884.939836140402</v>
      </c>
      <c r="AF193" s="1">
        <v>70073.7252598138</v>
      </c>
      <c r="AG193" s="1">
        <v>94295.832236200295</v>
      </c>
      <c r="AH193" s="1">
        <v>76902.7988671114</v>
      </c>
      <c r="AI193" s="1">
        <v>75171.996335401302</v>
      </c>
      <c r="AJ193" s="1">
        <v>78989.070624055006</v>
      </c>
      <c r="AK193" s="1">
        <v>78907.557437356998</v>
      </c>
      <c r="AL193" s="1">
        <v>79561.277395400393</v>
      </c>
      <c r="AM193" s="1">
        <v>77256.258361178203</v>
      </c>
      <c r="AN193" s="1">
        <v>81663.212793162107</v>
      </c>
      <c r="AO193" s="1">
        <v>127937.68511099101</v>
      </c>
      <c r="AP193" s="1">
        <v>117997.235520562</v>
      </c>
      <c r="AQ193" s="1">
        <v>78821.761515118706</v>
      </c>
      <c r="AR193" s="1">
        <v>93229.179104409894</v>
      </c>
      <c r="AS193" s="1">
        <v>52196.753995426297</v>
      </c>
      <c r="AT193" s="1">
        <v>109721.627574714</v>
      </c>
      <c r="AU193" s="1">
        <v>56958.827682365103</v>
      </c>
      <c r="AV193" s="1">
        <v>143281.352787246</v>
      </c>
      <c r="AW193" s="1">
        <v>58492.3939828031</v>
      </c>
      <c r="AX193" s="1">
        <v>88949.997199339094</v>
      </c>
      <c r="AY193" s="1">
        <v>78648.190068223994</v>
      </c>
      <c r="AZ193" s="1">
        <v>130887.172603264</v>
      </c>
      <c r="BA193" s="1">
        <v>73351.543484980502</v>
      </c>
      <c r="BB193" s="1">
        <v>80899.77390837</v>
      </c>
      <c r="BC193" s="1">
        <v>61315.520305741797</v>
      </c>
      <c r="BD193" s="1">
        <v>173917.48383520401</v>
      </c>
      <c r="BE193" s="1">
        <v>139198.348949295</v>
      </c>
      <c r="BF193" s="1">
        <v>84661.119853683296</v>
      </c>
      <c r="BG193" s="1">
        <v>65631.590991022196</v>
      </c>
      <c r="BH193" s="1">
        <v>74821.456181037895</v>
      </c>
      <c r="BI193" s="1">
        <v>360594.86255269998</v>
      </c>
      <c r="BJ193" s="1">
        <v>98606.682771929496</v>
      </c>
      <c r="BK193" s="1">
        <v>59510.7011584785</v>
      </c>
      <c r="BL193" s="1">
        <v>180040.32622551199</v>
      </c>
      <c r="BM193" s="1">
        <v>39378.674609413298</v>
      </c>
      <c r="BN193" s="1">
        <v>104299.14350156899</v>
      </c>
      <c r="BO193" s="1">
        <v>157746.093502598</v>
      </c>
      <c r="BP193" s="1">
        <v>85497.567392369703</v>
      </c>
      <c r="BQ193" s="1">
        <v>86976.211167715999</v>
      </c>
      <c r="BR193" s="1">
        <v>69948.167040170796</v>
      </c>
      <c r="BS193" s="1">
        <v>166097.84464132701</v>
      </c>
      <c r="BT193" s="1">
        <v>169321.878856447</v>
      </c>
      <c r="BU193" s="1">
        <v>44634.255227672598</v>
      </c>
      <c r="BV193" s="1">
        <v>74377.007131462698</v>
      </c>
      <c r="BW193" s="1">
        <v>74853.395669372607</v>
      </c>
      <c r="BX193" s="1">
        <v>56364.812308749802</v>
      </c>
      <c r="BY193" s="1">
        <v>138877.79337726999</v>
      </c>
      <c r="BZ193" s="1">
        <v>71460.283684758499</v>
      </c>
      <c r="CA193" s="1">
        <v>197316.27349920399</v>
      </c>
      <c r="CB193" s="1">
        <v>105835.65180230601</v>
      </c>
      <c r="CC193" s="1">
        <v>68768.985290309007</v>
      </c>
      <c r="CD193" s="1">
        <v>86710.653824022796</v>
      </c>
      <c r="CE193" s="1">
        <v>94800.996659272496</v>
      </c>
      <c r="CF193" s="1">
        <v>87802.009676401998</v>
      </c>
      <c r="CG193" s="1">
        <v>90707.532910862399</v>
      </c>
      <c r="CH193" s="1">
        <v>91247.762669196105</v>
      </c>
      <c r="CI193" s="1">
        <v>79046.111497621998</v>
      </c>
      <c r="CJ193" s="1">
        <v>67999.486016064795</v>
      </c>
      <c r="CK193" s="1">
        <v>86559.345073929799</v>
      </c>
      <c r="CL193" s="1">
        <v>293509.978354947</v>
      </c>
      <c r="CM193" s="1">
        <v>66116.700079136106</v>
      </c>
      <c r="CN193" s="1">
        <v>96699.554291008099</v>
      </c>
      <c r="CO193" s="1">
        <v>73538.350515967497</v>
      </c>
      <c r="CP193" s="1">
        <v>56505.510576571498</v>
      </c>
      <c r="CQ193" s="1">
        <v>120843.603697242</v>
      </c>
      <c r="CR193" s="1">
        <v>64317.599389392599</v>
      </c>
      <c r="CS193" s="1">
        <v>51786.879501026102</v>
      </c>
      <c r="CT193" s="1">
        <v>74780.901365892205</v>
      </c>
      <c r="CU193" s="1">
        <v>66350.851288496997</v>
      </c>
      <c r="CV193" s="1">
        <v>87812.434641300599</v>
      </c>
      <c r="CW193" s="1">
        <v>70094.132428283498</v>
      </c>
      <c r="CX193" s="1">
        <v>35355.060587403001</v>
      </c>
      <c r="CY193" s="1">
        <v>71000.3691458213</v>
      </c>
      <c r="CZ193" s="1">
        <v>80202.630991021899</v>
      </c>
      <c r="DA193" s="1">
        <v>201482.42706056699</v>
      </c>
      <c r="DB193" s="1">
        <v>67792.713921296701</v>
      </c>
      <c r="DC193" s="1">
        <v>66847.689985644407</v>
      </c>
      <c r="DD193" s="1">
        <v>66059.475541196502</v>
      </c>
      <c r="DE193" s="1">
        <v>65483.819186247201</v>
      </c>
      <c r="DF193" s="1">
        <v>70862.628449393495</v>
      </c>
      <c r="DG193" s="1">
        <v>109803.38232312701</v>
      </c>
      <c r="DH193" s="1">
        <v>89256.152423936102</v>
      </c>
      <c r="DI193" s="1">
        <v>72772.357920423106</v>
      </c>
      <c r="DJ193" s="1">
        <v>85723.801647474203</v>
      </c>
      <c r="DK193" s="1">
        <v>93734.072947741603</v>
      </c>
      <c r="DL193" s="1">
        <v>59785.092973108498</v>
      </c>
      <c r="DM193" s="1">
        <v>78189.468060337502</v>
      </c>
      <c r="DN193" s="1">
        <v>64339.466982418198</v>
      </c>
      <c r="DO193" s="1">
        <v>58424.389238961499</v>
      </c>
      <c r="DP193" s="1">
        <v>79035.376045166297</v>
      </c>
      <c r="DQ193" s="1">
        <v>63495.573725782197</v>
      </c>
      <c r="DR193" s="1">
        <v>126370.247576979</v>
      </c>
      <c r="DS193" s="1">
        <v>67504.521050894604</v>
      </c>
      <c r="DT193" s="1">
        <v>68371.570392308306</v>
      </c>
      <c r="DU193" s="1">
        <v>68860.594161090601</v>
      </c>
      <c r="DV193" s="1">
        <v>61372.892686671003</v>
      </c>
      <c r="DW193" s="1">
        <v>83716.9952616027</v>
      </c>
      <c r="DX193" s="1">
        <v>69676.182708736596</v>
      </c>
      <c r="DY193" s="1">
        <v>139815.553781127</v>
      </c>
      <c r="DZ193" s="1">
        <v>66912.737958495607</v>
      </c>
      <c r="EA193" s="1">
        <v>104770.538795349</v>
      </c>
      <c r="EB193" s="1">
        <v>63121.301227089301</v>
      </c>
      <c r="EC193" s="1">
        <v>125636.017424201</v>
      </c>
      <c r="ED193" s="1">
        <v>79665.750031111005</v>
      </c>
      <c r="EE193" s="1">
        <v>68754.746307753303</v>
      </c>
      <c r="EF193" s="1">
        <v>94219.1944452959</v>
      </c>
      <c r="EG193" s="1">
        <v>198160.89707188099</v>
      </c>
      <c r="EH193" s="1">
        <v>153484.28567579301</v>
      </c>
      <c r="EI193" s="1">
        <v>31800.666615476599</v>
      </c>
      <c r="EJ193" s="1">
        <v>51999.365362536999</v>
      </c>
      <c r="EK193" s="1">
        <v>53906.376010915097</v>
      </c>
      <c r="EL193" s="1">
        <v>53152.498391851397</v>
      </c>
      <c r="EM193" s="1">
        <v>68538.092396075299</v>
      </c>
      <c r="EN193" s="1">
        <v>74364.621714477704</v>
      </c>
      <c r="EO193" s="1">
        <v>153081.01388891201</v>
      </c>
      <c r="EP193" s="1">
        <v>82654.915088636204</v>
      </c>
      <c r="EQ193" s="1">
        <v>72875.035495812393</v>
      </c>
      <c r="ER193" s="1">
        <v>58136.704698709698</v>
      </c>
      <c r="ES193" s="1">
        <v>51516.920849169903</v>
      </c>
      <c r="ET193" s="1">
        <v>73161.867257679696</v>
      </c>
      <c r="EU193" s="1">
        <v>64016.789841648002</v>
      </c>
      <c r="EV193" s="1">
        <v>56933.910823806298</v>
      </c>
      <c r="EW193" s="1">
        <v>100390.610075508</v>
      </c>
      <c r="EX193" s="1">
        <v>191416.52225068101</v>
      </c>
      <c r="EY193" s="1">
        <v>117310.91657736999</v>
      </c>
      <c r="EZ193" s="1">
        <v>118269.85724427</v>
      </c>
      <c r="FA193" s="1">
        <v>75609.873148803206</v>
      </c>
      <c r="FB193" s="1">
        <v>86793.012793809205</v>
      </c>
      <c r="FC193" s="1">
        <v>39776.796196664</v>
      </c>
      <c r="FD193" s="1">
        <v>80743.256686880297</v>
      </c>
    </row>
    <row r="194" spans="1:160" x14ac:dyDescent="0.2">
      <c r="A194" s="1" t="s">
        <v>1827</v>
      </c>
      <c r="B194" s="4" t="s">
        <v>862</v>
      </c>
      <c r="C194" s="4" t="s">
        <v>863</v>
      </c>
      <c r="D194" s="1" t="s">
        <v>0</v>
      </c>
      <c r="E194" s="1" t="s">
        <v>0</v>
      </c>
      <c r="F194" s="1" t="s">
        <v>0</v>
      </c>
      <c r="G194" s="1" t="s">
        <v>0</v>
      </c>
      <c r="H194" s="1" t="s">
        <v>0</v>
      </c>
      <c r="I194" s="1" t="s">
        <v>0</v>
      </c>
      <c r="J194" s="1" t="s">
        <v>0</v>
      </c>
      <c r="K194" s="1" t="s">
        <v>0</v>
      </c>
      <c r="L194" s="1" t="s">
        <v>0</v>
      </c>
      <c r="M194" s="1" t="s">
        <v>0</v>
      </c>
      <c r="N194" s="1" t="s">
        <v>0</v>
      </c>
      <c r="O194" s="1" t="s">
        <v>0</v>
      </c>
      <c r="P194" s="1" t="s">
        <v>0</v>
      </c>
      <c r="Q194" s="1" t="s">
        <v>0</v>
      </c>
      <c r="R194" s="1" t="s">
        <v>0</v>
      </c>
      <c r="S194" s="1" t="s">
        <v>0</v>
      </c>
      <c r="T194" s="1" t="s">
        <v>0</v>
      </c>
      <c r="U194" s="1" t="s">
        <v>0</v>
      </c>
      <c r="V194" s="1" t="s">
        <v>0</v>
      </c>
      <c r="W194" s="1" t="s">
        <v>0</v>
      </c>
      <c r="X194" s="1" t="s">
        <v>0</v>
      </c>
      <c r="Y194" s="1" t="s">
        <v>0</v>
      </c>
      <c r="Z194" s="1" t="s">
        <v>0</v>
      </c>
      <c r="AA194" s="1" t="s">
        <v>0</v>
      </c>
      <c r="AB194" s="1" t="s">
        <v>0</v>
      </c>
      <c r="AC194" s="1" t="s">
        <v>0</v>
      </c>
      <c r="AD194" s="1" t="s">
        <v>0</v>
      </c>
      <c r="AE194" s="1" t="s">
        <v>0</v>
      </c>
      <c r="AF194" s="1" t="s">
        <v>0</v>
      </c>
      <c r="AG194" s="1" t="s">
        <v>0</v>
      </c>
      <c r="AH194" s="1" t="s">
        <v>0</v>
      </c>
      <c r="AI194" s="1" t="s">
        <v>0</v>
      </c>
      <c r="AJ194" s="1" t="s">
        <v>0</v>
      </c>
      <c r="AK194" s="1" t="s">
        <v>0</v>
      </c>
      <c r="AL194" s="1" t="s">
        <v>0</v>
      </c>
      <c r="AM194" s="1" t="s">
        <v>0</v>
      </c>
      <c r="AN194" s="1" t="s">
        <v>0</v>
      </c>
      <c r="AO194" s="1" t="s">
        <v>0</v>
      </c>
      <c r="AP194" s="1" t="s">
        <v>0</v>
      </c>
      <c r="AQ194" s="1" t="s">
        <v>0</v>
      </c>
      <c r="AR194" s="1" t="s">
        <v>0</v>
      </c>
      <c r="AS194" s="1" t="s">
        <v>0</v>
      </c>
      <c r="AT194" s="1" t="s">
        <v>0</v>
      </c>
      <c r="AU194" s="1" t="s">
        <v>0</v>
      </c>
      <c r="AV194" s="1" t="s">
        <v>0</v>
      </c>
      <c r="AW194" s="1" t="s">
        <v>0</v>
      </c>
      <c r="AX194" s="1" t="s">
        <v>0</v>
      </c>
      <c r="AY194" s="1" t="s">
        <v>0</v>
      </c>
      <c r="AZ194" s="1" t="s">
        <v>0</v>
      </c>
      <c r="BA194" s="1" t="s">
        <v>0</v>
      </c>
      <c r="BB194" s="1" t="s">
        <v>0</v>
      </c>
      <c r="BC194" s="1" t="s">
        <v>0</v>
      </c>
      <c r="BD194" s="1" t="s">
        <v>0</v>
      </c>
      <c r="BE194" s="1" t="s">
        <v>0</v>
      </c>
      <c r="BF194" s="1" t="s">
        <v>0</v>
      </c>
      <c r="BG194" s="1" t="s">
        <v>0</v>
      </c>
      <c r="BH194" s="1" t="s">
        <v>0</v>
      </c>
      <c r="BI194" s="1" t="s">
        <v>0</v>
      </c>
      <c r="BJ194" s="1" t="s">
        <v>0</v>
      </c>
      <c r="BK194" s="1" t="s">
        <v>0</v>
      </c>
      <c r="BL194" s="1" t="s">
        <v>0</v>
      </c>
      <c r="BM194" s="1" t="s">
        <v>0</v>
      </c>
      <c r="BN194" s="1" t="s">
        <v>0</v>
      </c>
      <c r="BO194" s="1" t="s">
        <v>0</v>
      </c>
      <c r="BP194" s="1" t="s">
        <v>0</v>
      </c>
      <c r="BQ194" s="1" t="s">
        <v>0</v>
      </c>
      <c r="BR194" s="1" t="s">
        <v>0</v>
      </c>
      <c r="BS194" s="1" t="s">
        <v>0</v>
      </c>
      <c r="BT194" s="1" t="s">
        <v>0</v>
      </c>
      <c r="BU194" s="1" t="s">
        <v>0</v>
      </c>
      <c r="BV194" s="1" t="s">
        <v>0</v>
      </c>
      <c r="BW194" s="1" t="s">
        <v>0</v>
      </c>
      <c r="BX194" s="1" t="s">
        <v>0</v>
      </c>
      <c r="BY194" s="1" t="s">
        <v>0</v>
      </c>
      <c r="BZ194" s="1" t="s">
        <v>0</v>
      </c>
      <c r="CA194" s="1" t="s">
        <v>0</v>
      </c>
      <c r="CB194" s="1" t="s">
        <v>0</v>
      </c>
      <c r="CC194" s="1" t="s">
        <v>0</v>
      </c>
      <c r="CD194" s="1" t="s">
        <v>0</v>
      </c>
      <c r="CE194" s="1" t="s">
        <v>0</v>
      </c>
      <c r="CF194" s="1" t="s">
        <v>0</v>
      </c>
      <c r="CG194" s="1" t="s">
        <v>0</v>
      </c>
      <c r="CH194" s="1" t="s">
        <v>0</v>
      </c>
      <c r="CI194" s="1" t="s">
        <v>0</v>
      </c>
      <c r="CJ194" s="1" t="s">
        <v>0</v>
      </c>
      <c r="CK194" s="1" t="s">
        <v>0</v>
      </c>
      <c r="CL194" s="1" t="s">
        <v>0</v>
      </c>
      <c r="CM194" s="1" t="s">
        <v>0</v>
      </c>
      <c r="CN194" s="1" t="s">
        <v>0</v>
      </c>
      <c r="CO194" s="1" t="s">
        <v>0</v>
      </c>
      <c r="CP194" s="1" t="s">
        <v>0</v>
      </c>
      <c r="CQ194" s="1" t="s">
        <v>0</v>
      </c>
      <c r="CR194" s="1" t="s">
        <v>0</v>
      </c>
      <c r="CS194" s="1" t="s">
        <v>0</v>
      </c>
      <c r="CT194" s="1" t="s">
        <v>0</v>
      </c>
      <c r="CU194" s="1" t="s">
        <v>0</v>
      </c>
      <c r="CV194" s="1" t="s">
        <v>0</v>
      </c>
      <c r="CW194" s="1" t="s">
        <v>0</v>
      </c>
      <c r="CX194" s="1" t="s">
        <v>0</v>
      </c>
      <c r="CY194" s="1" t="s">
        <v>0</v>
      </c>
      <c r="CZ194" s="1" t="s">
        <v>0</v>
      </c>
      <c r="DA194" s="1" t="s">
        <v>0</v>
      </c>
      <c r="DB194" s="1" t="s">
        <v>0</v>
      </c>
      <c r="DC194" s="1" t="s">
        <v>0</v>
      </c>
      <c r="DD194" s="1" t="s">
        <v>0</v>
      </c>
      <c r="DE194" s="1" t="s">
        <v>0</v>
      </c>
      <c r="DF194" s="1" t="s">
        <v>0</v>
      </c>
      <c r="DG194" s="1" t="s">
        <v>0</v>
      </c>
      <c r="DH194" s="1" t="s">
        <v>0</v>
      </c>
      <c r="DI194" s="1" t="s">
        <v>0</v>
      </c>
      <c r="DJ194" s="1" t="s">
        <v>0</v>
      </c>
      <c r="DK194" s="1" t="s">
        <v>0</v>
      </c>
      <c r="DL194" s="1" t="s">
        <v>0</v>
      </c>
      <c r="DM194" s="1" t="s">
        <v>0</v>
      </c>
      <c r="DN194" s="1" t="s">
        <v>0</v>
      </c>
      <c r="DO194" s="1" t="s">
        <v>0</v>
      </c>
      <c r="DP194" s="1" t="s">
        <v>0</v>
      </c>
      <c r="DQ194" s="1" t="s">
        <v>0</v>
      </c>
      <c r="DR194" s="1" t="s">
        <v>0</v>
      </c>
      <c r="DS194" s="1" t="s">
        <v>0</v>
      </c>
      <c r="DT194" s="1" t="s">
        <v>0</v>
      </c>
      <c r="DU194" s="1" t="s">
        <v>0</v>
      </c>
      <c r="DV194" s="1" t="s">
        <v>0</v>
      </c>
      <c r="DW194" s="1" t="s">
        <v>0</v>
      </c>
      <c r="DX194" s="1" t="s">
        <v>0</v>
      </c>
      <c r="DY194" s="1" t="s">
        <v>0</v>
      </c>
      <c r="DZ194" s="1" t="s">
        <v>0</v>
      </c>
      <c r="EA194" s="1" t="s">
        <v>0</v>
      </c>
      <c r="EB194" s="1" t="s">
        <v>0</v>
      </c>
      <c r="EC194" s="1" t="s">
        <v>0</v>
      </c>
      <c r="ED194" s="1" t="s">
        <v>0</v>
      </c>
      <c r="EE194" s="1" t="s">
        <v>0</v>
      </c>
      <c r="EF194" s="1" t="s">
        <v>0</v>
      </c>
      <c r="EG194" s="1" t="s">
        <v>0</v>
      </c>
      <c r="EH194" s="1" t="s">
        <v>0</v>
      </c>
      <c r="EI194" s="1" t="s">
        <v>0</v>
      </c>
      <c r="EJ194" s="1" t="s">
        <v>0</v>
      </c>
      <c r="EK194" s="1" t="s">
        <v>0</v>
      </c>
      <c r="EL194" s="1" t="s">
        <v>0</v>
      </c>
      <c r="EM194" s="1" t="s">
        <v>0</v>
      </c>
      <c r="EN194" s="1" t="s">
        <v>0</v>
      </c>
      <c r="EO194" s="1" t="s">
        <v>0</v>
      </c>
      <c r="EP194" s="1" t="s">
        <v>0</v>
      </c>
      <c r="EQ194" s="1" t="s">
        <v>0</v>
      </c>
      <c r="ER194" s="1" t="s">
        <v>0</v>
      </c>
      <c r="ES194" s="1" t="s">
        <v>0</v>
      </c>
      <c r="ET194" s="1" t="s">
        <v>0</v>
      </c>
      <c r="EU194" s="1" t="s">
        <v>0</v>
      </c>
      <c r="EV194" s="1" t="s">
        <v>0</v>
      </c>
      <c r="EW194" s="1" t="s">
        <v>0</v>
      </c>
      <c r="EX194" s="1" t="s">
        <v>0</v>
      </c>
      <c r="EY194" s="1" t="s">
        <v>0</v>
      </c>
      <c r="EZ194" s="1" t="s">
        <v>0</v>
      </c>
      <c r="FA194" s="1" t="s">
        <v>0</v>
      </c>
      <c r="FB194" s="1" t="s">
        <v>0</v>
      </c>
      <c r="FC194" s="1" t="s">
        <v>0</v>
      </c>
      <c r="FD194" s="1" t="s">
        <v>0</v>
      </c>
    </row>
    <row r="195" spans="1:160" x14ac:dyDescent="0.2">
      <c r="A195" s="1" t="s">
        <v>1828</v>
      </c>
      <c r="B195" s="4" t="s">
        <v>867</v>
      </c>
      <c r="C195" s="4" t="s">
        <v>868</v>
      </c>
      <c r="D195" s="1" t="s">
        <v>0</v>
      </c>
      <c r="E195" s="1" t="s">
        <v>0</v>
      </c>
      <c r="F195" s="1" t="s">
        <v>0</v>
      </c>
      <c r="G195" s="1" t="s">
        <v>0</v>
      </c>
      <c r="H195" s="1" t="s">
        <v>0</v>
      </c>
      <c r="I195" s="1" t="s">
        <v>0</v>
      </c>
      <c r="J195" s="1" t="s">
        <v>0</v>
      </c>
      <c r="K195" s="1" t="s">
        <v>0</v>
      </c>
      <c r="L195" s="1" t="s">
        <v>0</v>
      </c>
      <c r="M195" s="1" t="s">
        <v>0</v>
      </c>
      <c r="N195" s="1" t="s">
        <v>0</v>
      </c>
      <c r="O195" s="1" t="s">
        <v>0</v>
      </c>
      <c r="P195" s="1" t="s">
        <v>0</v>
      </c>
      <c r="Q195" s="1" t="s">
        <v>0</v>
      </c>
      <c r="R195" s="1" t="s">
        <v>0</v>
      </c>
      <c r="S195" s="1" t="s">
        <v>0</v>
      </c>
      <c r="T195" s="1" t="s">
        <v>0</v>
      </c>
      <c r="U195" s="1" t="s">
        <v>0</v>
      </c>
      <c r="V195" s="1" t="s">
        <v>0</v>
      </c>
      <c r="W195" s="1" t="s">
        <v>0</v>
      </c>
      <c r="X195" s="1" t="s">
        <v>0</v>
      </c>
      <c r="Y195" s="1" t="s">
        <v>0</v>
      </c>
      <c r="Z195" s="1" t="s">
        <v>0</v>
      </c>
      <c r="AA195" s="1" t="s">
        <v>0</v>
      </c>
      <c r="AB195" s="1" t="s">
        <v>0</v>
      </c>
      <c r="AC195" s="1" t="s">
        <v>0</v>
      </c>
      <c r="AD195" s="1" t="s">
        <v>0</v>
      </c>
      <c r="AE195" s="1" t="s">
        <v>0</v>
      </c>
      <c r="AF195" s="1" t="s">
        <v>0</v>
      </c>
      <c r="AG195" s="1" t="s">
        <v>0</v>
      </c>
      <c r="AH195" s="1" t="s">
        <v>0</v>
      </c>
      <c r="AI195" s="1" t="s">
        <v>0</v>
      </c>
      <c r="AJ195" s="1" t="s">
        <v>0</v>
      </c>
      <c r="AK195" s="1" t="s">
        <v>0</v>
      </c>
      <c r="AL195" s="1" t="s">
        <v>0</v>
      </c>
      <c r="AM195" s="1" t="s">
        <v>0</v>
      </c>
      <c r="AN195" s="1" t="s">
        <v>0</v>
      </c>
      <c r="AO195" s="1" t="s">
        <v>0</v>
      </c>
      <c r="AP195" s="1" t="s">
        <v>0</v>
      </c>
      <c r="AQ195" s="1" t="s">
        <v>0</v>
      </c>
      <c r="AR195" s="1" t="s">
        <v>0</v>
      </c>
      <c r="AS195" s="1" t="s">
        <v>0</v>
      </c>
      <c r="AT195" s="1" t="s">
        <v>0</v>
      </c>
      <c r="AU195" s="1" t="s">
        <v>0</v>
      </c>
      <c r="AV195" s="1" t="s">
        <v>0</v>
      </c>
      <c r="AW195" s="1" t="s">
        <v>0</v>
      </c>
      <c r="AX195" s="1" t="s">
        <v>0</v>
      </c>
      <c r="AY195" s="1" t="s">
        <v>0</v>
      </c>
      <c r="AZ195" s="1" t="s">
        <v>0</v>
      </c>
      <c r="BA195" s="1" t="s">
        <v>0</v>
      </c>
      <c r="BB195" s="1" t="s">
        <v>0</v>
      </c>
      <c r="BC195" s="1" t="s">
        <v>0</v>
      </c>
      <c r="BD195" s="1" t="s">
        <v>0</v>
      </c>
      <c r="BE195" s="1" t="s">
        <v>0</v>
      </c>
      <c r="BF195" s="1" t="s">
        <v>0</v>
      </c>
      <c r="BG195" s="1" t="s">
        <v>0</v>
      </c>
      <c r="BH195" s="1" t="s">
        <v>0</v>
      </c>
      <c r="BI195" s="1" t="s">
        <v>0</v>
      </c>
      <c r="BJ195" s="1" t="s">
        <v>0</v>
      </c>
      <c r="BK195" s="1" t="s">
        <v>0</v>
      </c>
      <c r="BL195" s="1" t="s">
        <v>0</v>
      </c>
      <c r="BM195" s="1" t="s">
        <v>0</v>
      </c>
      <c r="BN195" s="1" t="s">
        <v>0</v>
      </c>
      <c r="BO195" s="1" t="s">
        <v>0</v>
      </c>
      <c r="BP195" s="1" t="s">
        <v>0</v>
      </c>
      <c r="BQ195" s="1" t="s">
        <v>0</v>
      </c>
      <c r="BR195" s="1" t="s">
        <v>0</v>
      </c>
      <c r="BS195" s="1" t="s">
        <v>0</v>
      </c>
      <c r="BT195" s="1" t="s">
        <v>0</v>
      </c>
      <c r="BU195" s="1" t="s">
        <v>0</v>
      </c>
      <c r="BV195" s="1" t="s">
        <v>0</v>
      </c>
      <c r="BW195" s="1" t="s">
        <v>0</v>
      </c>
      <c r="BX195" s="1" t="s">
        <v>0</v>
      </c>
      <c r="BY195" s="1" t="s">
        <v>0</v>
      </c>
      <c r="BZ195" s="1" t="s">
        <v>0</v>
      </c>
      <c r="CA195" s="1" t="s">
        <v>0</v>
      </c>
      <c r="CB195" s="1" t="s">
        <v>0</v>
      </c>
      <c r="CC195" s="1" t="s">
        <v>0</v>
      </c>
      <c r="CD195" s="1" t="s">
        <v>0</v>
      </c>
      <c r="CE195" s="1" t="s">
        <v>0</v>
      </c>
      <c r="CF195" s="1" t="s">
        <v>0</v>
      </c>
      <c r="CG195" s="1" t="s">
        <v>0</v>
      </c>
      <c r="CH195" s="1" t="s">
        <v>0</v>
      </c>
      <c r="CI195" s="1" t="s">
        <v>0</v>
      </c>
      <c r="CJ195" s="1" t="s">
        <v>0</v>
      </c>
      <c r="CK195" s="1" t="s">
        <v>0</v>
      </c>
      <c r="CL195" s="1" t="s">
        <v>0</v>
      </c>
      <c r="CM195" s="1" t="s">
        <v>0</v>
      </c>
      <c r="CN195" s="1" t="s">
        <v>0</v>
      </c>
      <c r="CO195" s="1" t="s">
        <v>0</v>
      </c>
      <c r="CP195" s="1" t="s">
        <v>0</v>
      </c>
      <c r="CQ195" s="1" t="s">
        <v>0</v>
      </c>
      <c r="CR195" s="1" t="s">
        <v>0</v>
      </c>
      <c r="CS195" s="1" t="s">
        <v>0</v>
      </c>
      <c r="CT195" s="1" t="s">
        <v>0</v>
      </c>
      <c r="CU195" s="1" t="s">
        <v>0</v>
      </c>
      <c r="CV195" s="1" t="s">
        <v>0</v>
      </c>
      <c r="CW195" s="1" t="s">
        <v>0</v>
      </c>
      <c r="CX195" s="1" t="s">
        <v>0</v>
      </c>
      <c r="CY195" s="1" t="s">
        <v>0</v>
      </c>
      <c r="CZ195" s="1" t="s">
        <v>0</v>
      </c>
      <c r="DA195" s="1" t="s">
        <v>0</v>
      </c>
      <c r="DB195" s="1" t="s">
        <v>0</v>
      </c>
      <c r="DC195" s="1" t="s">
        <v>0</v>
      </c>
      <c r="DD195" s="1" t="s">
        <v>0</v>
      </c>
      <c r="DE195" s="1" t="s">
        <v>0</v>
      </c>
      <c r="DF195" s="1" t="s">
        <v>0</v>
      </c>
      <c r="DG195" s="1" t="s">
        <v>0</v>
      </c>
      <c r="DH195" s="1" t="s">
        <v>0</v>
      </c>
      <c r="DI195" s="1" t="s">
        <v>0</v>
      </c>
      <c r="DJ195" s="1" t="s">
        <v>0</v>
      </c>
      <c r="DK195" s="1" t="s">
        <v>0</v>
      </c>
      <c r="DL195" s="1" t="s">
        <v>0</v>
      </c>
      <c r="DM195" s="1" t="s">
        <v>0</v>
      </c>
      <c r="DN195" s="1" t="s">
        <v>0</v>
      </c>
      <c r="DO195" s="1" t="s">
        <v>0</v>
      </c>
      <c r="DP195" s="1" t="s">
        <v>0</v>
      </c>
      <c r="DQ195" s="1" t="s">
        <v>0</v>
      </c>
      <c r="DR195" s="1" t="s">
        <v>0</v>
      </c>
      <c r="DS195" s="1" t="s">
        <v>0</v>
      </c>
      <c r="DT195" s="1" t="s">
        <v>0</v>
      </c>
      <c r="DU195" s="1" t="s">
        <v>0</v>
      </c>
      <c r="DV195" s="1" t="s">
        <v>0</v>
      </c>
      <c r="DW195" s="1" t="s">
        <v>0</v>
      </c>
      <c r="DX195" s="1" t="s">
        <v>0</v>
      </c>
      <c r="DY195" s="1" t="s">
        <v>0</v>
      </c>
      <c r="DZ195" s="1" t="s">
        <v>0</v>
      </c>
      <c r="EA195" s="1" t="s">
        <v>0</v>
      </c>
      <c r="EB195" s="1" t="s">
        <v>0</v>
      </c>
      <c r="EC195" s="1" t="s">
        <v>0</v>
      </c>
      <c r="ED195" s="1" t="s">
        <v>0</v>
      </c>
      <c r="EE195" s="1" t="s">
        <v>0</v>
      </c>
      <c r="EF195" s="1" t="s">
        <v>0</v>
      </c>
      <c r="EG195" s="1" t="s">
        <v>0</v>
      </c>
      <c r="EH195" s="1" t="s">
        <v>0</v>
      </c>
      <c r="EI195" s="1" t="s">
        <v>0</v>
      </c>
      <c r="EJ195" s="1" t="s">
        <v>0</v>
      </c>
      <c r="EK195" s="1" t="s">
        <v>0</v>
      </c>
      <c r="EL195" s="1" t="s">
        <v>0</v>
      </c>
      <c r="EM195" s="1" t="s">
        <v>0</v>
      </c>
      <c r="EN195" s="1" t="s">
        <v>0</v>
      </c>
      <c r="EO195" s="1" t="s">
        <v>0</v>
      </c>
      <c r="EP195" s="1" t="s">
        <v>0</v>
      </c>
      <c r="EQ195" s="1" t="s">
        <v>0</v>
      </c>
      <c r="ER195" s="1" t="s">
        <v>0</v>
      </c>
      <c r="ES195" s="1" t="s">
        <v>0</v>
      </c>
      <c r="ET195" s="1" t="s">
        <v>0</v>
      </c>
      <c r="EU195" s="1" t="s">
        <v>0</v>
      </c>
      <c r="EV195" s="1" t="s">
        <v>0</v>
      </c>
      <c r="EW195" s="1" t="s">
        <v>0</v>
      </c>
      <c r="EX195" s="1" t="s">
        <v>0</v>
      </c>
      <c r="EY195" s="1" t="s">
        <v>0</v>
      </c>
      <c r="EZ195" s="1" t="s">
        <v>0</v>
      </c>
      <c r="FA195" s="1" t="s">
        <v>0</v>
      </c>
      <c r="FB195" s="1" t="s">
        <v>0</v>
      </c>
      <c r="FC195" s="1" t="s">
        <v>0</v>
      </c>
      <c r="FD195" s="1" t="s">
        <v>0</v>
      </c>
    </row>
    <row r="196" spans="1:160" x14ac:dyDescent="0.2">
      <c r="A196" s="1" t="s">
        <v>1829</v>
      </c>
      <c r="B196" s="4" t="s">
        <v>872</v>
      </c>
      <c r="C196" s="4" t="s">
        <v>873</v>
      </c>
      <c r="D196" s="1" t="s">
        <v>0</v>
      </c>
      <c r="E196" s="1" t="s">
        <v>0</v>
      </c>
      <c r="F196" s="1" t="s">
        <v>0</v>
      </c>
      <c r="G196" s="1" t="s">
        <v>0</v>
      </c>
      <c r="H196" s="1" t="s">
        <v>0</v>
      </c>
      <c r="I196" s="1" t="s">
        <v>0</v>
      </c>
      <c r="J196" s="1" t="s">
        <v>0</v>
      </c>
      <c r="K196" s="1" t="s">
        <v>0</v>
      </c>
      <c r="L196" s="1" t="s">
        <v>0</v>
      </c>
      <c r="M196" s="1" t="s">
        <v>0</v>
      </c>
      <c r="N196" s="1" t="s">
        <v>0</v>
      </c>
      <c r="O196" s="1" t="s">
        <v>0</v>
      </c>
      <c r="P196" s="1" t="s">
        <v>0</v>
      </c>
      <c r="Q196" s="1" t="s">
        <v>0</v>
      </c>
      <c r="R196" s="1" t="s">
        <v>0</v>
      </c>
      <c r="S196" s="1" t="s">
        <v>0</v>
      </c>
      <c r="T196" s="1" t="s">
        <v>0</v>
      </c>
      <c r="U196" s="1" t="s">
        <v>0</v>
      </c>
      <c r="V196" s="1" t="s">
        <v>0</v>
      </c>
      <c r="W196" s="1" t="s">
        <v>0</v>
      </c>
      <c r="X196" s="1" t="s">
        <v>0</v>
      </c>
      <c r="Y196" s="1" t="s">
        <v>0</v>
      </c>
      <c r="Z196" s="1" t="s">
        <v>0</v>
      </c>
      <c r="AA196" s="1" t="s">
        <v>0</v>
      </c>
      <c r="AB196" s="1" t="s">
        <v>0</v>
      </c>
      <c r="AC196" s="1" t="s">
        <v>0</v>
      </c>
      <c r="AD196" s="1" t="s">
        <v>0</v>
      </c>
      <c r="AE196" s="1" t="s">
        <v>0</v>
      </c>
      <c r="AF196" s="1" t="s">
        <v>0</v>
      </c>
      <c r="AG196" s="1" t="s">
        <v>0</v>
      </c>
      <c r="AH196" s="1" t="s">
        <v>0</v>
      </c>
      <c r="AI196" s="1" t="s">
        <v>0</v>
      </c>
      <c r="AJ196" s="1" t="s">
        <v>0</v>
      </c>
      <c r="AK196" s="1" t="s">
        <v>0</v>
      </c>
      <c r="AL196" s="1" t="s">
        <v>0</v>
      </c>
      <c r="AM196" s="1" t="s">
        <v>0</v>
      </c>
      <c r="AN196" s="1" t="s">
        <v>0</v>
      </c>
      <c r="AO196" s="1" t="s">
        <v>0</v>
      </c>
      <c r="AP196" s="1" t="s">
        <v>0</v>
      </c>
      <c r="AQ196" s="1" t="s">
        <v>0</v>
      </c>
      <c r="AR196" s="1" t="s">
        <v>0</v>
      </c>
      <c r="AS196" s="1" t="s">
        <v>0</v>
      </c>
      <c r="AT196" s="1" t="s">
        <v>0</v>
      </c>
      <c r="AU196" s="1" t="s">
        <v>0</v>
      </c>
      <c r="AV196" s="1" t="s">
        <v>0</v>
      </c>
      <c r="AW196" s="1" t="s">
        <v>0</v>
      </c>
      <c r="AX196" s="1" t="s">
        <v>0</v>
      </c>
      <c r="AY196" s="1" t="s">
        <v>0</v>
      </c>
      <c r="AZ196" s="1" t="s">
        <v>0</v>
      </c>
      <c r="BA196" s="1" t="s">
        <v>0</v>
      </c>
      <c r="BB196" s="1" t="s">
        <v>0</v>
      </c>
      <c r="BC196" s="1" t="s">
        <v>0</v>
      </c>
      <c r="BD196" s="1" t="s">
        <v>0</v>
      </c>
      <c r="BE196" s="1" t="s">
        <v>0</v>
      </c>
      <c r="BF196" s="1" t="s">
        <v>0</v>
      </c>
      <c r="BG196" s="1" t="s">
        <v>0</v>
      </c>
      <c r="BH196" s="1" t="s">
        <v>0</v>
      </c>
      <c r="BI196" s="1" t="s">
        <v>0</v>
      </c>
      <c r="BJ196" s="1" t="s">
        <v>0</v>
      </c>
      <c r="BK196" s="1" t="s">
        <v>0</v>
      </c>
      <c r="BL196" s="1" t="s">
        <v>0</v>
      </c>
      <c r="BM196" s="1" t="s">
        <v>0</v>
      </c>
      <c r="BN196" s="1" t="s">
        <v>0</v>
      </c>
      <c r="BO196" s="1" t="s">
        <v>0</v>
      </c>
      <c r="BP196" s="1" t="s">
        <v>0</v>
      </c>
      <c r="BQ196" s="1" t="s">
        <v>0</v>
      </c>
      <c r="BR196" s="1" t="s">
        <v>0</v>
      </c>
      <c r="BS196" s="1" t="s">
        <v>0</v>
      </c>
      <c r="BT196" s="1" t="s">
        <v>0</v>
      </c>
      <c r="BU196" s="1" t="s">
        <v>0</v>
      </c>
      <c r="BV196" s="1" t="s">
        <v>0</v>
      </c>
      <c r="BW196" s="1" t="s">
        <v>0</v>
      </c>
      <c r="BX196" s="1" t="s">
        <v>0</v>
      </c>
      <c r="BY196" s="1" t="s">
        <v>0</v>
      </c>
      <c r="BZ196" s="1" t="s">
        <v>0</v>
      </c>
      <c r="CA196" s="1" t="s">
        <v>0</v>
      </c>
      <c r="CB196" s="1" t="s">
        <v>0</v>
      </c>
      <c r="CC196" s="1" t="s">
        <v>0</v>
      </c>
      <c r="CD196" s="1" t="s">
        <v>0</v>
      </c>
      <c r="CE196" s="1" t="s">
        <v>0</v>
      </c>
      <c r="CF196" s="1" t="s">
        <v>0</v>
      </c>
      <c r="CG196" s="1" t="s">
        <v>0</v>
      </c>
      <c r="CH196" s="1" t="s">
        <v>0</v>
      </c>
      <c r="CI196" s="1" t="s">
        <v>0</v>
      </c>
      <c r="CJ196" s="1" t="s">
        <v>0</v>
      </c>
      <c r="CK196" s="1" t="s">
        <v>0</v>
      </c>
      <c r="CL196" s="1" t="s">
        <v>0</v>
      </c>
      <c r="CM196" s="1" t="s">
        <v>0</v>
      </c>
      <c r="CN196" s="1" t="s">
        <v>0</v>
      </c>
      <c r="CO196" s="1" t="s">
        <v>0</v>
      </c>
      <c r="CP196" s="1" t="s">
        <v>0</v>
      </c>
      <c r="CQ196" s="1" t="s">
        <v>0</v>
      </c>
      <c r="CR196" s="1" t="s">
        <v>0</v>
      </c>
      <c r="CS196" s="1" t="s">
        <v>0</v>
      </c>
      <c r="CT196" s="1" t="s">
        <v>0</v>
      </c>
      <c r="CU196" s="1" t="s">
        <v>0</v>
      </c>
      <c r="CV196" s="1" t="s">
        <v>0</v>
      </c>
      <c r="CW196" s="1" t="s">
        <v>0</v>
      </c>
      <c r="CX196" s="1" t="s">
        <v>0</v>
      </c>
      <c r="CY196" s="1" t="s">
        <v>0</v>
      </c>
      <c r="CZ196" s="1" t="s">
        <v>0</v>
      </c>
      <c r="DA196" s="1" t="s">
        <v>0</v>
      </c>
      <c r="DB196" s="1" t="s">
        <v>0</v>
      </c>
      <c r="DC196" s="1" t="s">
        <v>0</v>
      </c>
      <c r="DD196" s="1" t="s">
        <v>0</v>
      </c>
      <c r="DE196" s="1" t="s">
        <v>0</v>
      </c>
      <c r="DF196" s="1" t="s">
        <v>0</v>
      </c>
      <c r="DG196" s="1" t="s">
        <v>0</v>
      </c>
      <c r="DH196" s="1" t="s">
        <v>0</v>
      </c>
      <c r="DI196" s="1" t="s">
        <v>0</v>
      </c>
      <c r="DJ196" s="1" t="s">
        <v>0</v>
      </c>
      <c r="DK196" s="1" t="s">
        <v>0</v>
      </c>
      <c r="DL196" s="1" t="s">
        <v>0</v>
      </c>
      <c r="DM196" s="1" t="s">
        <v>0</v>
      </c>
      <c r="DN196" s="1" t="s">
        <v>0</v>
      </c>
      <c r="DO196" s="1" t="s">
        <v>0</v>
      </c>
      <c r="DP196" s="1" t="s">
        <v>0</v>
      </c>
      <c r="DQ196" s="1" t="s">
        <v>0</v>
      </c>
      <c r="DR196" s="1" t="s">
        <v>0</v>
      </c>
      <c r="DS196" s="1" t="s">
        <v>0</v>
      </c>
      <c r="DT196" s="1" t="s">
        <v>0</v>
      </c>
      <c r="DU196" s="1" t="s">
        <v>0</v>
      </c>
      <c r="DV196" s="1" t="s">
        <v>0</v>
      </c>
      <c r="DW196" s="1" t="s">
        <v>0</v>
      </c>
      <c r="DX196" s="1" t="s">
        <v>0</v>
      </c>
      <c r="DY196" s="1" t="s">
        <v>0</v>
      </c>
      <c r="DZ196" s="1" t="s">
        <v>0</v>
      </c>
      <c r="EA196" s="1" t="s">
        <v>0</v>
      </c>
      <c r="EB196" s="1" t="s">
        <v>0</v>
      </c>
      <c r="EC196" s="1" t="s">
        <v>0</v>
      </c>
      <c r="ED196" s="1" t="s">
        <v>0</v>
      </c>
      <c r="EE196" s="1" t="s">
        <v>0</v>
      </c>
      <c r="EF196" s="1" t="s">
        <v>0</v>
      </c>
      <c r="EG196" s="1" t="s">
        <v>0</v>
      </c>
      <c r="EH196" s="1" t="s">
        <v>0</v>
      </c>
      <c r="EI196" s="1" t="s">
        <v>0</v>
      </c>
      <c r="EJ196" s="1" t="s">
        <v>0</v>
      </c>
      <c r="EK196" s="1" t="s">
        <v>0</v>
      </c>
      <c r="EL196" s="1" t="s">
        <v>0</v>
      </c>
      <c r="EM196" s="1" t="s">
        <v>0</v>
      </c>
      <c r="EN196" s="1" t="s">
        <v>0</v>
      </c>
      <c r="EO196" s="1" t="s">
        <v>0</v>
      </c>
      <c r="EP196" s="1" t="s">
        <v>0</v>
      </c>
      <c r="EQ196" s="1" t="s">
        <v>0</v>
      </c>
      <c r="ER196" s="1" t="s">
        <v>0</v>
      </c>
      <c r="ES196" s="1" t="s">
        <v>0</v>
      </c>
      <c r="ET196" s="1" t="s">
        <v>0</v>
      </c>
      <c r="EU196" s="1" t="s">
        <v>0</v>
      </c>
      <c r="EV196" s="1" t="s">
        <v>0</v>
      </c>
      <c r="EW196" s="1" t="s">
        <v>0</v>
      </c>
      <c r="EX196" s="1" t="s">
        <v>0</v>
      </c>
      <c r="EY196" s="1" t="s">
        <v>0</v>
      </c>
      <c r="EZ196" s="1" t="s">
        <v>0</v>
      </c>
      <c r="FA196" s="1" t="s">
        <v>0</v>
      </c>
      <c r="FB196" s="1" t="s">
        <v>0</v>
      </c>
      <c r="FC196" s="1" t="s">
        <v>0</v>
      </c>
      <c r="FD196" s="1" t="s">
        <v>0</v>
      </c>
    </row>
    <row r="197" spans="1:160" x14ac:dyDescent="0.2">
      <c r="A197" s="1" t="s">
        <v>1830</v>
      </c>
      <c r="B197" s="4" t="s">
        <v>877</v>
      </c>
      <c r="C197" s="4" t="s">
        <v>878</v>
      </c>
      <c r="D197" s="1">
        <v>9152303.7154750507</v>
      </c>
      <c r="E197" s="1">
        <v>1022090.57076671</v>
      </c>
      <c r="F197" s="1">
        <v>649201.81465152395</v>
      </c>
      <c r="G197" s="1">
        <v>13707632.826063201</v>
      </c>
      <c r="H197" s="1">
        <v>3984976.1158128302</v>
      </c>
      <c r="I197" s="1">
        <v>148833.905186797</v>
      </c>
      <c r="J197" s="1">
        <v>17818657.278528199</v>
      </c>
      <c r="K197" s="1">
        <v>4248672.3591023199</v>
      </c>
      <c r="L197" s="1">
        <v>1045840.88775158</v>
      </c>
      <c r="M197" s="1">
        <v>428897.05057269899</v>
      </c>
      <c r="N197" s="1">
        <v>22310005.5261067</v>
      </c>
      <c r="O197" s="1">
        <v>3832883.7277810602</v>
      </c>
      <c r="P197" s="1">
        <v>3450725.6906288401</v>
      </c>
      <c r="Q197" s="1">
        <v>3190495.6588809201</v>
      </c>
      <c r="R197" s="1">
        <v>36960.632348118699</v>
      </c>
      <c r="S197" s="1">
        <v>8490423.8374964409</v>
      </c>
      <c r="T197" s="1">
        <v>17606664.931328099</v>
      </c>
      <c r="U197" s="1">
        <v>36458963.261950403</v>
      </c>
      <c r="V197" s="1">
        <v>95717.636699442606</v>
      </c>
      <c r="W197" s="1">
        <v>7815232.9054649603</v>
      </c>
      <c r="X197" s="1">
        <v>8240941.7518220097</v>
      </c>
      <c r="Y197" s="1">
        <v>2261451.80224209</v>
      </c>
      <c r="Z197" s="1">
        <v>63562.8666876723</v>
      </c>
      <c r="AA197" s="1">
        <v>67245.977011792595</v>
      </c>
      <c r="AB197" s="1">
        <v>5155500.5488039404</v>
      </c>
      <c r="AC197" s="1">
        <v>8523260.7742920592</v>
      </c>
      <c r="AD197" s="1">
        <v>1046129.41268703</v>
      </c>
      <c r="AE197" s="1">
        <v>4289818.4221600499</v>
      </c>
      <c r="AF197" s="1">
        <v>1211715.12117264</v>
      </c>
      <c r="AG197" s="1">
        <v>1500550.73547715</v>
      </c>
      <c r="AH197" s="1">
        <v>8458839.4362396803</v>
      </c>
      <c r="AI197" s="1">
        <v>1887610.26285051</v>
      </c>
      <c r="AJ197" s="1">
        <v>4268781.8209605003</v>
      </c>
      <c r="AK197" s="1">
        <v>6881704.5702596903</v>
      </c>
      <c r="AL197" s="1">
        <v>141789.245487384</v>
      </c>
      <c r="AM197" s="1">
        <v>4341046.4919293597</v>
      </c>
      <c r="AN197" s="1">
        <v>26792234.477950498</v>
      </c>
      <c r="AO197" s="1">
        <v>50676.4461210718</v>
      </c>
      <c r="AP197" s="1">
        <v>8236794.13793277</v>
      </c>
      <c r="AQ197" s="1">
        <v>1291383.0142764</v>
      </c>
      <c r="AR197" s="1">
        <v>3795887.2890934302</v>
      </c>
      <c r="AS197" s="1">
        <v>1147995.4892541301</v>
      </c>
      <c r="AT197" s="1">
        <v>16847277.256665099</v>
      </c>
      <c r="AU197" s="1">
        <v>1139417.2299449299</v>
      </c>
      <c r="AV197" s="1">
        <v>2781079.7024481902</v>
      </c>
      <c r="AW197" s="1">
        <v>15777364.813056801</v>
      </c>
      <c r="AX197" s="1">
        <v>3494892.77033066</v>
      </c>
      <c r="AY197" s="1">
        <v>2292171.9235865599</v>
      </c>
      <c r="AZ197" s="1">
        <v>77887.335901913597</v>
      </c>
      <c r="BA197" s="1">
        <v>1296398.6240085601</v>
      </c>
      <c r="BB197" s="1">
        <v>5615997.17925114</v>
      </c>
      <c r="BC197" s="1">
        <v>6957379.39841583</v>
      </c>
      <c r="BD197" s="1">
        <v>18962550.972809099</v>
      </c>
      <c r="BE197" s="1">
        <v>2222248.0047011799</v>
      </c>
      <c r="BF197" s="1">
        <v>5302842.4109424502</v>
      </c>
      <c r="BG197" s="1">
        <v>22539621.637012798</v>
      </c>
      <c r="BH197" s="1">
        <v>203474.12292935001</v>
      </c>
      <c r="BI197" s="1">
        <v>11096213.136518501</v>
      </c>
      <c r="BJ197" s="1">
        <v>2334233.5679583899</v>
      </c>
      <c r="BK197" s="1">
        <v>6144845.8429766903</v>
      </c>
      <c r="BL197" s="1">
        <v>43083390.534282997</v>
      </c>
      <c r="BM197" s="1">
        <v>2351105.9354158598</v>
      </c>
      <c r="BN197" s="1">
        <v>4101917.8847923302</v>
      </c>
      <c r="BO197" s="1">
        <v>1358173.6585779099</v>
      </c>
      <c r="BP197" s="1">
        <v>18129472.927073002</v>
      </c>
      <c r="BQ197" s="1">
        <v>6674817.7486668397</v>
      </c>
      <c r="BR197" s="1" t="s">
        <v>0</v>
      </c>
      <c r="BS197" s="1">
        <v>4626105.8259784598</v>
      </c>
      <c r="BT197" s="1">
        <v>5147402.6593826199</v>
      </c>
      <c r="BU197" s="1">
        <v>4951260.3140492002</v>
      </c>
      <c r="BV197" s="1">
        <v>2064340.97510107</v>
      </c>
      <c r="BW197" s="1">
        <v>2078363.3902600899</v>
      </c>
      <c r="BX197" s="1">
        <v>545913.27273320104</v>
      </c>
      <c r="BY197" s="1">
        <v>6480088.3579871999</v>
      </c>
      <c r="BZ197" s="1" t="s">
        <v>0</v>
      </c>
      <c r="CA197" s="1">
        <v>23947258.4784192</v>
      </c>
      <c r="CB197" s="1">
        <v>8774346.8400848098</v>
      </c>
      <c r="CC197" s="1">
        <v>1147486.41591216</v>
      </c>
      <c r="CD197" s="1">
        <v>901491.22482188896</v>
      </c>
      <c r="CE197" s="1">
        <v>2480031.3526972402</v>
      </c>
      <c r="CF197" s="1">
        <v>1293536.08806714</v>
      </c>
      <c r="CG197" s="1">
        <v>105467.56369928199</v>
      </c>
      <c r="CH197" s="1">
        <v>1146257.73540307</v>
      </c>
      <c r="CI197" s="1">
        <v>21201420.8743257</v>
      </c>
      <c r="CJ197" s="1">
        <v>2118130.6629923</v>
      </c>
      <c r="CK197" s="1">
        <v>1788192.80541454</v>
      </c>
      <c r="CL197" s="1">
        <v>29590918.806289699</v>
      </c>
      <c r="CM197" s="1">
        <v>6101341.0986696202</v>
      </c>
      <c r="CN197" s="1">
        <v>18128030.3913166</v>
      </c>
      <c r="CO197" s="1" t="s">
        <v>0</v>
      </c>
      <c r="CP197" s="1">
        <v>979673.24921969196</v>
      </c>
      <c r="CQ197" s="1">
        <v>1873746.44379044</v>
      </c>
      <c r="CR197" s="1">
        <v>828730.58880689403</v>
      </c>
      <c r="CS197" s="1">
        <v>76181.470574806895</v>
      </c>
      <c r="CT197" s="1">
        <v>8397894.9255984407</v>
      </c>
      <c r="CU197" s="1">
        <v>2640364.4218128901</v>
      </c>
      <c r="CV197" s="1">
        <v>11171201.578236099</v>
      </c>
      <c r="CW197" s="1">
        <v>3228220.7018896299</v>
      </c>
      <c r="CX197" s="1">
        <v>5514775.2412647204</v>
      </c>
      <c r="CY197" s="1">
        <v>3625324.31999161</v>
      </c>
      <c r="CZ197" s="1">
        <v>5157365.1038525496</v>
      </c>
      <c r="DA197" s="1">
        <v>21946388.031114601</v>
      </c>
      <c r="DB197" s="1">
        <v>3028813.8111339798</v>
      </c>
      <c r="DC197" s="1">
        <v>735576.26415631699</v>
      </c>
      <c r="DD197" s="1">
        <v>561709.08345716202</v>
      </c>
      <c r="DE197" s="1">
        <v>2249574.5962252901</v>
      </c>
      <c r="DF197" s="1">
        <v>1310506.9372944699</v>
      </c>
      <c r="DG197" s="1">
        <v>6499258.7031089999</v>
      </c>
      <c r="DH197" s="1">
        <v>483253.19088571402</v>
      </c>
      <c r="DI197" s="1">
        <v>3399758.5617348701</v>
      </c>
      <c r="DJ197" s="1">
        <v>3477219.7244243398</v>
      </c>
      <c r="DK197" s="1">
        <v>2926320.7683581598</v>
      </c>
      <c r="DL197" s="1">
        <v>4763073.4235440604</v>
      </c>
      <c r="DM197" s="1">
        <v>8040271.2710856404</v>
      </c>
      <c r="DN197" s="1">
        <v>1851840.4570796101</v>
      </c>
      <c r="DO197" s="1">
        <v>549307.13374220103</v>
      </c>
      <c r="DP197" s="1">
        <v>29039956.575520501</v>
      </c>
      <c r="DQ197" s="1">
        <v>11503293.396779999</v>
      </c>
      <c r="DR197" s="1">
        <v>35632620.405757204</v>
      </c>
      <c r="DS197" s="1">
        <v>2589655.8007686799</v>
      </c>
      <c r="DT197" s="1">
        <v>1635578.8738879799</v>
      </c>
      <c r="DU197" s="1">
        <v>7195531.7091761101</v>
      </c>
      <c r="DV197" s="1">
        <v>3751508.0628846399</v>
      </c>
      <c r="DW197" s="1" t="s">
        <v>0</v>
      </c>
      <c r="DX197" s="1">
        <v>4027505.5008969498</v>
      </c>
      <c r="DY197" s="1">
        <v>9164149.3012666907</v>
      </c>
      <c r="DZ197" s="1">
        <v>5617452.8605953101</v>
      </c>
      <c r="EA197" s="1">
        <v>1369099.8622260501</v>
      </c>
      <c r="EB197" s="1">
        <v>786238.25210941304</v>
      </c>
      <c r="EC197" s="1">
        <v>5236290.5974340802</v>
      </c>
      <c r="ED197" s="1">
        <v>2728056.0830081599</v>
      </c>
      <c r="EE197" s="1">
        <v>3512825.65139201</v>
      </c>
      <c r="EF197" s="1">
        <v>126370.761100011</v>
      </c>
      <c r="EG197" s="1">
        <v>21341785.656335399</v>
      </c>
      <c r="EH197" s="1">
        <v>531415.129440716</v>
      </c>
      <c r="EI197" s="1">
        <v>18438784.9239612</v>
      </c>
      <c r="EJ197" s="1">
        <v>2724523.0888250698</v>
      </c>
      <c r="EK197" s="1">
        <v>224907.37660912599</v>
      </c>
      <c r="EL197" s="1">
        <v>6713322.51824822</v>
      </c>
      <c r="EM197" s="1">
        <v>2912999.0975440401</v>
      </c>
      <c r="EN197" s="1">
        <v>1586050.05904261</v>
      </c>
      <c r="EO197" s="1">
        <v>910195.05230884196</v>
      </c>
      <c r="EP197" s="1">
        <v>2143560.2549163499</v>
      </c>
      <c r="EQ197" s="1">
        <v>2216323.0621342598</v>
      </c>
      <c r="ER197" s="1">
        <v>3797663.1028584498</v>
      </c>
      <c r="ES197" s="1">
        <v>744591.88372833899</v>
      </c>
      <c r="ET197" s="1">
        <v>1695662.19207031</v>
      </c>
      <c r="EU197" s="1">
        <v>666858.48433204205</v>
      </c>
      <c r="EV197" s="1">
        <v>9351119.4600019902</v>
      </c>
      <c r="EW197" s="1">
        <v>4108031.81489594</v>
      </c>
      <c r="EX197" s="1">
        <v>112534.291793728</v>
      </c>
      <c r="EY197" s="1">
        <v>992785.33396013605</v>
      </c>
      <c r="EZ197" s="1">
        <v>12221661.483659901</v>
      </c>
      <c r="FA197" s="1">
        <v>2996930.7817547</v>
      </c>
      <c r="FB197" s="1">
        <v>22782226.937510598</v>
      </c>
      <c r="FC197" s="1">
        <v>9105250.9321723394</v>
      </c>
      <c r="FD197" s="1">
        <v>814757.98991331703</v>
      </c>
    </row>
    <row r="198" spans="1:160" x14ac:dyDescent="0.2">
      <c r="A198" s="1" t="s">
        <v>1831</v>
      </c>
      <c r="B198" s="4" t="s">
        <v>880</v>
      </c>
      <c r="C198" s="4" t="s">
        <v>881</v>
      </c>
      <c r="D198" s="1" t="s">
        <v>0</v>
      </c>
      <c r="E198" s="1" t="s">
        <v>0</v>
      </c>
      <c r="F198" s="1" t="s">
        <v>0</v>
      </c>
      <c r="G198" s="1" t="s">
        <v>0</v>
      </c>
      <c r="H198" s="1" t="s">
        <v>0</v>
      </c>
      <c r="I198" s="1" t="s">
        <v>0</v>
      </c>
      <c r="J198" s="1" t="s">
        <v>0</v>
      </c>
      <c r="K198" s="1" t="s">
        <v>0</v>
      </c>
      <c r="L198" s="1" t="s">
        <v>0</v>
      </c>
      <c r="M198" s="1" t="s">
        <v>0</v>
      </c>
      <c r="N198" s="1" t="s">
        <v>0</v>
      </c>
      <c r="O198" s="1" t="s">
        <v>0</v>
      </c>
      <c r="P198" s="1" t="s">
        <v>0</v>
      </c>
      <c r="Q198" s="1" t="s">
        <v>0</v>
      </c>
      <c r="R198" s="1" t="s">
        <v>0</v>
      </c>
      <c r="S198" s="1" t="s">
        <v>0</v>
      </c>
      <c r="T198" s="1" t="s">
        <v>0</v>
      </c>
      <c r="U198" s="1" t="s">
        <v>0</v>
      </c>
      <c r="V198" s="1" t="s">
        <v>0</v>
      </c>
      <c r="W198" s="1" t="s">
        <v>0</v>
      </c>
      <c r="X198" s="1" t="s">
        <v>0</v>
      </c>
      <c r="Y198" s="1" t="s">
        <v>0</v>
      </c>
      <c r="Z198" s="1" t="s">
        <v>0</v>
      </c>
      <c r="AA198" s="1" t="s">
        <v>0</v>
      </c>
      <c r="AB198" s="1" t="s">
        <v>0</v>
      </c>
      <c r="AC198" s="1" t="s">
        <v>0</v>
      </c>
      <c r="AD198" s="1" t="s">
        <v>0</v>
      </c>
      <c r="AE198" s="1" t="s">
        <v>0</v>
      </c>
      <c r="AF198" s="1" t="s">
        <v>0</v>
      </c>
      <c r="AG198" s="1" t="s">
        <v>0</v>
      </c>
      <c r="AH198" s="1" t="s">
        <v>0</v>
      </c>
      <c r="AI198" s="1" t="s">
        <v>0</v>
      </c>
      <c r="AJ198" s="1" t="s">
        <v>0</v>
      </c>
      <c r="AK198" s="1" t="s">
        <v>0</v>
      </c>
      <c r="AL198" s="1" t="s">
        <v>0</v>
      </c>
      <c r="AM198" s="1" t="s">
        <v>0</v>
      </c>
      <c r="AN198" s="1" t="s">
        <v>0</v>
      </c>
      <c r="AO198" s="1" t="s">
        <v>0</v>
      </c>
      <c r="AP198" s="1" t="s">
        <v>0</v>
      </c>
      <c r="AQ198" s="1" t="s">
        <v>0</v>
      </c>
      <c r="AR198" s="1" t="s">
        <v>0</v>
      </c>
      <c r="AS198" s="1" t="s">
        <v>0</v>
      </c>
      <c r="AT198" s="1" t="s">
        <v>0</v>
      </c>
      <c r="AU198" s="1" t="s">
        <v>0</v>
      </c>
      <c r="AV198" s="1" t="s">
        <v>0</v>
      </c>
      <c r="AW198" s="1" t="s">
        <v>0</v>
      </c>
      <c r="AX198" s="1" t="s">
        <v>0</v>
      </c>
      <c r="AY198" s="1" t="s">
        <v>0</v>
      </c>
      <c r="AZ198" s="1" t="s">
        <v>0</v>
      </c>
      <c r="BA198" s="1" t="s">
        <v>0</v>
      </c>
      <c r="BB198" s="1" t="s">
        <v>0</v>
      </c>
      <c r="BC198" s="1" t="s">
        <v>0</v>
      </c>
      <c r="BD198" s="1" t="s">
        <v>0</v>
      </c>
      <c r="BE198" s="1" t="s">
        <v>0</v>
      </c>
      <c r="BF198" s="1" t="s">
        <v>0</v>
      </c>
      <c r="BG198" s="1" t="s">
        <v>0</v>
      </c>
      <c r="BH198" s="1" t="s">
        <v>0</v>
      </c>
      <c r="BI198" s="1" t="s">
        <v>0</v>
      </c>
      <c r="BJ198" s="1" t="s">
        <v>0</v>
      </c>
      <c r="BK198" s="1" t="s">
        <v>0</v>
      </c>
      <c r="BL198" s="1" t="s">
        <v>0</v>
      </c>
      <c r="BM198" s="1" t="s">
        <v>0</v>
      </c>
      <c r="BN198" s="1" t="s">
        <v>0</v>
      </c>
      <c r="BO198" s="1" t="s">
        <v>0</v>
      </c>
      <c r="BP198" s="1" t="s">
        <v>0</v>
      </c>
      <c r="BQ198" s="1" t="s">
        <v>0</v>
      </c>
      <c r="BR198" s="1" t="s">
        <v>0</v>
      </c>
      <c r="BS198" s="1" t="s">
        <v>0</v>
      </c>
      <c r="BT198" s="1" t="s">
        <v>0</v>
      </c>
      <c r="BU198" s="1" t="s">
        <v>0</v>
      </c>
      <c r="BV198" s="1" t="s">
        <v>0</v>
      </c>
      <c r="BW198" s="1" t="s">
        <v>0</v>
      </c>
      <c r="BX198" s="1" t="s">
        <v>0</v>
      </c>
      <c r="BY198" s="1" t="s">
        <v>0</v>
      </c>
      <c r="BZ198" s="1" t="s">
        <v>0</v>
      </c>
      <c r="CA198" s="1" t="s">
        <v>0</v>
      </c>
      <c r="CB198" s="1" t="s">
        <v>0</v>
      </c>
      <c r="CC198" s="1" t="s">
        <v>0</v>
      </c>
      <c r="CD198" s="1" t="s">
        <v>0</v>
      </c>
      <c r="CE198" s="1" t="s">
        <v>0</v>
      </c>
      <c r="CF198" s="1" t="s">
        <v>0</v>
      </c>
      <c r="CG198" s="1" t="s">
        <v>0</v>
      </c>
      <c r="CH198" s="1" t="s">
        <v>0</v>
      </c>
      <c r="CI198" s="1" t="s">
        <v>0</v>
      </c>
      <c r="CJ198" s="1" t="s">
        <v>0</v>
      </c>
      <c r="CK198" s="1" t="s">
        <v>0</v>
      </c>
      <c r="CL198" s="1" t="s">
        <v>0</v>
      </c>
      <c r="CM198" s="1" t="s">
        <v>0</v>
      </c>
      <c r="CN198" s="1" t="s">
        <v>0</v>
      </c>
      <c r="CO198" s="1" t="s">
        <v>0</v>
      </c>
      <c r="CP198" s="1" t="s">
        <v>0</v>
      </c>
      <c r="CQ198" s="1" t="s">
        <v>0</v>
      </c>
      <c r="CR198" s="1" t="s">
        <v>0</v>
      </c>
      <c r="CS198" s="1" t="s">
        <v>0</v>
      </c>
      <c r="CT198" s="1" t="s">
        <v>0</v>
      </c>
      <c r="CU198" s="1" t="s">
        <v>0</v>
      </c>
      <c r="CV198" s="1" t="s">
        <v>0</v>
      </c>
      <c r="CW198" s="1" t="s">
        <v>0</v>
      </c>
      <c r="CX198" s="1" t="s">
        <v>0</v>
      </c>
      <c r="CY198" s="1" t="s">
        <v>0</v>
      </c>
      <c r="CZ198" s="1" t="s">
        <v>0</v>
      </c>
      <c r="DA198" s="1" t="s">
        <v>0</v>
      </c>
      <c r="DB198" s="1" t="s">
        <v>0</v>
      </c>
      <c r="DC198" s="1" t="s">
        <v>0</v>
      </c>
      <c r="DD198" s="1" t="s">
        <v>0</v>
      </c>
      <c r="DE198" s="1" t="s">
        <v>0</v>
      </c>
      <c r="DF198" s="1" t="s">
        <v>0</v>
      </c>
      <c r="DG198" s="1" t="s">
        <v>0</v>
      </c>
      <c r="DH198" s="1" t="s">
        <v>0</v>
      </c>
      <c r="DI198" s="1" t="s">
        <v>0</v>
      </c>
      <c r="DJ198" s="1" t="s">
        <v>0</v>
      </c>
      <c r="DK198" s="1" t="s">
        <v>0</v>
      </c>
      <c r="DL198" s="1" t="s">
        <v>0</v>
      </c>
      <c r="DM198" s="1" t="s">
        <v>0</v>
      </c>
      <c r="DN198" s="1" t="s">
        <v>0</v>
      </c>
      <c r="DO198" s="1" t="s">
        <v>0</v>
      </c>
      <c r="DP198" s="1" t="s">
        <v>0</v>
      </c>
      <c r="DQ198" s="1" t="s">
        <v>0</v>
      </c>
      <c r="DR198" s="1" t="s">
        <v>0</v>
      </c>
      <c r="DS198" s="1" t="s">
        <v>0</v>
      </c>
      <c r="DT198" s="1" t="s">
        <v>0</v>
      </c>
      <c r="DU198" s="1" t="s">
        <v>0</v>
      </c>
      <c r="DV198" s="1" t="s">
        <v>0</v>
      </c>
      <c r="DW198" s="1" t="s">
        <v>0</v>
      </c>
      <c r="DX198" s="1" t="s">
        <v>0</v>
      </c>
      <c r="DY198" s="1" t="s">
        <v>0</v>
      </c>
      <c r="DZ198" s="1" t="s">
        <v>0</v>
      </c>
      <c r="EA198" s="1" t="s">
        <v>0</v>
      </c>
      <c r="EB198" s="1" t="s">
        <v>0</v>
      </c>
      <c r="EC198" s="1" t="s">
        <v>0</v>
      </c>
      <c r="ED198" s="1" t="s">
        <v>0</v>
      </c>
      <c r="EE198" s="1" t="s">
        <v>0</v>
      </c>
      <c r="EF198" s="1" t="s">
        <v>0</v>
      </c>
      <c r="EG198" s="1" t="s">
        <v>0</v>
      </c>
      <c r="EH198" s="1" t="s">
        <v>0</v>
      </c>
      <c r="EI198" s="1" t="s">
        <v>0</v>
      </c>
      <c r="EJ198" s="1" t="s">
        <v>0</v>
      </c>
      <c r="EK198" s="1" t="s">
        <v>0</v>
      </c>
      <c r="EL198" s="1" t="s">
        <v>0</v>
      </c>
      <c r="EM198" s="1" t="s">
        <v>0</v>
      </c>
      <c r="EN198" s="1" t="s">
        <v>0</v>
      </c>
      <c r="EO198" s="1" t="s">
        <v>0</v>
      </c>
      <c r="EP198" s="1" t="s">
        <v>0</v>
      </c>
      <c r="EQ198" s="1" t="s">
        <v>0</v>
      </c>
      <c r="ER198" s="1" t="s">
        <v>0</v>
      </c>
      <c r="ES198" s="1" t="s">
        <v>0</v>
      </c>
      <c r="ET198" s="1" t="s">
        <v>0</v>
      </c>
      <c r="EU198" s="1" t="s">
        <v>0</v>
      </c>
      <c r="EV198" s="1" t="s">
        <v>0</v>
      </c>
      <c r="EW198" s="1" t="s">
        <v>0</v>
      </c>
      <c r="EX198" s="1" t="s">
        <v>0</v>
      </c>
      <c r="EY198" s="1" t="s">
        <v>0</v>
      </c>
      <c r="EZ198" s="1" t="s">
        <v>0</v>
      </c>
      <c r="FA198" s="1" t="s">
        <v>0</v>
      </c>
      <c r="FB198" s="1" t="s">
        <v>0</v>
      </c>
      <c r="FC198" s="1" t="s">
        <v>0</v>
      </c>
      <c r="FD198" s="1" t="s">
        <v>0</v>
      </c>
    </row>
    <row r="199" spans="1:160" x14ac:dyDescent="0.2">
      <c r="A199" s="1" t="s">
        <v>1832</v>
      </c>
      <c r="B199" s="4" t="s">
        <v>885</v>
      </c>
      <c r="C199" s="4" t="s">
        <v>886</v>
      </c>
      <c r="D199" s="1" t="s">
        <v>0</v>
      </c>
      <c r="E199" s="1" t="s">
        <v>0</v>
      </c>
      <c r="F199" s="1" t="s">
        <v>0</v>
      </c>
      <c r="G199" s="1" t="s">
        <v>0</v>
      </c>
      <c r="H199" s="1" t="s">
        <v>0</v>
      </c>
      <c r="I199" s="1" t="s">
        <v>0</v>
      </c>
      <c r="J199" s="1" t="s">
        <v>0</v>
      </c>
      <c r="K199" s="1" t="s">
        <v>0</v>
      </c>
      <c r="L199" s="1" t="s">
        <v>0</v>
      </c>
      <c r="M199" s="1" t="s">
        <v>0</v>
      </c>
      <c r="N199" s="1" t="s">
        <v>0</v>
      </c>
      <c r="O199" s="1" t="s">
        <v>0</v>
      </c>
      <c r="P199" s="1" t="s">
        <v>0</v>
      </c>
      <c r="Q199" s="1" t="s">
        <v>0</v>
      </c>
      <c r="R199" s="1" t="s">
        <v>0</v>
      </c>
      <c r="S199" s="1" t="s">
        <v>0</v>
      </c>
      <c r="T199" s="1" t="s">
        <v>0</v>
      </c>
      <c r="U199" s="1" t="s">
        <v>0</v>
      </c>
      <c r="V199" s="1" t="s">
        <v>0</v>
      </c>
      <c r="W199" s="1" t="s">
        <v>0</v>
      </c>
      <c r="X199" s="1" t="s">
        <v>0</v>
      </c>
      <c r="Y199" s="1" t="s">
        <v>0</v>
      </c>
      <c r="Z199" s="1" t="s">
        <v>0</v>
      </c>
      <c r="AA199" s="1" t="s">
        <v>0</v>
      </c>
      <c r="AB199" s="1" t="s">
        <v>0</v>
      </c>
      <c r="AC199" s="1" t="s">
        <v>0</v>
      </c>
      <c r="AD199" s="1" t="s">
        <v>0</v>
      </c>
      <c r="AE199" s="1" t="s">
        <v>0</v>
      </c>
      <c r="AF199" s="1" t="s">
        <v>0</v>
      </c>
      <c r="AG199" s="1" t="s">
        <v>0</v>
      </c>
      <c r="AH199" s="1" t="s">
        <v>0</v>
      </c>
      <c r="AI199" s="1" t="s">
        <v>0</v>
      </c>
      <c r="AJ199" s="1" t="s">
        <v>0</v>
      </c>
      <c r="AK199" s="1" t="s">
        <v>0</v>
      </c>
      <c r="AL199" s="1" t="s">
        <v>0</v>
      </c>
      <c r="AM199" s="1" t="s">
        <v>0</v>
      </c>
      <c r="AN199" s="1" t="s">
        <v>0</v>
      </c>
      <c r="AO199" s="1" t="s">
        <v>0</v>
      </c>
      <c r="AP199" s="1" t="s">
        <v>0</v>
      </c>
      <c r="AQ199" s="1" t="s">
        <v>0</v>
      </c>
      <c r="AR199" s="1" t="s">
        <v>0</v>
      </c>
      <c r="AS199" s="1" t="s">
        <v>0</v>
      </c>
      <c r="AT199" s="1" t="s">
        <v>0</v>
      </c>
      <c r="AU199" s="1" t="s">
        <v>0</v>
      </c>
      <c r="AV199" s="1" t="s">
        <v>0</v>
      </c>
      <c r="AW199" s="1" t="s">
        <v>0</v>
      </c>
      <c r="AX199" s="1" t="s">
        <v>0</v>
      </c>
      <c r="AY199" s="1" t="s">
        <v>0</v>
      </c>
      <c r="AZ199" s="1" t="s">
        <v>0</v>
      </c>
      <c r="BA199" s="1" t="s">
        <v>0</v>
      </c>
      <c r="BB199" s="1" t="s">
        <v>0</v>
      </c>
      <c r="BC199" s="1" t="s">
        <v>0</v>
      </c>
      <c r="BD199" s="1" t="s">
        <v>0</v>
      </c>
      <c r="BE199" s="1" t="s">
        <v>0</v>
      </c>
      <c r="BF199" s="1" t="s">
        <v>0</v>
      </c>
      <c r="BG199" s="1" t="s">
        <v>0</v>
      </c>
      <c r="BH199" s="1" t="s">
        <v>0</v>
      </c>
      <c r="BI199" s="1" t="s">
        <v>0</v>
      </c>
      <c r="BJ199" s="1" t="s">
        <v>0</v>
      </c>
      <c r="BK199" s="1" t="s">
        <v>0</v>
      </c>
      <c r="BL199" s="1" t="s">
        <v>0</v>
      </c>
      <c r="BM199" s="1" t="s">
        <v>0</v>
      </c>
      <c r="BN199" s="1" t="s">
        <v>0</v>
      </c>
      <c r="BO199" s="1" t="s">
        <v>0</v>
      </c>
      <c r="BP199" s="1" t="s">
        <v>0</v>
      </c>
      <c r="BQ199" s="1" t="s">
        <v>0</v>
      </c>
      <c r="BR199" s="1" t="s">
        <v>0</v>
      </c>
      <c r="BS199" s="1" t="s">
        <v>0</v>
      </c>
      <c r="BT199" s="1" t="s">
        <v>0</v>
      </c>
      <c r="BU199" s="1" t="s">
        <v>0</v>
      </c>
      <c r="BV199" s="1" t="s">
        <v>0</v>
      </c>
      <c r="BW199" s="1" t="s">
        <v>0</v>
      </c>
      <c r="BX199" s="1" t="s">
        <v>0</v>
      </c>
      <c r="BY199" s="1" t="s">
        <v>0</v>
      </c>
      <c r="BZ199" s="1" t="s">
        <v>0</v>
      </c>
      <c r="CA199" s="1" t="s">
        <v>0</v>
      </c>
      <c r="CB199" s="1" t="s">
        <v>0</v>
      </c>
      <c r="CC199" s="1" t="s">
        <v>0</v>
      </c>
      <c r="CD199" s="1" t="s">
        <v>0</v>
      </c>
      <c r="CE199" s="1" t="s">
        <v>0</v>
      </c>
      <c r="CF199" s="1" t="s">
        <v>0</v>
      </c>
      <c r="CG199" s="1" t="s">
        <v>0</v>
      </c>
      <c r="CH199" s="1" t="s">
        <v>0</v>
      </c>
      <c r="CI199" s="1" t="s">
        <v>0</v>
      </c>
      <c r="CJ199" s="1" t="s">
        <v>0</v>
      </c>
      <c r="CK199" s="1" t="s">
        <v>0</v>
      </c>
      <c r="CL199" s="1" t="s">
        <v>0</v>
      </c>
      <c r="CM199" s="1" t="s">
        <v>0</v>
      </c>
      <c r="CN199" s="1" t="s">
        <v>0</v>
      </c>
      <c r="CO199" s="1" t="s">
        <v>0</v>
      </c>
      <c r="CP199" s="1" t="s">
        <v>0</v>
      </c>
      <c r="CQ199" s="1" t="s">
        <v>0</v>
      </c>
      <c r="CR199" s="1" t="s">
        <v>0</v>
      </c>
      <c r="CS199" s="1" t="s">
        <v>0</v>
      </c>
      <c r="CT199" s="1" t="s">
        <v>0</v>
      </c>
      <c r="CU199" s="1" t="s">
        <v>0</v>
      </c>
      <c r="CV199" s="1" t="s">
        <v>0</v>
      </c>
      <c r="CW199" s="1" t="s">
        <v>0</v>
      </c>
      <c r="CX199" s="1" t="s">
        <v>0</v>
      </c>
      <c r="CY199" s="1" t="s">
        <v>0</v>
      </c>
      <c r="CZ199" s="1" t="s">
        <v>0</v>
      </c>
      <c r="DA199" s="1" t="s">
        <v>0</v>
      </c>
      <c r="DB199" s="1" t="s">
        <v>0</v>
      </c>
      <c r="DC199" s="1" t="s">
        <v>0</v>
      </c>
      <c r="DD199" s="1" t="s">
        <v>0</v>
      </c>
      <c r="DE199" s="1" t="s">
        <v>0</v>
      </c>
      <c r="DF199" s="1" t="s">
        <v>0</v>
      </c>
      <c r="DG199" s="1" t="s">
        <v>0</v>
      </c>
      <c r="DH199" s="1" t="s">
        <v>0</v>
      </c>
      <c r="DI199" s="1" t="s">
        <v>0</v>
      </c>
      <c r="DJ199" s="1" t="s">
        <v>0</v>
      </c>
      <c r="DK199" s="1" t="s">
        <v>0</v>
      </c>
      <c r="DL199" s="1" t="s">
        <v>0</v>
      </c>
      <c r="DM199" s="1" t="s">
        <v>0</v>
      </c>
      <c r="DN199" s="1" t="s">
        <v>0</v>
      </c>
      <c r="DO199" s="1" t="s">
        <v>0</v>
      </c>
      <c r="DP199" s="1" t="s">
        <v>0</v>
      </c>
      <c r="DQ199" s="1" t="s">
        <v>0</v>
      </c>
      <c r="DR199" s="1" t="s">
        <v>0</v>
      </c>
      <c r="DS199" s="1" t="s">
        <v>0</v>
      </c>
      <c r="DT199" s="1" t="s">
        <v>0</v>
      </c>
      <c r="DU199" s="1" t="s">
        <v>0</v>
      </c>
      <c r="DV199" s="1" t="s">
        <v>0</v>
      </c>
      <c r="DW199" s="1" t="s">
        <v>0</v>
      </c>
      <c r="DX199" s="1" t="s">
        <v>0</v>
      </c>
      <c r="DY199" s="1" t="s">
        <v>0</v>
      </c>
      <c r="DZ199" s="1" t="s">
        <v>0</v>
      </c>
      <c r="EA199" s="1" t="s">
        <v>0</v>
      </c>
      <c r="EB199" s="1" t="s">
        <v>0</v>
      </c>
      <c r="EC199" s="1" t="s">
        <v>0</v>
      </c>
      <c r="ED199" s="1" t="s">
        <v>0</v>
      </c>
      <c r="EE199" s="1" t="s">
        <v>0</v>
      </c>
      <c r="EF199" s="1" t="s">
        <v>0</v>
      </c>
      <c r="EG199" s="1" t="s">
        <v>0</v>
      </c>
      <c r="EH199" s="1" t="s">
        <v>0</v>
      </c>
      <c r="EI199" s="1" t="s">
        <v>0</v>
      </c>
      <c r="EJ199" s="1" t="s">
        <v>0</v>
      </c>
      <c r="EK199" s="1" t="s">
        <v>0</v>
      </c>
      <c r="EL199" s="1" t="s">
        <v>0</v>
      </c>
      <c r="EM199" s="1" t="s">
        <v>0</v>
      </c>
      <c r="EN199" s="1" t="s">
        <v>0</v>
      </c>
      <c r="EO199" s="1" t="s">
        <v>0</v>
      </c>
      <c r="EP199" s="1" t="s">
        <v>0</v>
      </c>
      <c r="EQ199" s="1" t="s">
        <v>0</v>
      </c>
      <c r="ER199" s="1" t="s">
        <v>0</v>
      </c>
      <c r="ES199" s="1" t="s">
        <v>0</v>
      </c>
      <c r="ET199" s="1" t="s">
        <v>0</v>
      </c>
      <c r="EU199" s="1" t="s">
        <v>0</v>
      </c>
      <c r="EV199" s="1" t="s">
        <v>0</v>
      </c>
      <c r="EW199" s="1" t="s">
        <v>0</v>
      </c>
      <c r="EX199" s="1" t="s">
        <v>0</v>
      </c>
      <c r="EY199" s="1" t="s">
        <v>0</v>
      </c>
      <c r="EZ199" s="1" t="s">
        <v>0</v>
      </c>
      <c r="FA199" s="1" t="s">
        <v>0</v>
      </c>
      <c r="FB199" s="1" t="s">
        <v>0</v>
      </c>
      <c r="FC199" s="1" t="s">
        <v>0</v>
      </c>
      <c r="FD199" s="1" t="s">
        <v>0</v>
      </c>
    </row>
    <row r="200" spans="1:160" x14ac:dyDescent="0.2">
      <c r="A200" s="1" t="s">
        <v>1833</v>
      </c>
      <c r="B200" s="4" t="s">
        <v>890</v>
      </c>
      <c r="C200" s="4" t="s">
        <v>891</v>
      </c>
      <c r="D200" s="1">
        <v>25984.134813156099</v>
      </c>
      <c r="E200" s="1">
        <v>39110.387908704302</v>
      </c>
      <c r="F200" s="1">
        <v>40593.120325636897</v>
      </c>
      <c r="G200" s="1">
        <v>55658.458772914302</v>
      </c>
      <c r="H200" s="1">
        <v>41220.824042945897</v>
      </c>
      <c r="I200" s="1">
        <v>10459.4500671155</v>
      </c>
      <c r="J200" s="1">
        <v>20418.9213151857</v>
      </c>
      <c r="K200" s="1">
        <v>29945.229914609001</v>
      </c>
      <c r="L200" s="1">
        <v>22828.246652157199</v>
      </c>
      <c r="M200" s="1">
        <v>21695.570521946102</v>
      </c>
      <c r="N200" s="1">
        <v>24717.141596488502</v>
      </c>
      <c r="O200" s="1">
        <v>27488.283216424101</v>
      </c>
      <c r="P200" s="1">
        <v>59523.725171571401</v>
      </c>
      <c r="Q200" s="1">
        <v>23247.155334621599</v>
      </c>
      <c r="R200" s="1">
        <v>35280.345143958497</v>
      </c>
      <c r="S200" s="1">
        <v>30245.083382300701</v>
      </c>
      <c r="T200" s="1">
        <v>46186.658456829697</v>
      </c>
      <c r="U200" s="1">
        <v>39598.845609993703</v>
      </c>
      <c r="V200" s="1">
        <v>52531.429240647703</v>
      </c>
      <c r="W200" s="1">
        <v>39444.528316320997</v>
      </c>
      <c r="X200" s="1">
        <v>75173.556087365199</v>
      </c>
      <c r="Y200" s="1">
        <v>31957.800211535501</v>
      </c>
      <c r="Z200" s="1">
        <v>24161.4875487147</v>
      </c>
      <c r="AA200" s="1">
        <v>37532.537167066999</v>
      </c>
      <c r="AB200" s="1">
        <v>10601.7583695874</v>
      </c>
      <c r="AC200" s="1">
        <v>40938.012156429497</v>
      </c>
      <c r="AD200" s="1">
        <v>44602.451734372</v>
      </c>
      <c r="AE200" s="1">
        <v>46341.919041249901</v>
      </c>
      <c r="AF200" s="1">
        <v>26624.8966065368</v>
      </c>
      <c r="AG200" s="1">
        <v>16427.0366456704</v>
      </c>
      <c r="AH200" s="1">
        <v>48283.032450596998</v>
      </c>
      <c r="AI200" s="1">
        <v>49671.258300937901</v>
      </c>
      <c r="AJ200" s="1">
        <v>31383.398263030202</v>
      </c>
      <c r="AK200" s="1">
        <v>29164.1767728468</v>
      </c>
      <c r="AL200" s="1">
        <v>35572.647756418803</v>
      </c>
      <c r="AM200" s="1">
        <v>29542.7851784749</v>
      </c>
      <c r="AN200" s="1">
        <v>77199.121400263903</v>
      </c>
      <c r="AO200" s="1">
        <v>40849.208380864096</v>
      </c>
      <c r="AP200" s="1">
        <v>42191.467356051697</v>
      </c>
      <c r="AQ200" s="1">
        <v>40430.383948943498</v>
      </c>
      <c r="AR200" s="1">
        <v>37622.094346706603</v>
      </c>
      <c r="AS200" s="1">
        <v>47206.539428847202</v>
      </c>
      <c r="AT200" s="1">
        <v>42866.652991937401</v>
      </c>
      <c r="AU200" s="1">
        <v>46837.374437161801</v>
      </c>
      <c r="AV200" s="1">
        <v>68575.533835511305</v>
      </c>
      <c r="AW200" s="1">
        <v>24540.572762934898</v>
      </c>
      <c r="AX200" s="1">
        <v>51935.528347125597</v>
      </c>
      <c r="AY200" s="1">
        <v>64183.449668797301</v>
      </c>
      <c r="AZ200" s="1">
        <v>88105.023471146793</v>
      </c>
      <c r="BA200" s="1">
        <v>41078.946263626996</v>
      </c>
      <c r="BB200" s="1">
        <v>36110.9673508954</v>
      </c>
      <c r="BC200" s="1">
        <v>48565.237673822798</v>
      </c>
      <c r="BD200" s="1">
        <v>30140.9893008818</v>
      </c>
      <c r="BE200" s="1">
        <v>34009.563229528801</v>
      </c>
      <c r="BF200" s="1">
        <v>32810.406499584002</v>
      </c>
      <c r="BG200" s="1">
        <v>31930.197649018901</v>
      </c>
      <c r="BH200" s="1">
        <v>63022.246387915497</v>
      </c>
      <c r="BI200" s="1">
        <v>85482.187619685894</v>
      </c>
      <c r="BJ200" s="1">
        <v>39244.2474837431</v>
      </c>
      <c r="BK200" s="1">
        <v>68764.3491876841</v>
      </c>
      <c r="BL200" s="1">
        <v>43197.704349273503</v>
      </c>
      <c r="BM200" s="1">
        <v>29227.460809318101</v>
      </c>
      <c r="BN200" s="1">
        <v>33259.775711345799</v>
      </c>
      <c r="BO200" s="1">
        <v>46045.6556978808</v>
      </c>
      <c r="BP200" s="1">
        <v>54224.106550442702</v>
      </c>
      <c r="BQ200" s="1">
        <v>67015.025110476403</v>
      </c>
      <c r="BR200" s="1">
        <v>65399.681370150902</v>
      </c>
      <c r="BS200" s="1">
        <v>53134.551109979802</v>
      </c>
      <c r="BT200" s="1">
        <v>29625.962176030502</v>
      </c>
      <c r="BU200" s="1">
        <v>64817.405653531801</v>
      </c>
      <c r="BV200" s="1">
        <v>14874.7825758243</v>
      </c>
      <c r="BW200" s="1">
        <v>49371.658320390401</v>
      </c>
      <c r="BX200" s="1">
        <v>42976.257309252498</v>
      </c>
      <c r="BY200" s="1">
        <v>33948.2853142452</v>
      </c>
      <c r="BZ200" s="1">
        <v>67326.823967866498</v>
      </c>
      <c r="CA200" s="1">
        <v>29926.584273945598</v>
      </c>
      <c r="CB200" s="1">
        <v>34775.177474214899</v>
      </c>
      <c r="CC200" s="1">
        <v>33097.102366346597</v>
      </c>
      <c r="CD200" s="1">
        <v>37758.993003594704</v>
      </c>
      <c r="CE200" s="1">
        <v>35945.786861690198</v>
      </c>
      <c r="CF200" s="1">
        <v>20049.6101102262</v>
      </c>
      <c r="CG200" s="1">
        <v>73216.803845805407</v>
      </c>
      <c r="CH200" s="1">
        <v>26095.8523214618</v>
      </c>
      <c r="CI200" s="1">
        <v>40083.882064379002</v>
      </c>
      <c r="CJ200" s="1">
        <v>35018.091736835297</v>
      </c>
      <c r="CK200" s="1">
        <v>20129.665905369198</v>
      </c>
      <c r="CL200" s="1">
        <v>44163.528724261698</v>
      </c>
      <c r="CM200" s="1">
        <v>47155.939750298297</v>
      </c>
      <c r="CN200" s="1">
        <v>38324.394367355198</v>
      </c>
      <c r="CO200" s="1">
        <v>32053.541726909301</v>
      </c>
      <c r="CP200" s="1">
        <v>31026.991136037101</v>
      </c>
      <c r="CQ200" s="1">
        <v>37924.471491222299</v>
      </c>
      <c r="CR200" s="1">
        <v>20300.416281090998</v>
      </c>
      <c r="CS200" s="1">
        <v>53376.9291539025</v>
      </c>
      <c r="CT200" s="1">
        <v>44888.445309908799</v>
      </c>
      <c r="CU200" s="1">
        <v>20009.738401204901</v>
      </c>
      <c r="CV200" s="1">
        <v>37329.763575057099</v>
      </c>
      <c r="CW200" s="1">
        <v>45650.882091385</v>
      </c>
      <c r="CX200" s="1">
        <v>50383.134278871497</v>
      </c>
      <c r="CY200" s="1">
        <v>39959.631937554499</v>
      </c>
      <c r="CZ200" s="1">
        <v>42393.028675051202</v>
      </c>
      <c r="DA200" s="1">
        <v>74651.644303167093</v>
      </c>
      <c r="DB200" s="1">
        <v>49093.421079191801</v>
      </c>
      <c r="DC200" s="1">
        <v>52525.584643743598</v>
      </c>
      <c r="DD200" s="1">
        <v>64569.7293082346</v>
      </c>
      <c r="DE200" s="1">
        <v>42749.334297884001</v>
      </c>
      <c r="DF200" s="1">
        <v>45152.677342658899</v>
      </c>
      <c r="DG200" s="1">
        <v>48872.1124002859</v>
      </c>
      <c r="DH200" s="1">
        <v>34380.921115706697</v>
      </c>
      <c r="DI200" s="1">
        <v>33329.561407801601</v>
      </c>
      <c r="DJ200" s="1">
        <v>38736.938688707101</v>
      </c>
      <c r="DK200" s="1">
        <v>68081.634290124697</v>
      </c>
      <c r="DL200" s="1">
        <v>62742.660321433497</v>
      </c>
      <c r="DM200" s="1">
        <v>33494.226076141</v>
      </c>
      <c r="DN200" s="1">
        <v>35694.8226207353</v>
      </c>
      <c r="DO200" s="1">
        <v>59335.615827426001</v>
      </c>
      <c r="DP200" s="1">
        <v>35384.680288674397</v>
      </c>
      <c r="DQ200" s="1">
        <v>79083.578350292199</v>
      </c>
      <c r="DR200" s="1">
        <v>13848.331277875001</v>
      </c>
      <c r="DS200" s="1">
        <v>32731.468430750701</v>
      </c>
      <c r="DT200" s="1">
        <v>44115.729393206697</v>
      </c>
      <c r="DU200" s="1">
        <v>31700.980578340699</v>
      </c>
      <c r="DV200" s="1">
        <v>57248.991340914399</v>
      </c>
      <c r="DW200" s="1">
        <v>30797.016266940002</v>
      </c>
      <c r="DX200" s="1">
        <v>38542.311384431101</v>
      </c>
      <c r="DY200" s="1">
        <v>26482.772109069101</v>
      </c>
      <c r="DZ200" s="1">
        <v>32473.1229389332</v>
      </c>
      <c r="EA200" s="1">
        <v>31266.6738580532</v>
      </c>
      <c r="EB200" s="1">
        <v>26243.837717903902</v>
      </c>
      <c r="EC200" s="1">
        <v>37907.748210697602</v>
      </c>
      <c r="ED200" s="1">
        <v>60973.096106879297</v>
      </c>
      <c r="EE200" s="1">
        <v>33496.728654384897</v>
      </c>
      <c r="EF200" s="1">
        <v>38387.445372276001</v>
      </c>
      <c r="EG200" s="1">
        <v>28770.900686390902</v>
      </c>
      <c r="EH200" s="1">
        <v>25385.983086779299</v>
      </c>
      <c r="EI200" s="1">
        <v>46573.9845234241</v>
      </c>
      <c r="EJ200" s="1">
        <v>33794.803534352497</v>
      </c>
      <c r="EK200" s="1">
        <v>29379.599432761101</v>
      </c>
      <c r="EL200" s="1">
        <v>57782.676030173803</v>
      </c>
      <c r="EM200" s="1">
        <v>25298.4489136845</v>
      </c>
      <c r="EN200" s="1">
        <v>28492.822852349</v>
      </c>
      <c r="EO200" s="1">
        <v>39794.674554646503</v>
      </c>
      <c r="EP200" s="1">
        <v>49458.669197063202</v>
      </c>
      <c r="EQ200" s="1">
        <v>26613.615095417299</v>
      </c>
      <c r="ER200" s="1">
        <v>29356.826934902401</v>
      </c>
      <c r="ES200" s="1">
        <v>54166.708628586297</v>
      </c>
      <c r="ET200" s="1">
        <v>24609.542160667501</v>
      </c>
      <c r="EU200" s="1">
        <v>29537.431291348501</v>
      </c>
      <c r="EV200" s="1">
        <v>15343.104914236101</v>
      </c>
      <c r="EW200" s="1">
        <v>55032.079862407998</v>
      </c>
      <c r="EX200" s="1">
        <v>21869.926658409899</v>
      </c>
      <c r="EY200" s="1">
        <v>56598.260970435498</v>
      </c>
      <c r="EZ200" s="1">
        <v>34323.515156846501</v>
      </c>
      <c r="FA200" s="1">
        <v>46213.278000221202</v>
      </c>
      <c r="FB200" s="1">
        <v>63193.087878182298</v>
      </c>
      <c r="FC200" s="1">
        <v>21413.231947899701</v>
      </c>
      <c r="FD200" s="1">
        <v>27424.678572565601</v>
      </c>
    </row>
    <row r="201" spans="1:160" x14ac:dyDescent="0.2">
      <c r="A201" s="1" t="s">
        <v>1834</v>
      </c>
      <c r="B201" s="4" t="s">
        <v>894</v>
      </c>
      <c r="C201" s="4" t="s">
        <v>895</v>
      </c>
      <c r="D201" s="1">
        <v>363317.304682663</v>
      </c>
      <c r="E201" s="1">
        <v>245106.551941629</v>
      </c>
      <c r="F201" s="1">
        <v>423108.010534156</v>
      </c>
      <c r="G201" s="1">
        <v>142511.65353238399</v>
      </c>
      <c r="H201" s="1">
        <v>483944.55053015699</v>
      </c>
      <c r="I201" s="1">
        <v>177841.40909305701</v>
      </c>
      <c r="J201" s="1">
        <v>281544.34320403897</v>
      </c>
      <c r="K201" s="1">
        <v>1654459.19683451</v>
      </c>
      <c r="L201" s="1">
        <v>92794.546056359104</v>
      </c>
      <c r="M201" s="1">
        <v>102327.08215287801</v>
      </c>
      <c r="N201" s="1">
        <v>119108.83805091699</v>
      </c>
      <c r="O201" s="1">
        <v>161454.40645398799</v>
      </c>
      <c r="P201" s="1">
        <v>223525.296490671</v>
      </c>
      <c r="Q201" s="1">
        <v>211036.18508542201</v>
      </c>
      <c r="R201" s="1">
        <v>225136.146062546</v>
      </c>
      <c r="S201" s="1">
        <v>412312.235408612</v>
      </c>
      <c r="T201" s="1">
        <v>79202.291052186207</v>
      </c>
      <c r="U201" s="1">
        <v>265005.97199713299</v>
      </c>
      <c r="V201" s="1">
        <v>235489.59055252399</v>
      </c>
      <c r="W201" s="1">
        <v>239752.522746434</v>
      </c>
      <c r="X201" s="1">
        <v>186031.11142523499</v>
      </c>
      <c r="Y201" s="1">
        <v>322253.29881274898</v>
      </c>
      <c r="Z201" s="1">
        <v>105129.630680325</v>
      </c>
      <c r="AA201" s="1">
        <v>194562.320831655</v>
      </c>
      <c r="AB201" s="1">
        <v>426300.711984867</v>
      </c>
      <c r="AC201" s="1">
        <v>152118.40341486401</v>
      </c>
      <c r="AD201" s="1">
        <v>237405.98987530201</v>
      </c>
      <c r="AE201" s="1">
        <v>959495.02611595404</v>
      </c>
      <c r="AF201" s="1">
        <v>282046.86341308599</v>
      </c>
      <c r="AG201" s="1">
        <v>123398.339459233</v>
      </c>
      <c r="AH201" s="1">
        <v>293411.528308001</v>
      </c>
      <c r="AI201" s="1">
        <v>419620.57685370703</v>
      </c>
      <c r="AJ201" s="1">
        <v>271905.95925556298</v>
      </c>
      <c r="AK201" s="1">
        <v>742158.06647194701</v>
      </c>
      <c r="AL201" s="1">
        <v>772532.84712667402</v>
      </c>
      <c r="AM201" s="1">
        <v>105666.966528636</v>
      </c>
      <c r="AN201" s="1">
        <v>423548.51871747698</v>
      </c>
      <c r="AO201" s="1">
        <v>232003.80662842601</v>
      </c>
      <c r="AP201" s="1">
        <v>201504.40539422201</v>
      </c>
      <c r="AQ201" s="1">
        <v>585365.82274012396</v>
      </c>
      <c r="AR201" s="1">
        <v>171086.716324565</v>
      </c>
      <c r="AS201" s="1">
        <v>224846.585541496</v>
      </c>
      <c r="AT201" s="1">
        <v>183803.262398944</v>
      </c>
      <c r="AU201" s="1">
        <v>595128.25738851796</v>
      </c>
      <c r="AV201" s="1">
        <v>179292.581537071</v>
      </c>
      <c r="AW201" s="1">
        <v>208634.85622901001</v>
      </c>
      <c r="AX201" s="1">
        <v>109943.692007042</v>
      </c>
      <c r="AY201" s="1">
        <v>186426.86158867201</v>
      </c>
      <c r="AZ201" s="1">
        <v>646939.609283817</v>
      </c>
      <c r="BA201" s="1">
        <v>356852.69786904397</v>
      </c>
      <c r="BB201" s="1">
        <v>268117.293131057</v>
      </c>
      <c r="BC201" s="1">
        <v>316417.88144592801</v>
      </c>
      <c r="BD201" s="1">
        <v>112165.243835909</v>
      </c>
      <c r="BE201" s="1">
        <v>63488.837547934003</v>
      </c>
      <c r="BF201" s="1">
        <v>900425.30347469496</v>
      </c>
      <c r="BG201" s="1">
        <v>4357720.2869279599</v>
      </c>
      <c r="BH201" s="1">
        <v>604927.784602714</v>
      </c>
      <c r="BI201" s="1">
        <v>701993.33477525297</v>
      </c>
      <c r="BJ201" s="1">
        <v>154467.15434882799</v>
      </c>
      <c r="BK201" s="1">
        <v>357588.42346884997</v>
      </c>
      <c r="BL201" s="1">
        <v>241614.339107198</v>
      </c>
      <c r="BM201" s="1">
        <v>144322.11660656601</v>
      </c>
      <c r="BN201" s="1">
        <v>279954.91358916799</v>
      </c>
      <c r="BO201" s="1">
        <v>278199.91186256398</v>
      </c>
      <c r="BP201" s="1">
        <v>433062.03715520899</v>
      </c>
      <c r="BQ201" s="1">
        <v>240426.747929184</v>
      </c>
      <c r="BR201" s="1">
        <v>294174.11343693</v>
      </c>
      <c r="BS201" s="1">
        <v>305088.14602433302</v>
      </c>
      <c r="BT201" s="1">
        <v>360891.38287406502</v>
      </c>
      <c r="BU201" s="1">
        <v>618317.36042943399</v>
      </c>
      <c r="BV201" s="1">
        <v>109532.30591271201</v>
      </c>
      <c r="BW201" s="1">
        <v>214607.37702761899</v>
      </c>
      <c r="BX201" s="1">
        <v>358744.623108003</v>
      </c>
      <c r="BY201" s="1">
        <v>403002.25690367498</v>
      </c>
      <c r="BZ201" s="1">
        <v>705061.84004049201</v>
      </c>
      <c r="CA201" s="1">
        <v>230507.13715248101</v>
      </c>
      <c r="CB201" s="1">
        <v>178684.05806210701</v>
      </c>
      <c r="CC201" s="1">
        <v>1712692.81022927</v>
      </c>
      <c r="CD201" s="1">
        <v>232392.277201869</v>
      </c>
      <c r="CE201" s="1">
        <v>261256.297521047</v>
      </c>
      <c r="CF201" s="1">
        <v>252905.05893724601</v>
      </c>
      <c r="CG201" s="1">
        <v>151412.795035043</v>
      </c>
      <c r="CH201" s="1">
        <v>506417.08755019301</v>
      </c>
      <c r="CI201" s="1">
        <v>248136.19900894599</v>
      </c>
      <c r="CJ201" s="1">
        <v>396694.050938842</v>
      </c>
      <c r="CK201" s="1">
        <v>88765.721384471399</v>
      </c>
      <c r="CL201" s="1">
        <v>169306.955989726</v>
      </c>
      <c r="CM201" s="1">
        <v>162894.07897466599</v>
      </c>
      <c r="CN201" s="1">
        <v>171173.81982003601</v>
      </c>
      <c r="CO201" s="1">
        <v>142144.94211762599</v>
      </c>
      <c r="CP201" s="1">
        <v>497529.11116459098</v>
      </c>
      <c r="CQ201" s="1">
        <v>300082.34270053502</v>
      </c>
      <c r="CR201" s="1">
        <v>275859.44392859697</v>
      </c>
      <c r="CS201" s="1">
        <v>194620.82648960699</v>
      </c>
      <c r="CT201" s="1">
        <v>119100.95073617699</v>
      </c>
      <c r="CU201" s="1">
        <v>720744.039236543</v>
      </c>
      <c r="CV201" s="1">
        <v>277264.13067789201</v>
      </c>
      <c r="CW201" s="1">
        <v>137038.902936089</v>
      </c>
      <c r="CX201" s="1">
        <v>120228.54306683</v>
      </c>
      <c r="CY201" s="1">
        <v>356770.63996386703</v>
      </c>
      <c r="CZ201" s="1">
        <v>189164.695424187</v>
      </c>
      <c r="DA201" s="1">
        <v>225250.44949973401</v>
      </c>
      <c r="DB201" s="1">
        <v>69464.795748852601</v>
      </c>
      <c r="DC201" s="1">
        <v>715776.97303012095</v>
      </c>
      <c r="DD201" s="1">
        <v>291617.47824587597</v>
      </c>
      <c r="DE201" s="1">
        <v>279332.56375363399</v>
      </c>
      <c r="DF201" s="1">
        <v>377854.60662413598</v>
      </c>
      <c r="DG201" s="1">
        <v>247283.85729593199</v>
      </c>
      <c r="DH201" s="1">
        <v>93848.620886234698</v>
      </c>
      <c r="DI201" s="1">
        <v>640634.09635665198</v>
      </c>
      <c r="DJ201" s="1">
        <v>120001.04794505201</v>
      </c>
      <c r="DK201" s="1">
        <v>165216.50631080801</v>
      </c>
      <c r="DL201" s="1">
        <v>357940.46247201698</v>
      </c>
      <c r="DM201" s="1">
        <v>783522.83816702804</v>
      </c>
      <c r="DN201" s="1">
        <v>480897.43082112999</v>
      </c>
      <c r="DO201" s="1">
        <v>138580.86977580501</v>
      </c>
      <c r="DP201" s="1">
        <v>254447.783391331</v>
      </c>
      <c r="DQ201" s="1">
        <v>1052586.1571770799</v>
      </c>
      <c r="DR201" s="1">
        <v>114450.20353502</v>
      </c>
      <c r="DS201" s="1">
        <v>341955.63079013798</v>
      </c>
      <c r="DT201" s="1">
        <v>416425.03751606599</v>
      </c>
      <c r="DU201" s="1">
        <v>173967.16479752099</v>
      </c>
      <c r="DV201" s="1">
        <v>225882.12591219199</v>
      </c>
      <c r="DW201" s="1">
        <v>70309.338524410894</v>
      </c>
      <c r="DX201" s="1">
        <v>181059.06126310601</v>
      </c>
      <c r="DY201" s="1">
        <v>222728.72787316499</v>
      </c>
      <c r="DZ201" s="1">
        <v>107152.961073375</v>
      </c>
      <c r="EA201" s="1">
        <v>164267.29559557899</v>
      </c>
      <c r="EB201" s="1">
        <v>215803.838906944</v>
      </c>
      <c r="EC201" s="1">
        <v>169554.81765154301</v>
      </c>
      <c r="ED201" s="1">
        <v>416585.731537571</v>
      </c>
      <c r="EE201" s="1">
        <v>240718.37614648099</v>
      </c>
      <c r="EF201" s="1">
        <v>416580.66247358499</v>
      </c>
      <c r="EG201" s="1">
        <v>86519.425510036002</v>
      </c>
      <c r="EH201" s="1">
        <v>95549.9824815959</v>
      </c>
      <c r="EI201" s="1">
        <v>227260.937545755</v>
      </c>
      <c r="EJ201" s="1">
        <v>253511.91838712199</v>
      </c>
      <c r="EK201" s="1">
        <v>239810.647541774</v>
      </c>
      <c r="EL201" s="1">
        <v>199081.564227186</v>
      </c>
      <c r="EM201" s="1">
        <v>295385.66534079198</v>
      </c>
      <c r="EN201" s="1">
        <v>242707.70655448601</v>
      </c>
      <c r="EO201" s="1">
        <v>98560.397965147102</v>
      </c>
      <c r="EP201" s="1">
        <v>101910.045169191</v>
      </c>
      <c r="EQ201" s="1">
        <v>232631.34806637501</v>
      </c>
      <c r="ER201" s="1">
        <v>377662.08004706202</v>
      </c>
      <c r="ES201" s="1">
        <v>258047.69878722401</v>
      </c>
      <c r="ET201" s="1">
        <v>277269.141966814</v>
      </c>
      <c r="EU201" s="1">
        <v>98535.023865739393</v>
      </c>
      <c r="EV201" s="1">
        <v>146544.36986395999</v>
      </c>
      <c r="EW201" s="1">
        <v>206007.44097690299</v>
      </c>
      <c r="EX201" s="1">
        <v>141984.67773359601</v>
      </c>
      <c r="EY201" s="1">
        <v>136076.570184966</v>
      </c>
      <c r="EZ201" s="1">
        <v>2538484.9283464602</v>
      </c>
      <c r="FA201" s="1">
        <v>184320.51692472299</v>
      </c>
      <c r="FB201" s="1">
        <v>271669.18612152798</v>
      </c>
      <c r="FC201" s="1">
        <v>368861.63596467098</v>
      </c>
      <c r="FD201" s="1">
        <v>175175.91970037401</v>
      </c>
    </row>
    <row r="202" spans="1:160" x14ac:dyDescent="0.2">
      <c r="A202" s="1" t="s">
        <v>1835</v>
      </c>
      <c r="B202" s="4" t="s">
        <v>899</v>
      </c>
      <c r="C202" s="4" t="s">
        <v>900</v>
      </c>
      <c r="D202" s="1" t="s">
        <v>0</v>
      </c>
      <c r="E202" s="1" t="s">
        <v>0</v>
      </c>
      <c r="F202" s="1" t="s">
        <v>0</v>
      </c>
      <c r="G202" s="1" t="s">
        <v>0</v>
      </c>
      <c r="H202" s="1" t="s">
        <v>0</v>
      </c>
      <c r="I202" s="1" t="s">
        <v>0</v>
      </c>
      <c r="J202" s="1" t="s">
        <v>0</v>
      </c>
      <c r="K202" s="1" t="s">
        <v>0</v>
      </c>
      <c r="L202" s="1" t="s">
        <v>0</v>
      </c>
      <c r="M202" s="1" t="s">
        <v>0</v>
      </c>
      <c r="N202" s="1" t="s">
        <v>0</v>
      </c>
      <c r="O202" s="1" t="s">
        <v>0</v>
      </c>
      <c r="P202" s="1" t="s">
        <v>0</v>
      </c>
      <c r="Q202" s="1" t="s">
        <v>0</v>
      </c>
      <c r="R202" s="1" t="s">
        <v>0</v>
      </c>
      <c r="S202" s="1" t="s">
        <v>0</v>
      </c>
      <c r="T202" s="1" t="s">
        <v>0</v>
      </c>
      <c r="U202" s="1" t="s">
        <v>0</v>
      </c>
      <c r="V202" s="1" t="s">
        <v>0</v>
      </c>
      <c r="W202" s="1" t="s">
        <v>0</v>
      </c>
      <c r="X202" s="1" t="s">
        <v>0</v>
      </c>
      <c r="Y202" s="1" t="s">
        <v>0</v>
      </c>
      <c r="Z202" s="1" t="s">
        <v>0</v>
      </c>
      <c r="AA202" s="1" t="s">
        <v>0</v>
      </c>
      <c r="AB202" s="1" t="s">
        <v>0</v>
      </c>
      <c r="AC202" s="1" t="s">
        <v>0</v>
      </c>
      <c r="AD202" s="1" t="s">
        <v>0</v>
      </c>
      <c r="AE202" s="1" t="s">
        <v>0</v>
      </c>
      <c r="AF202" s="1" t="s">
        <v>0</v>
      </c>
      <c r="AG202" s="1" t="s">
        <v>0</v>
      </c>
      <c r="AH202" s="1" t="s">
        <v>0</v>
      </c>
      <c r="AI202" s="1" t="s">
        <v>0</v>
      </c>
      <c r="AJ202" s="1" t="s">
        <v>0</v>
      </c>
      <c r="AK202" s="1" t="s">
        <v>0</v>
      </c>
      <c r="AL202" s="1" t="s">
        <v>0</v>
      </c>
      <c r="AM202" s="1" t="s">
        <v>0</v>
      </c>
      <c r="AN202" s="1" t="s">
        <v>0</v>
      </c>
      <c r="AO202" s="1" t="s">
        <v>0</v>
      </c>
      <c r="AP202" s="1" t="s">
        <v>0</v>
      </c>
      <c r="AQ202" s="1" t="s">
        <v>0</v>
      </c>
      <c r="AR202" s="1" t="s">
        <v>0</v>
      </c>
      <c r="AS202" s="1" t="s">
        <v>0</v>
      </c>
      <c r="AT202" s="1" t="s">
        <v>0</v>
      </c>
      <c r="AU202" s="1" t="s">
        <v>0</v>
      </c>
      <c r="AV202" s="1" t="s">
        <v>0</v>
      </c>
      <c r="AW202" s="1" t="s">
        <v>0</v>
      </c>
      <c r="AX202" s="1" t="s">
        <v>0</v>
      </c>
      <c r="AY202" s="1" t="s">
        <v>0</v>
      </c>
      <c r="AZ202" s="1" t="s">
        <v>0</v>
      </c>
      <c r="BA202" s="1" t="s">
        <v>0</v>
      </c>
      <c r="BB202" s="1" t="s">
        <v>0</v>
      </c>
      <c r="BC202" s="1" t="s">
        <v>0</v>
      </c>
      <c r="BD202" s="1" t="s">
        <v>0</v>
      </c>
      <c r="BE202" s="1" t="s">
        <v>0</v>
      </c>
      <c r="BF202" s="1" t="s">
        <v>0</v>
      </c>
      <c r="BG202" s="1" t="s">
        <v>0</v>
      </c>
      <c r="BH202" s="1" t="s">
        <v>0</v>
      </c>
      <c r="BI202" s="1" t="s">
        <v>0</v>
      </c>
      <c r="BJ202" s="1" t="s">
        <v>0</v>
      </c>
      <c r="BK202" s="1" t="s">
        <v>0</v>
      </c>
      <c r="BL202" s="1" t="s">
        <v>0</v>
      </c>
      <c r="BM202" s="1" t="s">
        <v>0</v>
      </c>
      <c r="BN202" s="1" t="s">
        <v>0</v>
      </c>
      <c r="BO202" s="1" t="s">
        <v>0</v>
      </c>
      <c r="BP202" s="1" t="s">
        <v>0</v>
      </c>
      <c r="BQ202" s="1" t="s">
        <v>0</v>
      </c>
      <c r="BR202" s="1" t="s">
        <v>0</v>
      </c>
      <c r="BS202" s="1" t="s">
        <v>0</v>
      </c>
      <c r="BT202" s="1" t="s">
        <v>0</v>
      </c>
      <c r="BU202" s="1" t="s">
        <v>0</v>
      </c>
      <c r="BV202" s="1" t="s">
        <v>0</v>
      </c>
      <c r="BW202" s="1" t="s">
        <v>0</v>
      </c>
      <c r="BX202" s="1" t="s">
        <v>0</v>
      </c>
      <c r="BY202" s="1" t="s">
        <v>0</v>
      </c>
      <c r="BZ202" s="1" t="s">
        <v>0</v>
      </c>
      <c r="CA202" s="1" t="s">
        <v>0</v>
      </c>
      <c r="CB202" s="1" t="s">
        <v>0</v>
      </c>
      <c r="CC202" s="1" t="s">
        <v>0</v>
      </c>
      <c r="CD202" s="1" t="s">
        <v>0</v>
      </c>
      <c r="CE202" s="1" t="s">
        <v>0</v>
      </c>
      <c r="CF202" s="1" t="s">
        <v>0</v>
      </c>
      <c r="CG202" s="1" t="s">
        <v>0</v>
      </c>
      <c r="CH202" s="1" t="s">
        <v>0</v>
      </c>
      <c r="CI202" s="1" t="s">
        <v>0</v>
      </c>
      <c r="CJ202" s="1" t="s">
        <v>0</v>
      </c>
      <c r="CK202" s="1" t="s">
        <v>0</v>
      </c>
      <c r="CL202" s="1" t="s">
        <v>0</v>
      </c>
      <c r="CM202" s="1" t="s">
        <v>0</v>
      </c>
      <c r="CN202" s="1" t="s">
        <v>0</v>
      </c>
      <c r="CO202" s="1" t="s">
        <v>0</v>
      </c>
      <c r="CP202" s="1" t="s">
        <v>0</v>
      </c>
      <c r="CQ202" s="1" t="s">
        <v>0</v>
      </c>
      <c r="CR202" s="1" t="s">
        <v>0</v>
      </c>
      <c r="CS202" s="1" t="s">
        <v>0</v>
      </c>
      <c r="CT202" s="1" t="s">
        <v>0</v>
      </c>
      <c r="CU202" s="1" t="s">
        <v>0</v>
      </c>
      <c r="CV202" s="1" t="s">
        <v>0</v>
      </c>
      <c r="CW202" s="1" t="s">
        <v>0</v>
      </c>
      <c r="CX202" s="1" t="s">
        <v>0</v>
      </c>
      <c r="CY202" s="1" t="s">
        <v>0</v>
      </c>
      <c r="CZ202" s="1" t="s">
        <v>0</v>
      </c>
      <c r="DA202" s="1" t="s">
        <v>0</v>
      </c>
      <c r="DB202" s="1" t="s">
        <v>0</v>
      </c>
      <c r="DC202" s="1" t="s">
        <v>0</v>
      </c>
      <c r="DD202" s="1" t="s">
        <v>0</v>
      </c>
      <c r="DE202" s="1" t="s">
        <v>0</v>
      </c>
      <c r="DF202" s="1" t="s">
        <v>0</v>
      </c>
      <c r="DG202" s="1" t="s">
        <v>0</v>
      </c>
      <c r="DH202" s="1" t="s">
        <v>0</v>
      </c>
      <c r="DI202" s="1" t="s">
        <v>0</v>
      </c>
      <c r="DJ202" s="1" t="s">
        <v>0</v>
      </c>
      <c r="DK202" s="1" t="s">
        <v>0</v>
      </c>
      <c r="DL202" s="1" t="s">
        <v>0</v>
      </c>
      <c r="DM202" s="1" t="s">
        <v>0</v>
      </c>
      <c r="DN202" s="1" t="s">
        <v>0</v>
      </c>
      <c r="DO202" s="1" t="s">
        <v>0</v>
      </c>
      <c r="DP202" s="1" t="s">
        <v>0</v>
      </c>
      <c r="DQ202" s="1" t="s">
        <v>0</v>
      </c>
      <c r="DR202" s="1" t="s">
        <v>0</v>
      </c>
      <c r="DS202" s="1" t="s">
        <v>0</v>
      </c>
      <c r="DT202" s="1" t="s">
        <v>0</v>
      </c>
      <c r="DU202" s="1" t="s">
        <v>0</v>
      </c>
      <c r="DV202" s="1" t="s">
        <v>0</v>
      </c>
      <c r="DW202" s="1" t="s">
        <v>0</v>
      </c>
      <c r="DX202" s="1" t="s">
        <v>0</v>
      </c>
      <c r="DY202" s="1" t="s">
        <v>0</v>
      </c>
      <c r="DZ202" s="1" t="s">
        <v>0</v>
      </c>
      <c r="EA202" s="1" t="s">
        <v>0</v>
      </c>
      <c r="EB202" s="1" t="s">
        <v>0</v>
      </c>
      <c r="EC202" s="1" t="s">
        <v>0</v>
      </c>
      <c r="ED202" s="1" t="s">
        <v>0</v>
      </c>
      <c r="EE202" s="1" t="s">
        <v>0</v>
      </c>
      <c r="EF202" s="1" t="s">
        <v>0</v>
      </c>
      <c r="EG202" s="1" t="s">
        <v>0</v>
      </c>
      <c r="EH202" s="1" t="s">
        <v>0</v>
      </c>
      <c r="EI202" s="1" t="s">
        <v>0</v>
      </c>
      <c r="EJ202" s="1" t="s">
        <v>0</v>
      </c>
      <c r="EK202" s="1" t="s">
        <v>0</v>
      </c>
      <c r="EL202" s="1" t="s">
        <v>0</v>
      </c>
      <c r="EM202" s="1" t="s">
        <v>0</v>
      </c>
      <c r="EN202" s="1" t="s">
        <v>0</v>
      </c>
      <c r="EO202" s="1" t="s">
        <v>0</v>
      </c>
      <c r="EP202" s="1" t="s">
        <v>0</v>
      </c>
      <c r="EQ202" s="1" t="s">
        <v>0</v>
      </c>
      <c r="ER202" s="1" t="s">
        <v>0</v>
      </c>
      <c r="ES202" s="1" t="s">
        <v>0</v>
      </c>
      <c r="ET202" s="1" t="s">
        <v>0</v>
      </c>
      <c r="EU202" s="1" t="s">
        <v>0</v>
      </c>
      <c r="EV202" s="1" t="s">
        <v>0</v>
      </c>
      <c r="EW202" s="1" t="s">
        <v>0</v>
      </c>
      <c r="EX202" s="1" t="s">
        <v>0</v>
      </c>
      <c r="EY202" s="1" t="s">
        <v>0</v>
      </c>
      <c r="EZ202" s="1" t="s">
        <v>0</v>
      </c>
      <c r="FA202" s="1" t="s">
        <v>0</v>
      </c>
      <c r="FB202" s="1" t="s">
        <v>0</v>
      </c>
      <c r="FC202" s="1" t="s">
        <v>0</v>
      </c>
      <c r="FD202" s="1" t="s">
        <v>0</v>
      </c>
    </row>
    <row r="203" spans="1:160" x14ac:dyDescent="0.2">
      <c r="A203" s="1" t="s">
        <v>1836</v>
      </c>
      <c r="B203" s="4" t="s">
        <v>904</v>
      </c>
      <c r="C203" s="4" t="s">
        <v>905</v>
      </c>
      <c r="D203" s="1" t="s">
        <v>0</v>
      </c>
      <c r="E203" s="1">
        <v>52138.3458745936</v>
      </c>
      <c r="F203" s="1">
        <v>60737.096313382397</v>
      </c>
      <c r="G203" s="1">
        <v>245424.932864106</v>
      </c>
      <c r="H203" s="1">
        <v>36729.122255063499</v>
      </c>
      <c r="I203" s="1">
        <v>27259.798157527101</v>
      </c>
      <c r="J203" s="1">
        <v>165410.35724375301</v>
      </c>
      <c r="K203" s="1">
        <v>75615.776046062601</v>
      </c>
      <c r="L203" s="1">
        <v>87902.285538474505</v>
      </c>
      <c r="M203" s="1">
        <v>73007.702864256993</v>
      </c>
      <c r="N203" s="1">
        <v>282749.95489569998</v>
      </c>
      <c r="O203" s="1">
        <v>37822.024476286599</v>
      </c>
      <c r="P203" s="1">
        <v>104277.869375412</v>
      </c>
      <c r="Q203" s="1">
        <v>18008.042573574901</v>
      </c>
      <c r="R203" s="1">
        <v>45158.603810850997</v>
      </c>
      <c r="S203" s="1">
        <v>50698.905654165297</v>
      </c>
      <c r="T203" s="1">
        <v>41976.925131216398</v>
      </c>
      <c r="U203" s="1">
        <v>660315.75066329702</v>
      </c>
      <c r="V203" s="1">
        <v>66265.936374690602</v>
      </c>
      <c r="W203" s="1">
        <v>24989.1909512645</v>
      </c>
      <c r="X203" s="1">
        <v>83329.192707371403</v>
      </c>
      <c r="Y203" s="1">
        <v>17566.6561938708</v>
      </c>
      <c r="Z203" s="1">
        <v>32242.6597572305</v>
      </c>
      <c r="AA203" s="1">
        <v>44222.8595929004</v>
      </c>
      <c r="AB203" s="1">
        <v>55791.452849258298</v>
      </c>
      <c r="AC203" s="1">
        <v>258322.72610055099</v>
      </c>
      <c r="AD203" s="1">
        <v>87540.754639420804</v>
      </c>
      <c r="AE203" s="1">
        <v>47184.4554187842</v>
      </c>
      <c r="AF203" s="1">
        <v>24504.642883829201</v>
      </c>
      <c r="AG203" s="1" t="s">
        <v>0</v>
      </c>
      <c r="AH203" s="1">
        <v>29052.652241054599</v>
      </c>
      <c r="AI203" s="1">
        <v>102755.27595749599</v>
      </c>
      <c r="AJ203" s="1" t="s">
        <v>0</v>
      </c>
      <c r="AK203" s="1">
        <v>32396.587103412901</v>
      </c>
      <c r="AL203" s="1">
        <v>68975.016751817006</v>
      </c>
      <c r="AM203" s="1">
        <v>68008.362357710095</v>
      </c>
      <c r="AN203" s="1">
        <v>160270.00784003199</v>
      </c>
      <c r="AO203" s="1">
        <v>30284.749189603001</v>
      </c>
      <c r="AP203" s="1">
        <v>117840.2071006</v>
      </c>
      <c r="AQ203" s="1">
        <v>113401.48312217899</v>
      </c>
      <c r="AR203" s="1">
        <v>118797.00585302</v>
      </c>
      <c r="AS203" s="1">
        <v>56780.064389736297</v>
      </c>
      <c r="AT203" s="1">
        <v>301849.43480501103</v>
      </c>
      <c r="AU203" s="1">
        <v>49084.055396035903</v>
      </c>
      <c r="AV203" s="1">
        <v>55951.427719952299</v>
      </c>
      <c r="AW203" s="1">
        <v>247625.68338492099</v>
      </c>
      <c r="AX203" s="1">
        <v>85207.256296833293</v>
      </c>
      <c r="AY203" s="1">
        <v>28244.704457431599</v>
      </c>
      <c r="AZ203" s="1">
        <v>52743.046416871497</v>
      </c>
      <c r="BA203" s="1">
        <v>204348.63565059099</v>
      </c>
      <c r="BB203" s="1">
        <v>31252.348797389899</v>
      </c>
      <c r="BC203" s="1">
        <v>137566.66786450299</v>
      </c>
      <c r="BD203" s="1">
        <v>395686.21985147701</v>
      </c>
      <c r="BE203" s="1">
        <v>100443.62475256099</v>
      </c>
      <c r="BF203" s="1">
        <v>112808.868220902</v>
      </c>
      <c r="BG203" s="1">
        <v>200466.929530886</v>
      </c>
      <c r="BH203" s="1">
        <v>25689.286282410001</v>
      </c>
      <c r="BI203" s="1">
        <v>233524.32786227699</v>
      </c>
      <c r="BJ203" s="1">
        <v>70933.535535557996</v>
      </c>
      <c r="BK203" s="1">
        <v>95126.347096208905</v>
      </c>
      <c r="BL203" s="1">
        <v>428275.51373227203</v>
      </c>
      <c r="BM203" s="1">
        <v>57276.591800692397</v>
      </c>
      <c r="BN203" s="1">
        <v>163642.49906239001</v>
      </c>
      <c r="BO203" s="1">
        <v>48533.507789015501</v>
      </c>
      <c r="BP203" s="1">
        <v>241417.64775766799</v>
      </c>
      <c r="BQ203" s="1">
        <v>72006.338056675901</v>
      </c>
      <c r="BR203" s="1">
        <v>19397.959001182298</v>
      </c>
      <c r="BS203" s="1" t="s">
        <v>0</v>
      </c>
      <c r="BT203" s="1">
        <v>28462.278293422201</v>
      </c>
      <c r="BU203" s="1">
        <v>104307.280961735</v>
      </c>
      <c r="BV203" s="1" t="s">
        <v>0</v>
      </c>
      <c r="BW203" s="1">
        <v>44720.209453399402</v>
      </c>
      <c r="BX203" s="1">
        <v>53828.078744251899</v>
      </c>
      <c r="BY203" s="1">
        <v>89304.423439306498</v>
      </c>
      <c r="BZ203" s="1">
        <v>30326.604622100102</v>
      </c>
      <c r="CA203" s="1">
        <v>242010.422814469</v>
      </c>
      <c r="CB203" s="1">
        <v>41926.095037870298</v>
      </c>
      <c r="CC203" s="1">
        <v>39980.197217624998</v>
      </c>
      <c r="CD203" s="1">
        <v>80078.801035253797</v>
      </c>
      <c r="CE203" s="1" t="s">
        <v>0</v>
      </c>
      <c r="CF203" s="1">
        <v>61362.126353372703</v>
      </c>
      <c r="CG203" s="1">
        <v>52679.476331033802</v>
      </c>
      <c r="CH203" s="1">
        <v>14646.233490132699</v>
      </c>
      <c r="CI203" s="1">
        <v>297633.80259844102</v>
      </c>
      <c r="CJ203" s="1">
        <v>32876.626426882198</v>
      </c>
      <c r="CK203" s="1">
        <v>58926.207145593398</v>
      </c>
      <c r="CL203" s="1">
        <v>352126.09455583099</v>
      </c>
      <c r="CM203" s="1">
        <v>122766.410931935</v>
      </c>
      <c r="CN203" s="1">
        <v>164852.238719018</v>
      </c>
      <c r="CO203" s="1" t="s">
        <v>0</v>
      </c>
      <c r="CP203" s="1">
        <v>90828.160277827206</v>
      </c>
      <c r="CQ203" s="1">
        <v>19240.003362074</v>
      </c>
      <c r="CR203" s="1" t="s">
        <v>0</v>
      </c>
      <c r="CS203" s="1">
        <v>85349.095916913895</v>
      </c>
      <c r="CT203" s="1">
        <v>66230.957527538994</v>
      </c>
      <c r="CU203" s="1">
        <v>58913.462261861998</v>
      </c>
      <c r="CV203" s="1">
        <v>44575.573554132498</v>
      </c>
      <c r="CW203" s="1">
        <v>131534.78263795099</v>
      </c>
      <c r="CX203" s="1">
        <v>86478.631422062695</v>
      </c>
      <c r="CY203" s="1">
        <v>39163.243128723399</v>
      </c>
      <c r="CZ203" s="1">
        <v>37994.802645112002</v>
      </c>
      <c r="DA203" s="1">
        <v>323161.18708551599</v>
      </c>
      <c r="DB203" s="1">
        <v>46019.444022233598</v>
      </c>
      <c r="DC203" s="1">
        <v>48009.921248889899</v>
      </c>
      <c r="DD203" s="1">
        <v>27630.9855670127</v>
      </c>
      <c r="DE203" s="1">
        <v>64068.964885237503</v>
      </c>
      <c r="DF203" s="1">
        <v>47473.4646407521</v>
      </c>
      <c r="DG203" s="1">
        <v>57141.682516875597</v>
      </c>
      <c r="DH203" s="1">
        <v>18347.700672780698</v>
      </c>
      <c r="DI203" s="1">
        <v>118209.94701825301</v>
      </c>
      <c r="DJ203" s="1">
        <v>85983.400944081193</v>
      </c>
      <c r="DK203" s="1">
        <v>61274.762925237999</v>
      </c>
      <c r="DL203" s="1">
        <v>89543.915810433406</v>
      </c>
      <c r="DM203" s="1">
        <v>103088.382634947</v>
      </c>
      <c r="DN203" s="1">
        <v>64508.281970508098</v>
      </c>
      <c r="DO203" s="1">
        <v>110037.223162194</v>
      </c>
      <c r="DP203" s="1">
        <v>88742.285319283794</v>
      </c>
      <c r="DQ203" s="1">
        <v>274953.84383086499</v>
      </c>
      <c r="DR203" s="1">
        <v>265066.26927120198</v>
      </c>
      <c r="DS203" s="1">
        <v>54944.776563362699</v>
      </c>
      <c r="DT203" s="1">
        <v>101329.960128361</v>
      </c>
      <c r="DU203" s="1">
        <v>57386.395633423897</v>
      </c>
      <c r="DV203" s="1">
        <v>72966.932601076202</v>
      </c>
      <c r="DW203" s="1">
        <v>49833.000830144701</v>
      </c>
      <c r="DX203" s="1" t="s">
        <v>0</v>
      </c>
      <c r="DY203" s="1" t="s">
        <v>0</v>
      </c>
      <c r="DZ203" s="1">
        <v>45253.3909323154</v>
      </c>
      <c r="EA203" s="1">
        <v>40626.9603856252</v>
      </c>
      <c r="EB203" s="1">
        <v>20132.420893403501</v>
      </c>
      <c r="EC203" s="1" t="s">
        <v>0</v>
      </c>
      <c r="ED203" s="1">
        <v>47917.569199739701</v>
      </c>
      <c r="EE203" s="1">
        <v>43861.056748453899</v>
      </c>
      <c r="EF203" s="1" t="s">
        <v>0</v>
      </c>
      <c r="EG203" s="1" t="s">
        <v>0</v>
      </c>
      <c r="EH203" s="1" t="s">
        <v>0</v>
      </c>
      <c r="EI203" s="1">
        <v>163389.07410076799</v>
      </c>
      <c r="EJ203" s="1">
        <v>82688.396913214194</v>
      </c>
      <c r="EK203" s="1">
        <v>227794.971964564</v>
      </c>
      <c r="EL203" s="1">
        <v>96452.520227692105</v>
      </c>
      <c r="EM203" s="1">
        <v>37815.884022701801</v>
      </c>
      <c r="EN203" s="1">
        <v>90725.154695518897</v>
      </c>
      <c r="EO203" s="1" t="s">
        <v>0</v>
      </c>
      <c r="EP203" s="1">
        <v>77655.756971872106</v>
      </c>
      <c r="EQ203" s="1">
        <v>96906.768749765703</v>
      </c>
      <c r="ER203" s="1">
        <v>86976.549566364105</v>
      </c>
      <c r="ES203" s="1">
        <v>70992.084952085497</v>
      </c>
      <c r="ET203" s="1" t="s">
        <v>0</v>
      </c>
      <c r="EU203" s="1">
        <v>54637.602792899001</v>
      </c>
      <c r="EV203" s="1" t="s">
        <v>0</v>
      </c>
      <c r="EW203" s="1">
        <v>75915.452257741403</v>
      </c>
      <c r="EX203" s="1" t="s">
        <v>0</v>
      </c>
      <c r="EY203" s="1">
        <v>56354.656376441599</v>
      </c>
      <c r="EZ203" s="1">
        <v>126247.98130876401</v>
      </c>
      <c r="FA203" s="1">
        <v>45379.387466325599</v>
      </c>
      <c r="FB203" s="1">
        <v>213882.21205348501</v>
      </c>
      <c r="FC203" s="1">
        <v>117326.460281094</v>
      </c>
      <c r="FD203" s="1">
        <v>57157.511617739598</v>
      </c>
    </row>
    <row r="204" spans="1:160" x14ac:dyDescent="0.2">
      <c r="A204" s="1" t="s">
        <v>1837</v>
      </c>
      <c r="B204" s="4" t="s">
        <v>909</v>
      </c>
      <c r="C204" s="4" t="s">
        <v>0</v>
      </c>
      <c r="D204" s="1" t="s">
        <v>0</v>
      </c>
      <c r="E204" s="1" t="s">
        <v>0</v>
      </c>
      <c r="F204" s="1" t="s">
        <v>0</v>
      </c>
      <c r="G204" s="1" t="s">
        <v>0</v>
      </c>
      <c r="H204" s="1" t="s">
        <v>0</v>
      </c>
      <c r="I204" s="1" t="s">
        <v>0</v>
      </c>
      <c r="J204" s="1" t="s">
        <v>0</v>
      </c>
      <c r="K204" s="1" t="s">
        <v>0</v>
      </c>
      <c r="L204" s="1" t="s">
        <v>0</v>
      </c>
      <c r="M204" s="1" t="s">
        <v>0</v>
      </c>
      <c r="N204" s="1" t="s">
        <v>0</v>
      </c>
      <c r="O204" s="1" t="s">
        <v>0</v>
      </c>
      <c r="P204" s="1" t="s">
        <v>0</v>
      </c>
      <c r="Q204" s="1" t="s">
        <v>0</v>
      </c>
      <c r="R204" s="1" t="s">
        <v>0</v>
      </c>
      <c r="S204" s="1" t="s">
        <v>0</v>
      </c>
      <c r="T204" s="1" t="s">
        <v>0</v>
      </c>
      <c r="U204" s="1" t="s">
        <v>0</v>
      </c>
      <c r="V204" s="1" t="s">
        <v>0</v>
      </c>
      <c r="W204" s="1" t="s">
        <v>0</v>
      </c>
      <c r="X204" s="1" t="s">
        <v>0</v>
      </c>
      <c r="Y204" s="1" t="s">
        <v>0</v>
      </c>
      <c r="Z204" s="1" t="s">
        <v>0</v>
      </c>
      <c r="AA204" s="1" t="s">
        <v>0</v>
      </c>
      <c r="AB204" s="1" t="s">
        <v>0</v>
      </c>
      <c r="AC204" s="1" t="s">
        <v>0</v>
      </c>
      <c r="AD204" s="1" t="s">
        <v>0</v>
      </c>
      <c r="AE204" s="1" t="s">
        <v>0</v>
      </c>
      <c r="AF204" s="1" t="s">
        <v>0</v>
      </c>
      <c r="AG204" s="1" t="s">
        <v>0</v>
      </c>
      <c r="AH204" s="1" t="s">
        <v>0</v>
      </c>
      <c r="AI204" s="1" t="s">
        <v>0</v>
      </c>
      <c r="AJ204" s="1" t="s">
        <v>0</v>
      </c>
      <c r="AK204" s="1" t="s">
        <v>0</v>
      </c>
      <c r="AL204" s="1" t="s">
        <v>0</v>
      </c>
      <c r="AM204" s="1" t="s">
        <v>0</v>
      </c>
      <c r="AN204" s="1" t="s">
        <v>0</v>
      </c>
      <c r="AO204" s="1" t="s">
        <v>0</v>
      </c>
      <c r="AP204" s="1" t="s">
        <v>0</v>
      </c>
      <c r="AQ204" s="1" t="s">
        <v>0</v>
      </c>
      <c r="AR204" s="1" t="s">
        <v>0</v>
      </c>
      <c r="AS204" s="1" t="s">
        <v>0</v>
      </c>
      <c r="AT204" s="1" t="s">
        <v>0</v>
      </c>
      <c r="AU204" s="1" t="s">
        <v>0</v>
      </c>
      <c r="AV204" s="1" t="s">
        <v>0</v>
      </c>
      <c r="AW204" s="1" t="s">
        <v>0</v>
      </c>
      <c r="AX204" s="1" t="s">
        <v>0</v>
      </c>
      <c r="AY204" s="1" t="s">
        <v>0</v>
      </c>
      <c r="AZ204" s="1" t="s">
        <v>0</v>
      </c>
      <c r="BA204" s="1" t="s">
        <v>0</v>
      </c>
      <c r="BB204" s="1" t="s">
        <v>0</v>
      </c>
      <c r="BC204" s="1" t="s">
        <v>0</v>
      </c>
      <c r="BD204" s="1" t="s">
        <v>0</v>
      </c>
      <c r="BE204" s="1" t="s">
        <v>0</v>
      </c>
      <c r="BF204" s="1" t="s">
        <v>0</v>
      </c>
      <c r="BG204" s="1" t="s">
        <v>0</v>
      </c>
      <c r="BH204" s="1" t="s">
        <v>0</v>
      </c>
      <c r="BI204" s="1" t="s">
        <v>0</v>
      </c>
      <c r="BJ204" s="1" t="s">
        <v>0</v>
      </c>
      <c r="BK204" s="1" t="s">
        <v>0</v>
      </c>
      <c r="BL204" s="1" t="s">
        <v>0</v>
      </c>
      <c r="BM204" s="1" t="s">
        <v>0</v>
      </c>
      <c r="BN204" s="1" t="s">
        <v>0</v>
      </c>
      <c r="BO204" s="1" t="s">
        <v>0</v>
      </c>
      <c r="BP204" s="1" t="s">
        <v>0</v>
      </c>
      <c r="BQ204" s="1" t="s">
        <v>0</v>
      </c>
      <c r="BR204" s="1" t="s">
        <v>0</v>
      </c>
      <c r="BS204" s="1" t="s">
        <v>0</v>
      </c>
      <c r="BT204" s="1" t="s">
        <v>0</v>
      </c>
      <c r="BU204" s="1" t="s">
        <v>0</v>
      </c>
      <c r="BV204" s="1" t="s">
        <v>0</v>
      </c>
      <c r="BW204" s="1" t="s">
        <v>0</v>
      </c>
      <c r="BX204" s="1" t="s">
        <v>0</v>
      </c>
      <c r="BY204" s="1" t="s">
        <v>0</v>
      </c>
      <c r="BZ204" s="1" t="s">
        <v>0</v>
      </c>
      <c r="CA204" s="1" t="s">
        <v>0</v>
      </c>
      <c r="CB204" s="1" t="s">
        <v>0</v>
      </c>
      <c r="CC204" s="1" t="s">
        <v>0</v>
      </c>
      <c r="CD204" s="1" t="s">
        <v>0</v>
      </c>
      <c r="CE204" s="1" t="s">
        <v>0</v>
      </c>
      <c r="CF204" s="1" t="s">
        <v>0</v>
      </c>
      <c r="CG204" s="1" t="s">
        <v>0</v>
      </c>
      <c r="CH204" s="1" t="s">
        <v>0</v>
      </c>
      <c r="CI204" s="1" t="s">
        <v>0</v>
      </c>
      <c r="CJ204" s="1" t="s">
        <v>0</v>
      </c>
      <c r="CK204" s="1" t="s">
        <v>0</v>
      </c>
      <c r="CL204" s="1" t="s">
        <v>0</v>
      </c>
      <c r="CM204" s="1" t="s">
        <v>0</v>
      </c>
      <c r="CN204" s="1" t="s">
        <v>0</v>
      </c>
      <c r="CO204" s="1" t="s">
        <v>0</v>
      </c>
      <c r="CP204" s="1" t="s">
        <v>0</v>
      </c>
      <c r="CQ204" s="1" t="s">
        <v>0</v>
      </c>
      <c r="CR204" s="1" t="s">
        <v>0</v>
      </c>
      <c r="CS204" s="1" t="s">
        <v>0</v>
      </c>
      <c r="CT204" s="1" t="s">
        <v>0</v>
      </c>
      <c r="CU204" s="1" t="s">
        <v>0</v>
      </c>
      <c r="CV204" s="1" t="s">
        <v>0</v>
      </c>
      <c r="CW204" s="1" t="s">
        <v>0</v>
      </c>
      <c r="CX204" s="1" t="s">
        <v>0</v>
      </c>
      <c r="CY204" s="1" t="s">
        <v>0</v>
      </c>
      <c r="CZ204" s="1" t="s">
        <v>0</v>
      </c>
      <c r="DA204" s="1" t="s">
        <v>0</v>
      </c>
      <c r="DB204" s="1" t="s">
        <v>0</v>
      </c>
      <c r="DC204" s="1" t="s">
        <v>0</v>
      </c>
      <c r="DD204" s="1" t="s">
        <v>0</v>
      </c>
      <c r="DE204" s="1" t="s">
        <v>0</v>
      </c>
      <c r="DF204" s="1" t="s">
        <v>0</v>
      </c>
      <c r="DG204" s="1" t="s">
        <v>0</v>
      </c>
      <c r="DH204" s="1" t="s">
        <v>0</v>
      </c>
      <c r="DI204" s="1" t="s">
        <v>0</v>
      </c>
      <c r="DJ204" s="1" t="s">
        <v>0</v>
      </c>
      <c r="DK204" s="1" t="s">
        <v>0</v>
      </c>
      <c r="DL204" s="1" t="s">
        <v>0</v>
      </c>
      <c r="DM204" s="1" t="s">
        <v>0</v>
      </c>
      <c r="DN204" s="1" t="s">
        <v>0</v>
      </c>
      <c r="DO204" s="1" t="s">
        <v>0</v>
      </c>
      <c r="DP204" s="1" t="s">
        <v>0</v>
      </c>
      <c r="DQ204" s="1" t="s">
        <v>0</v>
      </c>
      <c r="DR204" s="1" t="s">
        <v>0</v>
      </c>
      <c r="DS204" s="1" t="s">
        <v>0</v>
      </c>
      <c r="DT204" s="1" t="s">
        <v>0</v>
      </c>
      <c r="DU204" s="1" t="s">
        <v>0</v>
      </c>
      <c r="DV204" s="1" t="s">
        <v>0</v>
      </c>
      <c r="DW204" s="1" t="s">
        <v>0</v>
      </c>
      <c r="DX204" s="1" t="s">
        <v>0</v>
      </c>
      <c r="DY204" s="1" t="s">
        <v>0</v>
      </c>
      <c r="DZ204" s="1" t="s">
        <v>0</v>
      </c>
      <c r="EA204" s="1" t="s">
        <v>0</v>
      </c>
      <c r="EB204" s="1" t="s">
        <v>0</v>
      </c>
      <c r="EC204" s="1" t="s">
        <v>0</v>
      </c>
      <c r="ED204" s="1" t="s">
        <v>0</v>
      </c>
      <c r="EE204" s="1" t="s">
        <v>0</v>
      </c>
      <c r="EF204" s="1" t="s">
        <v>0</v>
      </c>
      <c r="EG204" s="1" t="s">
        <v>0</v>
      </c>
      <c r="EH204" s="1" t="s">
        <v>0</v>
      </c>
      <c r="EI204" s="1" t="s">
        <v>0</v>
      </c>
      <c r="EJ204" s="1" t="s">
        <v>0</v>
      </c>
      <c r="EK204" s="1" t="s">
        <v>0</v>
      </c>
      <c r="EL204" s="1" t="s">
        <v>0</v>
      </c>
      <c r="EM204" s="1" t="s">
        <v>0</v>
      </c>
      <c r="EN204" s="1" t="s">
        <v>0</v>
      </c>
      <c r="EO204" s="1" t="s">
        <v>0</v>
      </c>
      <c r="EP204" s="1" t="s">
        <v>0</v>
      </c>
      <c r="EQ204" s="1" t="s">
        <v>0</v>
      </c>
      <c r="ER204" s="1" t="s">
        <v>0</v>
      </c>
      <c r="ES204" s="1" t="s">
        <v>0</v>
      </c>
      <c r="ET204" s="1" t="s">
        <v>0</v>
      </c>
      <c r="EU204" s="1" t="s">
        <v>0</v>
      </c>
      <c r="EV204" s="1" t="s">
        <v>0</v>
      </c>
      <c r="EW204" s="1" t="s">
        <v>0</v>
      </c>
      <c r="EX204" s="1" t="s">
        <v>0</v>
      </c>
      <c r="EY204" s="1" t="s">
        <v>0</v>
      </c>
      <c r="EZ204" s="1" t="s">
        <v>0</v>
      </c>
      <c r="FA204" s="1" t="s">
        <v>0</v>
      </c>
      <c r="FB204" s="1" t="s">
        <v>0</v>
      </c>
      <c r="FC204" s="1" t="s">
        <v>0</v>
      </c>
      <c r="FD204" s="1" t="s">
        <v>0</v>
      </c>
    </row>
    <row r="205" spans="1:160" x14ac:dyDescent="0.2">
      <c r="A205" s="1" t="s">
        <v>1838</v>
      </c>
      <c r="B205" s="4" t="s">
        <v>913</v>
      </c>
      <c r="C205" s="4" t="s">
        <v>914</v>
      </c>
      <c r="D205" s="1" t="s">
        <v>0</v>
      </c>
      <c r="E205" s="1" t="s">
        <v>0</v>
      </c>
      <c r="F205" s="1" t="s">
        <v>0</v>
      </c>
      <c r="G205" s="1" t="s">
        <v>0</v>
      </c>
      <c r="H205" s="1" t="s">
        <v>0</v>
      </c>
      <c r="I205" s="1" t="s">
        <v>0</v>
      </c>
      <c r="J205" s="1" t="s">
        <v>0</v>
      </c>
      <c r="K205" s="1" t="s">
        <v>0</v>
      </c>
      <c r="L205" s="1" t="s">
        <v>0</v>
      </c>
      <c r="M205" s="1" t="s">
        <v>0</v>
      </c>
      <c r="N205" s="1" t="s">
        <v>0</v>
      </c>
      <c r="O205" s="1" t="s">
        <v>0</v>
      </c>
      <c r="P205" s="1" t="s">
        <v>0</v>
      </c>
      <c r="Q205" s="1" t="s">
        <v>0</v>
      </c>
      <c r="R205" s="1" t="s">
        <v>0</v>
      </c>
      <c r="S205" s="1" t="s">
        <v>0</v>
      </c>
      <c r="T205" s="1" t="s">
        <v>0</v>
      </c>
      <c r="U205" s="1" t="s">
        <v>0</v>
      </c>
      <c r="V205" s="1" t="s">
        <v>0</v>
      </c>
      <c r="W205" s="1" t="s">
        <v>0</v>
      </c>
      <c r="X205" s="1" t="s">
        <v>0</v>
      </c>
      <c r="Y205" s="1" t="s">
        <v>0</v>
      </c>
      <c r="Z205" s="1" t="s">
        <v>0</v>
      </c>
      <c r="AA205" s="1" t="s">
        <v>0</v>
      </c>
      <c r="AB205" s="1" t="s">
        <v>0</v>
      </c>
      <c r="AC205" s="1" t="s">
        <v>0</v>
      </c>
      <c r="AD205" s="1" t="s">
        <v>0</v>
      </c>
      <c r="AE205" s="1" t="s">
        <v>0</v>
      </c>
      <c r="AF205" s="1" t="s">
        <v>0</v>
      </c>
      <c r="AG205" s="1" t="s">
        <v>0</v>
      </c>
      <c r="AH205" s="1" t="s">
        <v>0</v>
      </c>
      <c r="AI205" s="1" t="s">
        <v>0</v>
      </c>
      <c r="AJ205" s="1" t="s">
        <v>0</v>
      </c>
      <c r="AK205" s="1" t="s">
        <v>0</v>
      </c>
      <c r="AL205" s="1" t="s">
        <v>0</v>
      </c>
      <c r="AM205" s="1" t="s">
        <v>0</v>
      </c>
      <c r="AN205" s="1" t="s">
        <v>0</v>
      </c>
      <c r="AO205" s="1" t="s">
        <v>0</v>
      </c>
      <c r="AP205" s="1" t="s">
        <v>0</v>
      </c>
      <c r="AQ205" s="1" t="s">
        <v>0</v>
      </c>
      <c r="AR205" s="1" t="s">
        <v>0</v>
      </c>
      <c r="AS205" s="1" t="s">
        <v>0</v>
      </c>
      <c r="AT205" s="1" t="s">
        <v>0</v>
      </c>
      <c r="AU205" s="1" t="s">
        <v>0</v>
      </c>
      <c r="AV205" s="1" t="s">
        <v>0</v>
      </c>
      <c r="AW205" s="1" t="s">
        <v>0</v>
      </c>
      <c r="AX205" s="1" t="s">
        <v>0</v>
      </c>
      <c r="AY205" s="1" t="s">
        <v>0</v>
      </c>
      <c r="AZ205" s="1" t="s">
        <v>0</v>
      </c>
      <c r="BA205" s="1" t="s">
        <v>0</v>
      </c>
      <c r="BB205" s="1" t="s">
        <v>0</v>
      </c>
      <c r="BC205" s="1" t="s">
        <v>0</v>
      </c>
      <c r="BD205" s="1" t="s">
        <v>0</v>
      </c>
      <c r="BE205" s="1" t="s">
        <v>0</v>
      </c>
      <c r="BF205" s="1" t="s">
        <v>0</v>
      </c>
      <c r="BG205" s="1" t="s">
        <v>0</v>
      </c>
      <c r="BH205" s="1" t="s">
        <v>0</v>
      </c>
      <c r="BI205" s="1" t="s">
        <v>0</v>
      </c>
      <c r="BJ205" s="1" t="s">
        <v>0</v>
      </c>
      <c r="BK205" s="1" t="s">
        <v>0</v>
      </c>
      <c r="BL205" s="1" t="s">
        <v>0</v>
      </c>
      <c r="BM205" s="1" t="s">
        <v>0</v>
      </c>
      <c r="BN205" s="1" t="s">
        <v>0</v>
      </c>
      <c r="BO205" s="1" t="s">
        <v>0</v>
      </c>
      <c r="BP205" s="1" t="s">
        <v>0</v>
      </c>
      <c r="BQ205" s="1" t="s">
        <v>0</v>
      </c>
      <c r="BR205" s="1" t="s">
        <v>0</v>
      </c>
      <c r="BS205" s="1" t="s">
        <v>0</v>
      </c>
      <c r="BT205" s="1" t="s">
        <v>0</v>
      </c>
      <c r="BU205" s="1" t="s">
        <v>0</v>
      </c>
      <c r="BV205" s="1" t="s">
        <v>0</v>
      </c>
      <c r="BW205" s="1" t="s">
        <v>0</v>
      </c>
      <c r="BX205" s="1" t="s">
        <v>0</v>
      </c>
      <c r="BY205" s="1" t="s">
        <v>0</v>
      </c>
      <c r="BZ205" s="1" t="s">
        <v>0</v>
      </c>
      <c r="CA205" s="1" t="s">
        <v>0</v>
      </c>
      <c r="CB205" s="1" t="s">
        <v>0</v>
      </c>
      <c r="CC205" s="1" t="s">
        <v>0</v>
      </c>
      <c r="CD205" s="1" t="s">
        <v>0</v>
      </c>
      <c r="CE205" s="1" t="s">
        <v>0</v>
      </c>
      <c r="CF205" s="1" t="s">
        <v>0</v>
      </c>
      <c r="CG205" s="1" t="s">
        <v>0</v>
      </c>
      <c r="CH205" s="1" t="s">
        <v>0</v>
      </c>
      <c r="CI205" s="1" t="s">
        <v>0</v>
      </c>
      <c r="CJ205" s="1" t="s">
        <v>0</v>
      </c>
      <c r="CK205" s="1" t="s">
        <v>0</v>
      </c>
      <c r="CL205" s="1" t="s">
        <v>0</v>
      </c>
      <c r="CM205" s="1" t="s">
        <v>0</v>
      </c>
      <c r="CN205" s="1" t="s">
        <v>0</v>
      </c>
      <c r="CO205" s="1" t="s">
        <v>0</v>
      </c>
      <c r="CP205" s="1" t="s">
        <v>0</v>
      </c>
      <c r="CQ205" s="1" t="s">
        <v>0</v>
      </c>
      <c r="CR205" s="1" t="s">
        <v>0</v>
      </c>
      <c r="CS205" s="1" t="s">
        <v>0</v>
      </c>
      <c r="CT205" s="1" t="s">
        <v>0</v>
      </c>
      <c r="CU205" s="1" t="s">
        <v>0</v>
      </c>
      <c r="CV205" s="1" t="s">
        <v>0</v>
      </c>
      <c r="CW205" s="1" t="s">
        <v>0</v>
      </c>
      <c r="CX205" s="1" t="s">
        <v>0</v>
      </c>
      <c r="CY205" s="1" t="s">
        <v>0</v>
      </c>
      <c r="CZ205" s="1" t="s">
        <v>0</v>
      </c>
      <c r="DA205" s="1" t="s">
        <v>0</v>
      </c>
      <c r="DB205" s="1" t="s">
        <v>0</v>
      </c>
      <c r="DC205" s="1" t="s">
        <v>0</v>
      </c>
      <c r="DD205" s="1" t="s">
        <v>0</v>
      </c>
      <c r="DE205" s="1" t="s">
        <v>0</v>
      </c>
      <c r="DF205" s="1" t="s">
        <v>0</v>
      </c>
      <c r="DG205" s="1" t="s">
        <v>0</v>
      </c>
      <c r="DH205" s="1" t="s">
        <v>0</v>
      </c>
      <c r="DI205" s="1" t="s">
        <v>0</v>
      </c>
      <c r="DJ205" s="1" t="s">
        <v>0</v>
      </c>
      <c r="DK205" s="1" t="s">
        <v>0</v>
      </c>
      <c r="DL205" s="1" t="s">
        <v>0</v>
      </c>
      <c r="DM205" s="1" t="s">
        <v>0</v>
      </c>
      <c r="DN205" s="1" t="s">
        <v>0</v>
      </c>
      <c r="DO205" s="1" t="s">
        <v>0</v>
      </c>
      <c r="DP205" s="1" t="s">
        <v>0</v>
      </c>
      <c r="DQ205" s="1" t="s">
        <v>0</v>
      </c>
      <c r="DR205" s="1" t="s">
        <v>0</v>
      </c>
      <c r="DS205" s="1" t="s">
        <v>0</v>
      </c>
      <c r="DT205" s="1" t="s">
        <v>0</v>
      </c>
      <c r="DU205" s="1" t="s">
        <v>0</v>
      </c>
      <c r="DV205" s="1" t="s">
        <v>0</v>
      </c>
      <c r="DW205" s="1" t="s">
        <v>0</v>
      </c>
      <c r="DX205" s="1" t="s">
        <v>0</v>
      </c>
      <c r="DY205" s="1" t="s">
        <v>0</v>
      </c>
      <c r="DZ205" s="1" t="s">
        <v>0</v>
      </c>
      <c r="EA205" s="1" t="s">
        <v>0</v>
      </c>
      <c r="EB205" s="1" t="s">
        <v>0</v>
      </c>
      <c r="EC205" s="1" t="s">
        <v>0</v>
      </c>
      <c r="ED205" s="1" t="s">
        <v>0</v>
      </c>
      <c r="EE205" s="1" t="s">
        <v>0</v>
      </c>
      <c r="EF205" s="1" t="s">
        <v>0</v>
      </c>
      <c r="EG205" s="1" t="s">
        <v>0</v>
      </c>
      <c r="EH205" s="1" t="s">
        <v>0</v>
      </c>
      <c r="EI205" s="1" t="s">
        <v>0</v>
      </c>
      <c r="EJ205" s="1" t="s">
        <v>0</v>
      </c>
      <c r="EK205" s="1" t="s">
        <v>0</v>
      </c>
      <c r="EL205" s="1" t="s">
        <v>0</v>
      </c>
      <c r="EM205" s="1" t="s">
        <v>0</v>
      </c>
      <c r="EN205" s="1" t="s">
        <v>0</v>
      </c>
      <c r="EO205" s="1" t="s">
        <v>0</v>
      </c>
      <c r="EP205" s="1" t="s">
        <v>0</v>
      </c>
      <c r="EQ205" s="1" t="s">
        <v>0</v>
      </c>
      <c r="ER205" s="1" t="s">
        <v>0</v>
      </c>
      <c r="ES205" s="1" t="s">
        <v>0</v>
      </c>
      <c r="ET205" s="1" t="s">
        <v>0</v>
      </c>
      <c r="EU205" s="1" t="s">
        <v>0</v>
      </c>
      <c r="EV205" s="1" t="s">
        <v>0</v>
      </c>
      <c r="EW205" s="1" t="s">
        <v>0</v>
      </c>
      <c r="EX205" s="1" t="s">
        <v>0</v>
      </c>
      <c r="EY205" s="1" t="s">
        <v>0</v>
      </c>
      <c r="EZ205" s="1" t="s">
        <v>0</v>
      </c>
      <c r="FA205" s="1" t="s">
        <v>0</v>
      </c>
      <c r="FB205" s="1" t="s">
        <v>0</v>
      </c>
      <c r="FC205" s="1" t="s">
        <v>0</v>
      </c>
      <c r="FD205" s="1" t="s">
        <v>0</v>
      </c>
    </row>
    <row r="206" spans="1:160" x14ac:dyDescent="0.2">
      <c r="A206" s="1" t="s">
        <v>1839</v>
      </c>
      <c r="B206" s="4" t="s">
        <v>918</v>
      </c>
      <c r="C206" s="4" t="s">
        <v>919</v>
      </c>
      <c r="D206" s="1">
        <v>1703965.2964586001</v>
      </c>
      <c r="E206" s="1">
        <v>2104737.0431945301</v>
      </c>
      <c r="F206" s="1">
        <v>1889919.2201864901</v>
      </c>
      <c r="G206" s="1">
        <v>2509758.2567183902</v>
      </c>
      <c r="H206" s="1">
        <v>1575092.2370041099</v>
      </c>
      <c r="I206" s="1">
        <v>1697020.0770823001</v>
      </c>
      <c r="J206" s="1">
        <v>1796640.6442360899</v>
      </c>
      <c r="K206" s="1">
        <v>993025.65440910798</v>
      </c>
      <c r="L206" s="1">
        <v>1154494.7218527701</v>
      </c>
      <c r="M206" s="1">
        <v>1414011.0692358699</v>
      </c>
      <c r="N206" s="1">
        <v>2895064.9065070101</v>
      </c>
      <c r="O206" s="1">
        <v>885390.11381280096</v>
      </c>
      <c r="P206" s="1">
        <v>1481536.5793872699</v>
      </c>
      <c r="Q206" s="1">
        <v>1548866.39667779</v>
      </c>
      <c r="R206" s="1">
        <v>2038983.28554865</v>
      </c>
      <c r="S206" s="1">
        <v>646584.68819398899</v>
      </c>
      <c r="T206" s="1">
        <v>1917603.0718430199</v>
      </c>
      <c r="U206" s="1">
        <v>698486.24875030306</v>
      </c>
      <c r="V206" s="1">
        <v>930673.619375629</v>
      </c>
      <c r="W206" s="1">
        <v>2078262.9209950599</v>
      </c>
      <c r="X206" s="1">
        <v>1250576.0396557699</v>
      </c>
      <c r="Y206" s="1">
        <v>2294590.2392307399</v>
      </c>
      <c r="Z206" s="1">
        <v>2374411.26770262</v>
      </c>
      <c r="AA206" s="1">
        <v>1697158.1282115399</v>
      </c>
      <c r="AB206" s="1">
        <v>2728444.0050364998</v>
      </c>
      <c r="AC206" s="1">
        <v>1640051.2300845</v>
      </c>
      <c r="AD206" s="1">
        <v>904290.24702369398</v>
      </c>
      <c r="AE206" s="1">
        <v>320452.37733071501</v>
      </c>
      <c r="AF206" s="1">
        <v>1127779.7036294199</v>
      </c>
      <c r="AG206" s="1">
        <v>1452547.27554433</v>
      </c>
      <c r="AH206" s="1">
        <v>2065550.6338684601</v>
      </c>
      <c r="AI206" s="1">
        <v>1282522.6021694201</v>
      </c>
      <c r="AJ206" s="1">
        <v>938063.79006254999</v>
      </c>
      <c r="AK206" s="1">
        <v>1534516.25417705</v>
      </c>
      <c r="AL206" s="1">
        <v>357784.753485728</v>
      </c>
      <c r="AM206" s="1">
        <v>1950848.78853933</v>
      </c>
      <c r="AN206" s="1">
        <v>1128858.54197743</v>
      </c>
      <c r="AO206" s="1">
        <v>748844.99625319499</v>
      </c>
      <c r="AP206" s="1">
        <v>380964.17274605902</v>
      </c>
      <c r="AQ206" s="1">
        <v>1417374.4765751299</v>
      </c>
      <c r="AR206" s="1">
        <v>1167297.5314825899</v>
      </c>
      <c r="AS206" s="1">
        <v>904411.76043420203</v>
      </c>
      <c r="AT206" s="1">
        <v>840291.10123737704</v>
      </c>
      <c r="AU206" s="1">
        <v>640607.344293011</v>
      </c>
      <c r="AV206" s="1">
        <v>671540.73350778001</v>
      </c>
      <c r="AW206" s="1">
        <v>809077.90161596006</v>
      </c>
      <c r="AX206" s="1">
        <v>1081599.60912027</v>
      </c>
      <c r="AY206" s="1">
        <v>756541.27564552997</v>
      </c>
      <c r="AZ206" s="1">
        <v>1021608.46845992</v>
      </c>
      <c r="BA206" s="1">
        <v>2052158.31752373</v>
      </c>
      <c r="BB206" s="1">
        <v>2242560.23988599</v>
      </c>
      <c r="BC206" s="1">
        <v>812029.49366642302</v>
      </c>
      <c r="BD206" s="1">
        <v>590459.23089945898</v>
      </c>
      <c r="BE206" s="1">
        <v>602057.20513326605</v>
      </c>
      <c r="BF206" s="1">
        <v>1366268.2016793599</v>
      </c>
      <c r="BG206" s="1">
        <v>1212690.7321309401</v>
      </c>
      <c r="BH206" s="1">
        <v>1846766.2437036601</v>
      </c>
      <c r="BI206" s="1">
        <v>1570042.77749042</v>
      </c>
      <c r="BJ206" s="1">
        <v>1638038.03004703</v>
      </c>
      <c r="BK206" s="1">
        <v>952254.11174398102</v>
      </c>
      <c r="BL206" s="1">
        <v>641128.65657384705</v>
      </c>
      <c r="BM206" s="1">
        <v>1394899.3921216901</v>
      </c>
      <c r="BN206" s="1">
        <v>1372715.71083136</v>
      </c>
      <c r="BO206" s="1">
        <v>2454463.34663632</v>
      </c>
      <c r="BP206" s="1">
        <v>931593.17710607196</v>
      </c>
      <c r="BQ206" s="1">
        <v>1992335.85385233</v>
      </c>
      <c r="BR206" s="1">
        <v>760402.27061993803</v>
      </c>
      <c r="BS206" s="1">
        <v>1701306.7523467401</v>
      </c>
      <c r="BT206" s="1">
        <v>376581.56467959099</v>
      </c>
      <c r="BU206" s="1">
        <v>1484177.66416619</v>
      </c>
      <c r="BV206" s="1">
        <v>2310292.4925896502</v>
      </c>
      <c r="BW206" s="1">
        <v>1387884.9660475999</v>
      </c>
      <c r="BX206" s="1">
        <v>1404490.9994011601</v>
      </c>
      <c r="BY206" s="1">
        <v>1805832.6604458101</v>
      </c>
      <c r="BZ206" s="1">
        <v>1492091.9072437601</v>
      </c>
      <c r="CA206" s="1">
        <v>662085.16687300999</v>
      </c>
      <c r="CB206" s="1">
        <v>1963438.3685953</v>
      </c>
      <c r="CC206" s="1">
        <v>950294.74587856897</v>
      </c>
      <c r="CD206" s="1">
        <v>2050964.3946949299</v>
      </c>
      <c r="CE206" s="1">
        <v>1522864.9125276101</v>
      </c>
      <c r="CF206" s="1">
        <v>502769.69810890302</v>
      </c>
      <c r="CG206" s="1">
        <v>2488063.8731220998</v>
      </c>
      <c r="CH206" s="1">
        <v>1383235.63240951</v>
      </c>
      <c r="CI206" s="1">
        <v>998692.30345300597</v>
      </c>
      <c r="CJ206" s="1">
        <v>453711.76894581702</v>
      </c>
      <c r="CK206" s="1">
        <v>1445588.2745075</v>
      </c>
      <c r="CL206" s="1">
        <v>514568.78130167403</v>
      </c>
      <c r="CM206" s="1">
        <v>1999104.8401967799</v>
      </c>
      <c r="CN206" s="1">
        <v>625399.846532522</v>
      </c>
      <c r="CO206" s="1">
        <v>804669.55118389498</v>
      </c>
      <c r="CP206" s="1">
        <v>1350036.4872624499</v>
      </c>
      <c r="CQ206" s="1">
        <v>630981.44884331303</v>
      </c>
      <c r="CR206" s="1">
        <v>1569967.39566725</v>
      </c>
      <c r="CS206" s="1">
        <v>1024963.4315402301</v>
      </c>
      <c r="CT206" s="1">
        <v>1235926.29915451</v>
      </c>
      <c r="CU206" s="1">
        <v>880979.28655372898</v>
      </c>
      <c r="CV206" s="1">
        <v>766113.88913010899</v>
      </c>
      <c r="CW206" s="1">
        <v>725224.18509504804</v>
      </c>
      <c r="CX206" s="1">
        <v>623978.44986735599</v>
      </c>
      <c r="CY206" s="1">
        <v>479526.50562440697</v>
      </c>
      <c r="CZ206" s="1">
        <v>1143909.49236374</v>
      </c>
      <c r="DA206" s="1">
        <v>604458.830970907</v>
      </c>
      <c r="DB206" s="1">
        <v>1903358.4083700001</v>
      </c>
      <c r="DC206" s="1">
        <v>313834.79318995302</v>
      </c>
      <c r="DD206" s="1">
        <v>908702.59039954597</v>
      </c>
      <c r="DE206" s="1">
        <v>804805.82219108206</v>
      </c>
      <c r="DF206" s="1">
        <v>1410171.5611451101</v>
      </c>
      <c r="DG206" s="1">
        <v>979210.12442463799</v>
      </c>
      <c r="DH206" s="1">
        <v>441272.92771878903</v>
      </c>
      <c r="DI206" s="1">
        <v>670852.45645506401</v>
      </c>
      <c r="DJ206" s="1">
        <v>951192.30000246398</v>
      </c>
      <c r="DK206" s="1">
        <v>1059538.26779621</v>
      </c>
      <c r="DL206" s="1">
        <v>1341545.9932115499</v>
      </c>
      <c r="DM206" s="1">
        <v>1104887.4560724699</v>
      </c>
      <c r="DN206" s="1">
        <v>1276448.36764607</v>
      </c>
      <c r="DO206" s="1">
        <v>697240.07865594502</v>
      </c>
      <c r="DP206" s="1">
        <v>3050465.6574768801</v>
      </c>
      <c r="DQ206" s="1">
        <v>319437.25013796397</v>
      </c>
      <c r="DR206" s="1">
        <v>563576.55133112101</v>
      </c>
      <c r="DS206" s="1">
        <v>719484.04294309404</v>
      </c>
      <c r="DT206" s="1">
        <v>606461.24615405803</v>
      </c>
      <c r="DU206" s="1">
        <v>835491.71122303896</v>
      </c>
      <c r="DV206" s="1">
        <v>1121549.04990256</v>
      </c>
      <c r="DW206" s="1">
        <v>723584.89993051603</v>
      </c>
      <c r="DX206" s="1">
        <v>1335836.0640796099</v>
      </c>
      <c r="DY206" s="1">
        <v>2407004.97530771</v>
      </c>
      <c r="DZ206" s="1">
        <v>1166303.7368848999</v>
      </c>
      <c r="EA206" s="1">
        <v>1377172.6407775099</v>
      </c>
      <c r="EB206" s="1">
        <v>1922312.0764266199</v>
      </c>
      <c r="EC206" s="1">
        <v>909994.56979803403</v>
      </c>
      <c r="ED206" s="1">
        <v>649059.43270187103</v>
      </c>
      <c r="EE206" s="1">
        <v>1170717.7178819401</v>
      </c>
      <c r="EF206" s="1">
        <v>1947477.8337806801</v>
      </c>
      <c r="EG206" s="1">
        <v>2419650.7061381699</v>
      </c>
      <c r="EH206" s="1">
        <v>1606291.6293544101</v>
      </c>
      <c r="EI206" s="1">
        <v>1394231.6822663201</v>
      </c>
      <c r="EJ206" s="1">
        <v>1437122.2237022</v>
      </c>
      <c r="EK206" s="1">
        <v>898150.36493806494</v>
      </c>
      <c r="EL206" s="1">
        <v>1397323.5322686399</v>
      </c>
      <c r="EM206" s="1">
        <v>1742304.2373303999</v>
      </c>
      <c r="EN206" s="1">
        <v>1165028.7759392301</v>
      </c>
      <c r="EO206" s="1">
        <v>1255062.5268089599</v>
      </c>
      <c r="EP206" s="1">
        <v>941929.36831642699</v>
      </c>
      <c r="EQ206" s="1">
        <v>933905.46392912196</v>
      </c>
      <c r="ER206" s="1">
        <v>673270.35806024296</v>
      </c>
      <c r="ES206" s="1">
        <v>728334.77970859001</v>
      </c>
      <c r="ET206" s="1">
        <v>1811073.5750023299</v>
      </c>
      <c r="EU206" s="1">
        <v>782386.78564006696</v>
      </c>
      <c r="EV206" s="1">
        <v>740760.50954458199</v>
      </c>
      <c r="EW206" s="1">
        <v>954466.70123854198</v>
      </c>
      <c r="EX206" s="1">
        <v>1221917.7909204001</v>
      </c>
      <c r="EY206" s="1">
        <v>1502605.8808224101</v>
      </c>
      <c r="EZ206" s="1">
        <v>875508.92635541304</v>
      </c>
      <c r="FA206" s="1">
        <v>437644.04888454097</v>
      </c>
      <c r="FB206" s="1">
        <v>854197.18606112897</v>
      </c>
      <c r="FC206" s="1">
        <v>2028301.7674881499</v>
      </c>
      <c r="FD206" s="1">
        <v>2530171.54065665</v>
      </c>
    </row>
    <row r="207" spans="1:160" x14ac:dyDescent="0.2">
      <c r="A207" s="1" t="s">
        <v>1840</v>
      </c>
      <c r="B207" s="4" t="s">
        <v>923</v>
      </c>
      <c r="C207" s="4" t="s">
        <v>0</v>
      </c>
      <c r="D207" s="1" t="s">
        <v>0</v>
      </c>
      <c r="E207" s="1" t="s">
        <v>0</v>
      </c>
      <c r="F207" s="1" t="s">
        <v>0</v>
      </c>
      <c r="G207" s="1" t="s">
        <v>0</v>
      </c>
      <c r="H207" s="1" t="s">
        <v>0</v>
      </c>
      <c r="I207" s="1" t="s">
        <v>0</v>
      </c>
      <c r="J207" s="1" t="s">
        <v>0</v>
      </c>
      <c r="K207" s="1" t="s">
        <v>0</v>
      </c>
      <c r="L207" s="1" t="s">
        <v>0</v>
      </c>
      <c r="M207" s="1" t="s">
        <v>0</v>
      </c>
      <c r="N207" s="1" t="s">
        <v>0</v>
      </c>
      <c r="O207" s="1" t="s">
        <v>0</v>
      </c>
      <c r="P207" s="1" t="s">
        <v>0</v>
      </c>
      <c r="Q207" s="1" t="s">
        <v>0</v>
      </c>
      <c r="R207" s="1" t="s">
        <v>0</v>
      </c>
      <c r="S207" s="1" t="s">
        <v>0</v>
      </c>
      <c r="T207" s="1" t="s">
        <v>0</v>
      </c>
      <c r="U207" s="1" t="s">
        <v>0</v>
      </c>
      <c r="V207" s="1" t="s">
        <v>0</v>
      </c>
      <c r="W207" s="1" t="s">
        <v>0</v>
      </c>
      <c r="X207" s="1" t="s">
        <v>0</v>
      </c>
      <c r="Y207" s="1" t="s">
        <v>0</v>
      </c>
      <c r="Z207" s="1" t="s">
        <v>0</v>
      </c>
      <c r="AA207" s="1" t="s">
        <v>0</v>
      </c>
      <c r="AB207" s="1" t="s">
        <v>0</v>
      </c>
      <c r="AC207" s="1" t="s">
        <v>0</v>
      </c>
      <c r="AD207" s="1" t="s">
        <v>0</v>
      </c>
      <c r="AE207" s="1" t="s">
        <v>0</v>
      </c>
      <c r="AF207" s="1" t="s">
        <v>0</v>
      </c>
      <c r="AG207" s="1" t="s">
        <v>0</v>
      </c>
      <c r="AH207" s="1" t="s">
        <v>0</v>
      </c>
      <c r="AI207" s="1" t="s">
        <v>0</v>
      </c>
      <c r="AJ207" s="1" t="s">
        <v>0</v>
      </c>
      <c r="AK207" s="1" t="s">
        <v>0</v>
      </c>
      <c r="AL207" s="1" t="s">
        <v>0</v>
      </c>
      <c r="AM207" s="1" t="s">
        <v>0</v>
      </c>
      <c r="AN207" s="1" t="s">
        <v>0</v>
      </c>
      <c r="AO207" s="1" t="s">
        <v>0</v>
      </c>
      <c r="AP207" s="1" t="s">
        <v>0</v>
      </c>
      <c r="AQ207" s="1" t="s">
        <v>0</v>
      </c>
      <c r="AR207" s="1" t="s">
        <v>0</v>
      </c>
      <c r="AS207" s="1" t="s">
        <v>0</v>
      </c>
      <c r="AT207" s="1" t="s">
        <v>0</v>
      </c>
      <c r="AU207" s="1" t="s">
        <v>0</v>
      </c>
      <c r="AV207" s="1" t="s">
        <v>0</v>
      </c>
      <c r="AW207" s="1" t="s">
        <v>0</v>
      </c>
      <c r="AX207" s="1" t="s">
        <v>0</v>
      </c>
      <c r="AY207" s="1" t="s">
        <v>0</v>
      </c>
      <c r="AZ207" s="1" t="s">
        <v>0</v>
      </c>
      <c r="BA207" s="1" t="s">
        <v>0</v>
      </c>
      <c r="BB207" s="1" t="s">
        <v>0</v>
      </c>
      <c r="BC207" s="1" t="s">
        <v>0</v>
      </c>
      <c r="BD207" s="1" t="s">
        <v>0</v>
      </c>
      <c r="BE207" s="1" t="s">
        <v>0</v>
      </c>
      <c r="BF207" s="1" t="s">
        <v>0</v>
      </c>
      <c r="BG207" s="1" t="s">
        <v>0</v>
      </c>
      <c r="BH207" s="1" t="s">
        <v>0</v>
      </c>
      <c r="BI207" s="1" t="s">
        <v>0</v>
      </c>
      <c r="BJ207" s="1" t="s">
        <v>0</v>
      </c>
      <c r="BK207" s="1" t="s">
        <v>0</v>
      </c>
      <c r="BL207" s="1" t="s">
        <v>0</v>
      </c>
      <c r="BM207" s="1" t="s">
        <v>0</v>
      </c>
      <c r="BN207" s="1" t="s">
        <v>0</v>
      </c>
      <c r="BO207" s="1" t="s">
        <v>0</v>
      </c>
      <c r="BP207" s="1" t="s">
        <v>0</v>
      </c>
      <c r="BQ207" s="1" t="s">
        <v>0</v>
      </c>
      <c r="BR207" s="1" t="s">
        <v>0</v>
      </c>
      <c r="BS207" s="1" t="s">
        <v>0</v>
      </c>
      <c r="BT207" s="1" t="s">
        <v>0</v>
      </c>
      <c r="BU207" s="1" t="s">
        <v>0</v>
      </c>
      <c r="BV207" s="1" t="s">
        <v>0</v>
      </c>
      <c r="BW207" s="1" t="s">
        <v>0</v>
      </c>
      <c r="BX207" s="1" t="s">
        <v>0</v>
      </c>
      <c r="BY207" s="1" t="s">
        <v>0</v>
      </c>
      <c r="BZ207" s="1" t="s">
        <v>0</v>
      </c>
      <c r="CA207" s="1" t="s">
        <v>0</v>
      </c>
      <c r="CB207" s="1" t="s">
        <v>0</v>
      </c>
      <c r="CC207" s="1" t="s">
        <v>0</v>
      </c>
      <c r="CD207" s="1" t="s">
        <v>0</v>
      </c>
      <c r="CE207" s="1" t="s">
        <v>0</v>
      </c>
      <c r="CF207" s="1" t="s">
        <v>0</v>
      </c>
      <c r="CG207" s="1" t="s">
        <v>0</v>
      </c>
      <c r="CH207" s="1" t="s">
        <v>0</v>
      </c>
      <c r="CI207" s="1" t="s">
        <v>0</v>
      </c>
      <c r="CJ207" s="1" t="s">
        <v>0</v>
      </c>
      <c r="CK207" s="1" t="s">
        <v>0</v>
      </c>
      <c r="CL207" s="1" t="s">
        <v>0</v>
      </c>
      <c r="CM207" s="1" t="s">
        <v>0</v>
      </c>
      <c r="CN207" s="1" t="s">
        <v>0</v>
      </c>
      <c r="CO207" s="1" t="s">
        <v>0</v>
      </c>
      <c r="CP207" s="1" t="s">
        <v>0</v>
      </c>
      <c r="CQ207" s="1" t="s">
        <v>0</v>
      </c>
      <c r="CR207" s="1" t="s">
        <v>0</v>
      </c>
      <c r="CS207" s="1" t="s">
        <v>0</v>
      </c>
      <c r="CT207" s="1" t="s">
        <v>0</v>
      </c>
      <c r="CU207" s="1" t="s">
        <v>0</v>
      </c>
      <c r="CV207" s="1" t="s">
        <v>0</v>
      </c>
      <c r="CW207" s="1" t="s">
        <v>0</v>
      </c>
      <c r="CX207" s="1" t="s">
        <v>0</v>
      </c>
      <c r="CY207" s="1" t="s">
        <v>0</v>
      </c>
      <c r="CZ207" s="1" t="s">
        <v>0</v>
      </c>
      <c r="DA207" s="1" t="s">
        <v>0</v>
      </c>
      <c r="DB207" s="1" t="s">
        <v>0</v>
      </c>
      <c r="DC207" s="1" t="s">
        <v>0</v>
      </c>
      <c r="DD207" s="1" t="s">
        <v>0</v>
      </c>
      <c r="DE207" s="1" t="s">
        <v>0</v>
      </c>
      <c r="DF207" s="1" t="s">
        <v>0</v>
      </c>
      <c r="DG207" s="1" t="s">
        <v>0</v>
      </c>
      <c r="DH207" s="1" t="s">
        <v>0</v>
      </c>
      <c r="DI207" s="1" t="s">
        <v>0</v>
      </c>
      <c r="DJ207" s="1" t="s">
        <v>0</v>
      </c>
      <c r="DK207" s="1" t="s">
        <v>0</v>
      </c>
      <c r="DL207" s="1" t="s">
        <v>0</v>
      </c>
      <c r="DM207" s="1" t="s">
        <v>0</v>
      </c>
      <c r="DN207" s="1" t="s">
        <v>0</v>
      </c>
      <c r="DO207" s="1" t="s">
        <v>0</v>
      </c>
      <c r="DP207" s="1" t="s">
        <v>0</v>
      </c>
      <c r="DQ207" s="1" t="s">
        <v>0</v>
      </c>
      <c r="DR207" s="1" t="s">
        <v>0</v>
      </c>
      <c r="DS207" s="1" t="s">
        <v>0</v>
      </c>
      <c r="DT207" s="1" t="s">
        <v>0</v>
      </c>
      <c r="DU207" s="1" t="s">
        <v>0</v>
      </c>
      <c r="DV207" s="1" t="s">
        <v>0</v>
      </c>
      <c r="DW207" s="1" t="s">
        <v>0</v>
      </c>
      <c r="DX207" s="1" t="s">
        <v>0</v>
      </c>
      <c r="DY207" s="1" t="s">
        <v>0</v>
      </c>
      <c r="DZ207" s="1" t="s">
        <v>0</v>
      </c>
      <c r="EA207" s="1" t="s">
        <v>0</v>
      </c>
      <c r="EB207" s="1" t="s">
        <v>0</v>
      </c>
      <c r="EC207" s="1" t="s">
        <v>0</v>
      </c>
      <c r="ED207" s="1" t="s">
        <v>0</v>
      </c>
      <c r="EE207" s="1" t="s">
        <v>0</v>
      </c>
      <c r="EF207" s="1" t="s">
        <v>0</v>
      </c>
      <c r="EG207" s="1" t="s">
        <v>0</v>
      </c>
      <c r="EH207" s="1" t="s">
        <v>0</v>
      </c>
      <c r="EI207" s="1" t="s">
        <v>0</v>
      </c>
      <c r="EJ207" s="1" t="s">
        <v>0</v>
      </c>
      <c r="EK207" s="1" t="s">
        <v>0</v>
      </c>
      <c r="EL207" s="1" t="s">
        <v>0</v>
      </c>
      <c r="EM207" s="1" t="s">
        <v>0</v>
      </c>
      <c r="EN207" s="1" t="s">
        <v>0</v>
      </c>
      <c r="EO207" s="1" t="s">
        <v>0</v>
      </c>
      <c r="EP207" s="1" t="s">
        <v>0</v>
      </c>
      <c r="EQ207" s="1" t="s">
        <v>0</v>
      </c>
      <c r="ER207" s="1" t="s">
        <v>0</v>
      </c>
      <c r="ES207" s="1" t="s">
        <v>0</v>
      </c>
      <c r="ET207" s="1" t="s">
        <v>0</v>
      </c>
      <c r="EU207" s="1" t="s">
        <v>0</v>
      </c>
      <c r="EV207" s="1" t="s">
        <v>0</v>
      </c>
      <c r="EW207" s="1" t="s">
        <v>0</v>
      </c>
      <c r="EX207" s="1" t="s">
        <v>0</v>
      </c>
      <c r="EY207" s="1" t="s">
        <v>0</v>
      </c>
      <c r="EZ207" s="1" t="s">
        <v>0</v>
      </c>
      <c r="FA207" s="1" t="s">
        <v>0</v>
      </c>
      <c r="FB207" s="1" t="s">
        <v>0</v>
      </c>
      <c r="FC207" s="1" t="s">
        <v>0</v>
      </c>
      <c r="FD207" s="1" t="s">
        <v>0</v>
      </c>
    </row>
    <row r="208" spans="1:160" x14ac:dyDescent="0.2">
      <c r="A208" s="1" t="s">
        <v>1841</v>
      </c>
      <c r="B208" s="4" t="s">
        <v>925</v>
      </c>
      <c r="C208" s="4" t="s">
        <v>926</v>
      </c>
      <c r="D208" s="1" t="s">
        <v>0</v>
      </c>
      <c r="E208" s="1" t="s">
        <v>0</v>
      </c>
      <c r="F208" s="1" t="s">
        <v>0</v>
      </c>
      <c r="G208" s="1" t="s">
        <v>0</v>
      </c>
      <c r="H208" s="1" t="s">
        <v>0</v>
      </c>
      <c r="I208" s="1" t="s">
        <v>0</v>
      </c>
      <c r="J208" s="1" t="s">
        <v>0</v>
      </c>
      <c r="K208" s="1" t="s">
        <v>0</v>
      </c>
      <c r="L208" s="1" t="s">
        <v>0</v>
      </c>
      <c r="M208" s="1" t="s">
        <v>0</v>
      </c>
      <c r="N208" s="1" t="s">
        <v>0</v>
      </c>
      <c r="O208" s="1" t="s">
        <v>0</v>
      </c>
      <c r="P208" s="1" t="s">
        <v>0</v>
      </c>
      <c r="Q208" s="1" t="s">
        <v>0</v>
      </c>
      <c r="R208" s="1" t="s">
        <v>0</v>
      </c>
      <c r="S208" s="1" t="s">
        <v>0</v>
      </c>
      <c r="T208" s="1" t="s">
        <v>0</v>
      </c>
      <c r="U208" s="1" t="s">
        <v>0</v>
      </c>
      <c r="V208" s="1" t="s">
        <v>0</v>
      </c>
      <c r="W208" s="1" t="s">
        <v>0</v>
      </c>
      <c r="X208" s="1" t="s">
        <v>0</v>
      </c>
      <c r="Y208" s="1" t="s">
        <v>0</v>
      </c>
      <c r="Z208" s="1" t="s">
        <v>0</v>
      </c>
      <c r="AA208" s="1" t="s">
        <v>0</v>
      </c>
      <c r="AB208" s="1" t="s">
        <v>0</v>
      </c>
      <c r="AC208" s="1" t="s">
        <v>0</v>
      </c>
      <c r="AD208" s="1" t="s">
        <v>0</v>
      </c>
      <c r="AE208" s="1" t="s">
        <v>0</v>
      </c>
      <c r="AF208" s="1" t="s">
        <v>0</v>
      </c>
      <c r="AG208" s="1" t="s">
        <v>0</v>
      </c>
      <c r="AH208" s="1" t="s">
        <v>0</v>
      </c>
      <c r="AI208" s="1" t="s">
        <v>0</v>
      </c>
      <c r="AJ208" s="1" t="s">
        <v>0</v>
      </c>
      <c r="AK208" s="1" t="s">
        <v>0</v>
      </c>
      <c r="AL208" s="1" t="s">
        <v>0</v>
      </c>
      <c r="AM208" s="1" t="s">
        <v>0</v>
      </c>
      <c r="AN208" s="1" t="s">
        <v>0</v>
      </c>
      <c r="AO208" s="1" t="s">
        <v>0</v>
      </c>
      <c r="AP208" s="1" t="s">
        <v>0</v>
      </c>
      <c r="AQ208" s="1" t="s">
        <v>0</v>
      </c>
      <c r="AR208" s="1" t="s">
        <v>0</v>
      </c>
      <c r="AS208" s="1" t="s">
        <v>0</v>
      </c>
      <c r="AT208" s="1" t="s">
        <v>0</v>
      </c>
      <c r="AU208" s="1" t="s">
        <v>0</v>
      </c>
      <c r="AV208" s="1" t="s">
        <v>0</v>
      </c>
      <c r="AW208" s="1" t="s">
        <v>0</v>
      </c>
      <c r="AX208" s="1" t="s">
        <v>0</v>
      </c>
      <c r="AY208" s="1" t="s">
        <v>0</v>
      </c>
      <c r="AZ208" s="1" t="s">
        <v>0</v>
      </c>
      <c r="BA208" s="1" t="s">
        <v>0</v>
      </c>
      <c r="BB208" s="1" t="s">
        <v>0</v>
      </c>
      <c r="BC208" s="1" t="s">
        <v>0</v>
      </c>
      <c r="BD208" s="1" t="s">
        <v>0</v>
      </c>
      <c r="BE208" s="1" t="s">
        <v>0</v>
      </c>
      <c r="BF208" s="1" t="s">
        <v>0</v>
      </c>
      <c r="BG208" s="1" t="s">
        <v>0</v>
      </c>
      <c r="BH208" s="1" t="s">
        <v>0</v>
      </c>
      <c r="BI208" s="1" t="s">
        <v>0</v>
      </c>
      <c r="BJ208" s="1" t="s">
        <v>0</v>
      </c>
      <c r="BK208" s="1" t="s">
        <v>0</v>
      </c>
      <c r="BL208" s="1" t="s">
        <v>0</v>
      </c>
      <c r="BM208" s="1" t="s">
        <v>0</v>
      </c>
      <c r="BN208" s="1" t="s">
        <v>0</v>
      </c>
      <c r="BO208" s="1" t="s">
        <v>0</v>
      </c>
      <c r="BP208" s="1" t="s">
        <v>0</v>
      </c>
      <c r="BQ208" s="1" t="s">
        <v>0</v>
      </c>
      <c r="BR208" s="1" t="s">
        <v>0</v>
      </c>
      <c r="BS208" s="1" t="s">
        <v>0</v>
      </c>
      <c r="BT208" s="1" t="s">
        <v>0</v>
      </c>
      <c r="BU208" s="1" t="s">
        <v>0</v>
      </c>
      <c r="BV208" s="1" t="s">
        <v>0</v>
      </c>
      <c r="BW208" s="1" t="s">
        <v>0</v>
      </c>
      <c r="BX208" s="1" t="s">
        <v>0</v>
      </c>
      <c r="BY208" s="1" t="s">
        <v>0</v>
      </c>
      <c r="BZ208" s="1" t="s">
        <v>0</v>
      </c>
      <c r="CA208" s="1" t="s">
        <v>0</v>
      </c>
      <c r="CB208" s="1" t="s">
        <v>0</v>
      </c>
      <c r="CC208" s="1" t="s">
        <v>0</v>
      </c>
      <c r="CD208" s="1" t="s">
        <v>0</v>
      </c>
      <c r="CE208" s="1" t="s">
        <v>0</v>
      </c>
      <c r="CF208" s="1" t="s">
        <v>0</v>
      </c>
      <c r="CG208" s="1" t="s">
        <v>0</v>
      </c>
      <c r="CH208" s="1" t="s">
        <v>0</v>
      </c>
      <c r="CI208" s="1" t="s">
        <v>0</v>
      </c>
      <c r="CJ208" s="1" t="s">
        <v>0</v>
      </c>
      <c r="CK208" s="1" t="s">
        <v>0</v>
      </c>
      <c r="CL208" s="1" t="s">
        <v>0</v>
      </c>
      <c r="CM208" s="1" t="s">
        <v>0</v>
      </c>
      <c r="CN208" s="1" t="s">
        <v>0</v>
      </c>
      <c r="CO208" s="1" t="s">
        <v>0</v>
      </c>
      <c r="CP208" s="1" t="s">
        <v>0</v>
      </c>
      <c r="CQ208" s="1" t="s">
        <v>0</v>
      </c>
      <c r="CR208" s="1" t="s">
        <v>0</v>
      </c>
      <c r="CS208" s="1" t="s">
        <v>0</v>
      </c>
      <c r="CT208" s="1" t="s">
        <v>0</v>
      </c>
      <c r="CU208" s="1" t="s">
        <v>0</v>
      </c>
      <c r="CV208" s="1" t="s">
        <v>0</v>
      </c>
      <c r="CW208" s="1" t="s">
        <v>0</v>
      </c>
      <c r="CX208" s="1" t="s">
        <v>0</v>
      </c>
      <c r="CY208" s="1" t="s">
        <v>0</v>
      </c>
      <c r="CZ208" s="1" t="s">
        <v>0</v>
      </c>
      <c r="DA208" s="1" t="s">
        <v>0</v>
      </c>
      <c r="DB208" s="1" t="s">
        <v>0</v>
      </c>
      <c r="DC208" s="1" t="s">
        <v>0</v>
      </c>
      <c r="DD208" s="1" t="s">
        <v>0</v>
      </c>
      <c r="DE208" s="1" t="s">
        <v>0</v>
      </c>
      <c r="DF208" s="1" t="s">
        <v>0</v>
      </c>
      <c r="DG208" s="1" t="s">
        <v>0</v>
      </c>
      <c r="DH208" s="1" t="s">
        <v>0</v>
      </c>
      <c r="DI208" s="1" t="s">
        <v>0</v>
      </c>
      <c r="DJ208" s="1" t="s">
        <v>0</v>
      </c>
      <c r="DK208" s="1" t="s">
        <v>0</v>
      </c>
      <c r="DL208" s="1" t="s">
        <v>0</v>
      </c>
      <c r="DM208" s="1" t="s">
        <v>0</v>
      </c>
      <c r="DN208" s="1" t="s">
        <v>0</v>
      </c>
      <c r="DO208" s="1" t="s">
        <v>0</v>
      </c>
      <c r="DP208" s="1" t="s">
        <v>0</v>
      </c>
      <c r="DQ208" s="1" t="s">
        <v>0</v>
      </c>
      <c r="DR208" s="1" t="s">
        <v>0</v>
      </c>
      <c r="DS208" s="1" t="s">
        <v>0</v>
      </c>
      <c r="DT208" s="1" t="s">
        <v>0</v>
      </c>
      <c r="DU208" s="1" t="s">
        <v>0</v>
      </c>
      <c r="DV208" s="1" t="s">
        <v>0</v>
      </c>
      <c r="DW208" s="1" t="s">
        <v>0</v>
      </c>
      <c r="DX208" s="1" t="s">
        <v>0</v>
      </c>
      <c r="DY208" s="1" t="s">
        <v>0</v>
      </c>
      <c r="DZ208" s="1" t="s">
        <v>0</v>
      </c>
      <c r="EA208" s="1" t="s">
        <v>0</v>
      </c>
      <c r="EB208" s="1" t="s">
        <v>0</v>
      </c>
      <c r="EC208" s="1" t="s">
        <v>0</v>
      </c>
      <c r="ED208" s="1" t="s">
        <v>0</v>
      </c>
      <c r="EE208" s="1" t="s">
        <v>0</v>
      </c>
      <c r="EF208" s="1" t="s">
        <v>0</v>
      </c>
      <c r="EG208" s="1" t="s">
        <v>0</v>
      </c>
      <c r="EH208" s="1" t="s">
        <v>0</v>
      </c>
      <c r="EI208" s="1" t="s">
        <v>0</v>
      </c>
      <c r="EJ208" s="1" t="s">
        <v>0</v>
      </c>
      <c r="EK208" s="1" t="s">
        <v>0</v>
      </c>
      <c r="EL208" s="1" t="s">
        <v>0</v>
      </c>
      <c r="EM208" s="1" t="s">
        <v>0</v>
      </c>
      <c r="EN208" s="1" t="s">
        <v>0</v>
      </c>
      <c r="EO208" s="1" t="s">
        <v>0</v>
      </c>
      <c r="EP208" s="1" t="s">
        <v>0</v>
      </c>
      <c r="EQ208" s="1" t="s">
        <v>0</v>
      </c>
      <c r="ER208" s="1" t="s">
        <v>0</v>
      </c>
      <c r="ES208" s="1" t="s">
        <v>0</v>
      </c>
      <c r="ET208" s="1" t="s">
        <v>0</v>
      </c>
      <c r="EU208" s="1" t="s">
        <v>0</v>
      </c>
      <c r="EV208" s="1" t="s">
        <v>0</v>
      </c>
      <c r="EW208" s="1" t="s">
        <v>0</v>
      </c>
      <c r="EX208" s="1" t="s">
        <v>0</v>
      </c>
      <c r="EY208" s="1" t="s">
        <v>0</v>
      </c>
      <c r="EZ208" s="1" t="s">
        <v>0</v>
      </c>
      <c r="FA208" s="1" t="s">
        <v>0</v>
      </c>
      <c r="FB208" s="1" t="s">
        <v>0</v>
      </c>
      <c r="FC208" s="1" t="s">
        <v>0</v>
      </c>
      <c r="FD208" s="1" t="s">
        <v>0</v>
      </c>
    </row>
    <row r="209" spans="1:160" x14ac:dyDescent="0.2">
      <c r="A209" s="1" t="s">
        <v>1842</v>
      </c>
      <c r="B209" s="4" t="s">
        <v>930</v>
      </c>
      <c r="C209" s="4" t="s">
        <v>931</v>
      </c>
      <c r="D209" s="1">
        <v>1264760.3483309301</v>
      </c>
      <c r="E209" s="1">
        <v>1341058.50111452</v>
      </c>
      <c r="F209" s="1">
        <v>989781.78260292101</v>
      </c>
      <c r="G209" s="1">
        <v>790563.85330275702</v>
      </c>
      <c r="H209" s="1">
        <v>675326.658001957</v>
      </c>
      <c r="I209" s="1">
        <v>991837.02757717995</v>
      </c>
      <c r="J209" s="1">
        <v>671772.49462343403</v>
      </c>
      <c r="K209" s="1">
        <v>941021.38124141097</v>
      </c>
      <c r="L209" s="1">
        <v>1073328.20282477</v>
      </c>
      <c r="M209" s="1">
        <v>1792272.41272623</v>
      </c>
      <c r="N209" s="1">
        <v>2920672.5344941402</v>
      </c>
      <c r="O209" s="1">
        <v>481036.72747863899</v>
      </c>
      <c r="P209" s="1">
        <v>1313546.9259456201</v>
      </c>
      <c r="Q209" s="1">
        <v>779844.24987818301</v>
      </c>
      <c r="R209" s="1">
        <v>1297091.0295427099</v>
      </c>
      <c r="S209" s="1">
        <v>2376476.1789049502</v>
      </c>
      <c r="T209" s="1">
        <v>1816638.49039902</v>
      </c>
      <c r="U209" s="1">
        <v>841473.83010509901</v>
      </c>
      <c r="V209" s="1">
        <v>715623.567355718</v>
      </c>
      <c r="W209" s="1">
        <v>844306.00097761897</v>
      </c>
      <c r="X209" s="1">
        <v>815721.80057888594</v>
      </c>
      <c r="Y209" s="1">
        <v>961761.26394397498</v>
      </c>
      <c r="Z209" s="1">
        <v>1690071.3001212999</v>
      </c>
      <c r="AA209" s="1">
        <v>932039.27413318702</v>
      </c>
      <c r="AB209" s="1">
        <v>1264573.81792097</v>
      </c>
      <c r="AC209" s="1">
        <v>865706.97081982205</v>
      </c>
      <c r="AD209" s="1">
        <v>683143.76289529202</v>
      </c>
      <c r="AE209" s="1">
        <v>849198.07441404299</v>
      </c>
      <c r="AF209" s="1">
        <v>847483.58854948799</v>
      </c>
      <c r="AG209" s="1">
        <v>1254084.7490648499</v>
      </c>
      <c r="AH209" s="1">
        <v>1994052.1269420499</v>
      </c>
      <c r="AI209" s="1">
        <v>1407690.1951717699</v>
      </c>
      <c r="AJ209" s="1">
        <v>756903.11058530095</v>
      </c>
      <c r="AK209" s="1">
        <v>795144.94982934801</v>
      </c>
      <c r="AL209" s="1">
        <v>758425.16832556005</v>
      </c>
      <c r="AM209" s="1">
        <v>1092905.0751038501</v>
      </c>
      <c r="AN209" s="1">
        <v>926707.75557265896</v>
      </c>
      <c r="AO209" s="1">
        <v>1205063.0558565001</v>
      </c>
      <c r="AP209" s="1">
        <v>827071.43496912299</v>
      </c>
      <c r="AQ209" s="1">
        <v>593934.367102738</v>
      </c>
      <c r="AR209" s="1">
        <v>686847.87776863296</v>
      </c>
      <c r="AS209" s="1">
        <v>637590.29401746101</v>
      </c>
      <c r="AT209" s="1">
        <v>946338.23926606798</v>
      </c>
      <c r="AU209" s="1">
        <v>1514370.3894096899</v>
      </c>
      <c r="AV209" s="1">
        <v>566691.82885841106</v>
      </c>
      <c r="AW209" s="1">
        <v>1283087.66097512</v>
      </c>
      <c r="AX209" s="1">
        <v>830422.12257667095</v>
      </c>
      <c r="AY209" s="1">
        <v>767827.61854940897</v>
      </c>
      <c r="AZ209" s="1">
        <v>1277019.6974956</v>
      </c>
      <c r="BA209" s="1">
        <v>879816.50149584899</v>
      </c>
      <c r="BB209" s="1">
        <v>653920.02938905195</v>
      </c>
      <c r="BC209" s="1">
        <v>498453.76748110401</v>
      </c>
      <c r="BD209" s="1">
        <v>791559.97869538097</v>
      </c>
      <c r="BE209" s="1">
        <v>680463.19078532502</v>
      </c>
      <c r="BF209" s="1">
        <v>694807.52095637505</v>
      </c>
      <c r="BG209" s="1">
        <v>720740.992883367</v>
      </c>
      <c r="BH209" s="1">
        <v>691836.35395993397</v>
      </c>
      <c r="BI209" s="1">
        <v>683268.31775467296</v>
      </c>
      <c r="BJ209" s="1">
        <v>780086.58080663404</v>
      </c>
      <c r="BK209" s="1">
        <v>779357.81140215695</v>
      </c>
      <c r="BL209" s="1">
        <v>848869.33570700802</v>
      </c>
      <c r="BM209" s="1">
        <v>453306.79694695101</v>
      </c>
      <c r="BN209" s="1">
        <v>673444.02423628501</v>
      </c>
      <c r="BO209" s="1">
        <v>1742228.0122102799</v>
      </c>
      <c r="BP209" s="1">
        <v>693683.065566645</v>
      </c>
      <c r="BQ209" s="1">
        <v>1895095.6645791701</v>
      </c>
      <c r="BR209" s="1">
        <v>890336.77494616294</v>
      </c>
      <c r="BS209" s="1">
        <v>1973741.3201580499</v>
      </c>
      <c r="BT209" s="1">
        <v>688563.92860679899</v>
      </c>
      <c r="BU209" s="1">
        <v>537873.44310170796</v>
      </c>
      <c r="BV209" s="1">
        <v>909674.06808683404</v>
      </c>
      <c r="BW209" s="1">
        <v>950713.28479180601</v>
      </c>
      <c r="BX209" s="1">
        <v>1109456.98276177</v>
      </c>
      <c r="BY209" s="1">
        <v>827272.02395716705</v>
      </c>
      <c r="BZ209" s="1">
        <v>966401.15617674298</v>
      </c>
      <c r="CA209" s="1">
        <v>485668.50997303298</v>
      </c>
      <c r="CB209" s="1">
        <v>1674986.97521571</v>
      </c>
      <c r="CC209" s="1">
        <v>765045.56362070702</v>
      </c>
      <c r="CD209" s="1">
        <v>2099612.57148762</v>
      </c>
      <c r="CE209" s="1">
        <v>526837.01775405102</v>
      </c>
      <c r="CF209" s="1">
        <v>389209.78187266702</v>
      </c>
      <c r="CG209" s="1">
        <v>995401.09412895504</v>
      </c>
      <c r="CH209" s="1">
        <v>567321.77713036397</v>
      </c>
      <c r="CI209" s="1">
        <v>1261846.6028869101</v>
      </c>
      <c r="CJ209" s="1">
        <v>625180.02874912799</v>
      </c>
      <c r="CK209" s="1">
        <v>568958.72488905804</v>
      </c>
      <c r="CL209" s="1">
        <v>826985.37334708602</v>
      </c>
      <c r="CM209" s="1">
        <v>953924.658038383</v>
      </c>
      <c r="CN209" s="1">
        <v>382826.01670482702</v>
      </c>
      <c r="CO209" s="1">
        <v>495280.48122438701</v>
      </c>
      <c r="CP209" s="1">
        <v>537537.23778441304</v>
      </c>
      <c r="CQ209" s="1">
        <v>548478.62210406701</v>
      </c>
      <c r="CR209" s="1">
        <v>554775.06189078698</v>
      </c>
      <c r="CS209" s="1">
        <v>443275.089482715</v>
      </c>
      <c r="CT209" s="1">
        <v>671560.310673328</v>
      </c>
      <c r="CU209" s="1">
        <v>644916.52126987895</v>
      </c>
      <c r="CV209" s="1">
        <v>351550.72393363598</v>
      </c>
      <c r="CW209" s="1">
        <v>364060.49806099199</v>
      </c>
      <c r="CX209" s="1">
        <v>1310753.4947842001</v>
      </c>
      <c r="CY209" s="1">
        <v>1635749.7084598499</v>
      </c>
      <c r="CZ209" s="1">
        <v>475956.71625820501</v>
      </c>
      <c r="DA209" s="1">
        <v>663944.52188110002</v>
      </c>
      <c r="DB209" s="1">
        <v>547780.46806238103</v>
      </c>
      <c r="DC209" s="1">
        <v>238061.783868011</v>
      </c>
      <c r="DD209" s="1">
        <v>389125.108969566</v>
      </c>
      <c r="DE209" s="1">
        <v>619503.08137668297</v>
      </c>
      <c r="DF209" s="1">
        <v>311508.19379028399</v>
      </c>
      <c r="DG209" s="1">
        <v>493496.68559289398</v>
      </c>
      <c r="DH209" s="1">
        <v>455242.133572463</v>
      </c>
      <c r="DI209" s="1">
        <v>382995.56320984801</v>
      </c>
      <c r="DJ209" s="1">
        <v>406707.44206847303</v>
      </c>
      <c r="DK209" s="1">
        <v>672102.39727104595</v>
      </c>
      <c r="DL209" s="1">
        <v>517015.59183607</v>
      </c>
      <c r="DM209" s="1">
        <v>574843.232065861</v>
      </c>
      <c r="DN209" s="1">
        <v>520600.293576786</v>
      </c>
      <c r="DO209" s="1">
        <v>415059.95279911603</v>
      </c>
      <c r="DP209" s="1">
        <v>593307.24884641496</v>
      </c>
      <c r="DQ209" s="1">
        <v>362448.41472629301</v>
      </c>
      <c r="DR209" s="1">
        <v>482283.36845419701</v>
      </c>
      <c r="DS209" s="1">
        <v>390243.558192736</v>
      </c>
      <c r="DT209" s="1">
        <v>378197.869362814</v>
      </c>
      <c r="DU209" s="1">
        <v>922441.22091895097</v>
      </c>
      <c r="DV209" s="1">
        <v>409314.55231437902</v>
      </c>
      <c r="DW209" s="1">
        <v>439307.97223710699</v>
      </c>
      <c r="DX209" s="1">
        <v>654894.18756948004</v>
      </c>
      <c r="DY209" s="1">
        <v>692361.36120138003</v>
      </c>
      <c r="DZ209" s="1">
        <v>889978.45308618306</v>
      </c>
      <c r="EA209" s="1">
        <v>525420.73397736496</v>
      </c>
      <c r="EB209" s="1">
        <v>1287402.6096596499</v>
      </c>
      <c r="EC209" s="1">
        <v>548882.77170839196</v>
      </c>
      <c r="ED209" s="1">
        <v>606385.32862879697</v>
      </c>
      <c r="EE209" s="1">
        <v>331421.40568018903</v>
      </c>
      <c r="EF209" s="1">
        <v>471956.35234308097</v>
      </c>
      <c r="EG209" s="1">
        <v>504611.12672314403</v>
      </c>
      <c r="EH209" s="1">
        <v>1904805.79057222</v>
      </c>
      <c r="EI209" s="1">
        <v>649615.51730100997</v>
      </c>
      <c r="EJ209" s="1">
        <v>984914.24531098094</v>
      </c>
      <c r="EK209" s="1">
        <v>425881.54413955699</v>
      </c>
      <c r="EL209" s="1">
        <v>363300.22710244101</v>
      </c>
      <c r="EM209" s="1">
        <v>609552.41968482104</v>
      </c>
      <c r="EN209" s="1">
        <v>493160.36030208401</v>
      </c>
      <c r="EO209" s="1">
        <v>800053.00591288798</v>
      </c>
      <c r="EP209" s="1">
        <v>482756.89724296698</v>
      </c>
      <c r="EQ209" s="1">
        <v>289562.16632983298</v>
      </c>
      <c r="ER209" s="1">
        <v>520693.82642939402</v>
      </c>
      <c r="ES209" s="1">
        <v>283743.79996392003</v>
      </c>
      <c r="ET209" s="1">
        <v>417250.79633598798</v>
      </c>
      <c r="EU209" s="1">
        <v>467907.32289050001</v>
      </c>
      <c r="EV209" s="1">
        <v>309788.30415324902</v>
      </c>
      <c r="EW209" s="1">
        <v>311472.55014796503</v>
      </c>
      <c r="EX209" s="1">
        <v>536672.81927649199</v>
      </c>
      <c r="EY209" s="1">
        <v>474118.00458692497</v>
      </c>
      <c r="EZ209" s="1">
        <v>359838.00787073502</v>
      </c>
      <c r="FA209" s="1">
        <v>677261.88152156305</v>
      </c>
      <c r="FB209" s="1">
        <v>640432.98116416496</v>
      </c>
      <c r="FC209" s="1">
        <v>668289.59922701202</v>
      </c>
      <c r="FD209" s="1">
        <v>1456512.16546912</v>
      </c>
    </row>
    <row r="210" spans="1:160" x14ac:dyDescent="0.2">
      <c r="A210" s="1" t="s">
        <v>1843</v>
      </c>
      <c r="B210" s="4" t="s">
        <v>935</v>
      </c>
      <c r="C210" s="4" t="s">
        <v>936</v>
      </c>
      <c r="D210" s="1" t="s">
        <v>0</v>
      </c>
      <c r="E210" s="1" t="s">
        <v>0</v>
      </c>
      <c r="F210" s="1" t="s">
        <v>0</v>
      </c>
      <c r="G210" s="1" t="s">
        <v>0</v>
      </c>
      <c r="H210" s="1" t="s">
        <v>0</v>
      </c>
      <c r="I210" s="1" t="s">
        <v>0</v>
      </c>
      <c r="J210" s="1" t="s">
        <v>0</v>
      </c>
      <c r="K210" s="1" t="s">
        <v>0</v>
      </c>
      <c r="L210" s="1" t="s">
        <v>0</v>
      </c>
      <c r="M210" s="1" t="s">
        <v>0</v>
      </c>
      <c r="N210" s="1" t="s">
        <v>0</v>
      </c>
      <c r="O210" s="1" t="s">
        <v>0</v>
      </c>
      <c r="P210" s="1" t="s">
        <v>0</v>
      </c>
      <c r="Q210" s="1" t="s">
        <v>0</v>
      </c>
      <c r="R210" s="1" t="s">
        <v>0</v>
      </c>
      <c r="S210" s="1" t="s">
        <v>0</v>
      </c>
      <c r="T210" s="1" t="s">
        <v>0</v>
      </c>
      <c r="U210" s="1" t="s">
        <v>0</v>
      </c>
      <c r="V210" s="1" t="s">
        <v>0</v>
      </c>
      <c r="W210" s="1" t="s">
        <v>0</v>
      </c>
      <c r="X210" s="1" t="s">
        <v>0</v>
      </c>
      <c r="Y210" s="1" t="s">
        <v>0</v>
      </c>
      <c r="Z210" s="1" t="s">
        <v>0</v>
      </c>
      <c r="AA210" s="1" t="s">
        <v>0</v>
      </c>
      <c r="AB210" s="1" t="s">
        <v>0</v>
      </c>
      <c r="AC210" s="1" t="s">
        <v>0</v>
      </c>
      <c r="AD210" s="1" t="s">
        <v>0</v>
      </c>
      <c r="AE210" s="1" t="s">
        <v>0</v>
      </c>
      <c r="AF210" s="1" t="s">
        <v>0</v>
      </c>
      <c r="AG210" s="1" t="s">
        <v>0</v>
      </c>
      <c r="AH210" s="1" t="s">
        <v>0</v>
      </c>
      <c r="AI210" s="1" t="s">
        <v>0</v>
      </c>
      <c r="AJ210" s="1" t="s">
        <v>0</v>
      </c>
      <c r="AK210" s="1" t="s">
        <v>0</v>
      </c>
      <c r="AL210" s="1" t="s">
        <v>0</v>
      </c>
      <c r="AM210" s="1" t="s">
        <v>0</v>
      </c>
      <c r="AN210" s="1" t="s">
        <v>0</v>
      </c>
      <c r="AO210" s="1" t="s">
        <v>0</v>
      </c>
      <c r="AP210" s="1" t="s">
        <v>0</v>
      </c>
      <c r="AQ210" s="1" t="s">
        <v>0</v>
      </c>
      <c r="AR210" s="1" t="s">
        <v>0</v>
      </c>
      <c r="AS210" s="1" t="s">
        <v>0</v>
      </c>
      <c r="AT210" s="1" t="s">
        <v>0</v>
      </c>
      <c r="AU210" s="1" t="s">
        <v>0</v>
      </c>
      <c r="AV210" s="1" t="s">
        <v>0</v>
      </c>
      <c r="AW210" s="1" t="s">
        <v>0</v>
      </c>
      <c r="AX210" s="1" t="s">
        <v>0</v>
      </c>
      <c r="AY210" s="1" t="s">
        <v>0</v>
      </c>
      <c r="AZ210" s="1" t="s">
        <v>0</v>
      </c>
      <c r="BA210" s="1" t="s">
        <v>0</v>
      </c>
      <c r="BB210" s="1" t="s">
        <v>0</v>
      </c>
      <c r="BC210" s="1" t="s">
        <v>0</v>
      </c>
      <c r="BD210" s="1" t="s">
        <v>0</v>
      </c>
      <c r="BE210" s="1" t="s">
        <v>0</v>
      </c>
      <c r="BF210" s="1" t="s">
        <v>0</v>
      </c>
      <c r="BG210" s="1" t="s">
        <v>0</v>
      </c>
      <c r="BH210" s="1" t="s">
        <v>0</v>
      </c>
      <c r="BI210" s="1" t="s">
        <v>0</v>
      </c>
      <c r="BJ210" s="1" t="s">
        <v>0</v>
      </c>
      <c r="BK210" s="1" t="s">
        <v>0</v>
      </c>
      <c r="BL210" s="1" t="s">
        <v>0</v>
      </c>
      <c r="BM210" s="1" t="s">
        <v>0</v>
      </c>
      <c r="BN210" s="1" t="s">
        <v>0</v>
      </c>
      <c r="BO210" s="1" t="s">
        <v>0</v>
      </c>
      <c r="BP210" s="1" t="s">
        <v>0</v>
      </c>
      <c r="BQ210" s="1" t="s">
        <v>0</v>
      </c>
      <c r="BR210" s="1" t="s">
        <v>0</v>
      </c>
      <c r="BS210" s="1" t="s">
        <v>0</v>
      </c>
      <c r="BT210" s="1" t="s">
        <v>0</v>
      </c>
      <c r="BU210" s="1" t="s">
        <v>0</v>
      </c>
      <c r="BV210" s="1" t="s">
        <v>0</v>
      </c>
      <c r="BW210" s="1" t="s">
        <v>0</v>
      </c>
      <c r="BX210" s="1" t="s">
        <v>0</v>
      </c>
      <c r="BY210" s="1" t="s">
        <v>0</v>
      </c>
      <c r="BZ210" s="1" t="s">
        <v>0</v>
      </c>
      <c r="CA210" s="1" t="s">
        <v>0</v>
      </c>
      <c r="CB210" s="1" t="s">
        <v>0</v>
      </c>
      <c r="CC210" s="1" t="s">
        <v>0</v>
      </c>
      <c r="CD210" s="1" t="s">
        <v>0</v>
      </c>
      <c r="CE210" s="1" t="s">
        <v>0</v>
      </c>
      <c r="CF210" s="1" t="s">
        <v>0</v>
      </c>
      <c r="CG210" s="1" t="s">
        <v>0</v>
      </c>
      <c r="CH210" s="1" t="s">
        <v>0</v>
      </c>
      <c r="CI210" s="1" t="s">
        <v>0</v>
      </c>
      <c r="CJ210" s="1" t="s">
        <v>0</v>
      </c>
      <c r="CK210" s="1" t="s">
        <v>0</v>
      </c>
      <c r="CL210" s="1" t="s">
        <v>0</v>
      </c>
      <c r="CM210" s="1" t="s">
        <v>0</v>
      </c>
      <c r="CN210" s="1" t="s">
        <v>0</v>
      </c>
      <c r="CO210" s="1" t="s">
        <v>0</v>
      </c>
      <c r="CP210" s="1" t="s">
        <v>0</v>
      </c>
      <c r="CQ210" s="1" t="s">
        <v>0</v>
      </c>
      <c r="CR210" s="1" t="s">
        <v>0</v>
      </c>
      <c r="CS210" s="1" t="s">
        <v>0</v>
      </c>
      <c r="CT210" s="1" t="s">
        <v>0</v>
      </c>
      <c r="CU210" s="1" t="s">
        <v>0</v>
      </c>
      <c r="CV210" s="1" t="s">
        <v>0</v>
      </c>
      <c r="CW210" s="1" t="s">
        <v>0</v>
      </c>
      <c r="CX210" s="1" t="s">
        <v>0</v>
      </c>
      <c r="CY210" s="1" t="s">
        <v>0</v>
      </c>
      <c r="CZ210" s="1" t="s">
        <v>0</v>
      </c>
      <c r="DA210" s="1" t="s">
        <v>0</v>
      </c>
      <c r="DB210" s="1" t="s">
        <v>0</v>
      </c>
      <c r="DC210" s="1" t="s">
        <v>0</v>
      </c>
      <c r="DD210" s="1" t="s">
        <v>0</v>
      </c>
      <c r="DE210" s="1" t="s">
        <v>0</v>
      </c>
      <c r="DF210" s="1" t="s">
        <v>0</v>
      </c>
      <c r="DG210" s="1" t="s">
        <v>0</v>
      </c>
      <c r="DH210" s="1" t="s">
        <v>0</v>
      </c>
      <c r="DI210" s="1" t="s">
        <v>0</v>
      </c>
      <c r="DJ210" s="1" t="s">
        <v>0</v>
      </c>
      <c r="DK210" s="1" t="s">
        <v>0</v>
      </c>
      <c r="DL210" s="1" t="s">
        <v>0</v>
      </c>
      <c r="DM210" s="1" t="s">
        <v>0</v>
      </c>
      <c r="DN210" s="1" t="s">
        <v>0</v>
      </c>
      <c r="DO210" s="1" t="s">
        <v>0</v>
      </c>
      <c r="DP210" s="1" t="s">
        <v>0</v>
      </c>
      <c r="DQ210" s="1" t="s">
        <v>0</v>
      </c>
      <c r="DR210" s="1" t="s">
        <v>0</v>
      </c>
      <c r="DS210" s="1" t="s">
        <v>0</v>
      </c>
      <c r="DT210" s="1" t="s">
        <v>0</v>
      </c>
      <c r="DU210" s="1" t="s">
        <v>0</v>
      </c>
      <c r="DV210" s="1" t="s">
        <v>0</v>
      </c>
      <c r="DW210" s="1" t="s">
        <v>0</v>
      </c>
      <c r="DX210" s="1" t="s">
        <v>0</v>
      </c>
      <c r="DY210" s="1" t="s">
        <v>0</v>
      </c>
      <c r="DZ210" s="1" t="s">
        <v>0</v>
      </c>
      <c r="EA210" s="1" t="s">
        <v>0</v>
      </c>
      <c r="EB210" s="1" t="s">
        <v>0</v>
      </c>
      <c r="EC210" s="1" t="s">
        <v>0</v>
      </c>
      <c r="ED210" s="1" t="s">
        <v>0</v>
      </c>
      <c r="EE210" s="1" t="s">
        <v>0</v>
      </c>
      <c r="EF210" s="1" t="s">
        <v>0</v>
      </c>
      <c r="EG210" s="1" t="s">
        <v>0</v>
      </c>
      <c r="EH210" s="1" t="s">
        <v>0</v>
      </c>
      <c r="EI210" s="1" t="s">
        <v>0</v>
      </c>
      <c r="EJ210" s="1" t="s">
        <v>0</v>
      </c>
      <c r="EK210" s="1" t="s">
        <v>0</v>
      </c>
      <c r="EL210" s="1" t="s">
        <v>0</v>
      </c>
      <c r="EM210" s="1" t="s">
        <v>0</v>
      </c>
      <c r="EN210" s="1" t="s">
        <v>0</v>
      </c>
      <c r="EO210" s="1" t="s">
        <v>0</v>
      </c>
      <c r="EP210" s="1" t="s">
        <v>0</v>
      </c>
      <c r="EQ210" s="1" t="s">
        <v>0</v>
      </c>
      <c r="ER210" s="1" t="s">
        <v>0</v>
      </c>
      <c r="ES210" s="1" t="s">
        <v>0</v>
      </c>
      <c r="ET210" s="1" t="s">
        <v>0</v>
      </c>
      <c r="EU210" s="1" t="s">
        <v>0</v>
      </c>
      <c r="EV210" s="1" t="s">
        <v>0</v>
      </c>
      <c r="EW210" s="1" t="s">
        <v>0</v>
      </c>
      <c r="EX210" s="1" t="s">
        <v>0</v>
      </c>
      <c r="EY210" s="1" t="s">
        <v>0</v>
      </c>
      <c r="EZ210" s="1" t="s">
        <v>0</v>
      </c>
      <c r="FA210" s="1" t="s">
        <v>0</v>
      </c>
      <c r="FB210" s="1" t="s">
        <v>0</v>
      </c>
      <c r="FC210" s="1" t="s">
        <v>0</v>
      </c>
      <c r="FD210" s="1" t="s">
        <v>0</v>
      </c>
    </row>
    <row r="211" spans="1:160" x14ac:dyDescent="0.2">
      <c r="A211" s="1" t="s">
        <v>1844</v>
      </c>
      <c r="B211" s="4" t="s">
        <v>938</v>
      </c>
      <c r="C211" s="4" t="s">
        <v>939</v>
      </c>
      <c r="D211" s="1" t="s">
        <v>0</v>
      </c>
      <c r="E211" s="1" t="s">
        <v>0</v>
      </c>
      <c r="F211" s="1" t="s">
        <v>0</v>
      </c>
      <c r="G211" s="1" t="s">
        <v>0</v>
      </c>
      <c r="H211" s="1" t="s">
        <v>0</v>
      </c>
      <c r="I211" s="1" t="s">
        <v>0</v>
      </c>
      <c r="J211" s="1" t="s">
        <v>0</v>
      </c>
      <c r="K211" s="1" t="s">
        <v>0</v>
      </c>
      <c r="L211" s="1" t="s">
        <v>0</v>
      </c>
      <c r="M211" s="1" t="s">
        <v>0</v>
      </c>
      <c r="N211" s="1" t="s">
        <v>0</v>
      </c>
      <c r="O211" s="1" t="s">
        <v>0</v>
      </c>
      <c r="P211" s="1" t="s">
        <v>0</v>
      </c>
      <c r="Q211" s="1" t="s">
        <v>0</v>
      </c>
      <c r="R211" s="1" t="s">
        <v>0</v>
      </c>
      <c r="S211" s="1" t="s">
        <v>0</v>
      </c>
      <c r="T211" s="1" t="s">
        <v>0</v>
      </c>
      <c r="U211" s="1" t="s">
        <v>0</v>
      </c>
      <c r="V211" s="1" t="s">
        <v>0</v>
      </c>
      <c r="W211" s="1" t="s">
        <v>0</v>
      </c>
      <c r="X211" s="1" t="s">
        <v>0</v>
      </c>
      <c r="Y211" s="1" t="s">
        <v>0</v>
      </c>
      <c r="Z211" s="1" t="s">
        <v>0</v>
      </c>
      <c r="AA211" s="1" t="s">
        <v>0</v>
      </c>
      <c r="AB211" s="1" t="s">
        <v>0</v>
      </c>
      <c r="AC211" s="1" t="s">
        <v>0</v>
      </c>
      <c r="AD211" s="1" t="s">
        <v>0</v>
      </c>
      <c r="AE211" s="1" t="s">
        <v>0</v>
      </c>
      <c r="AF211" s="1" t="s">
        <v>0</v>
      </c>
      <c r="AG211" s="1" t="s">
        <v>0</v>
      </c>
      <c r="AH211" s="1" t="s">
        <v>0</v>
      </c>
      <c r="AI211" s="1" t="s">
        <v>0</v>
      </c>
      <c r="AJ211" s="1" t="s">
        <v>0</v>
      </c>
      <c r="AK211" s="1" t="s">
        <v>0</v>
      </c>
      <c r="AL211" s="1" t="s">
        <v>0</v>
      </c>
      <c r="AM211" s="1" t="s">
        <v>0</v>
      </c>
      <c r="AN211" s="1" t="s">
        <v>0</v>
      </c>
      <c r="AO211" s="1" t="s">
        <v>0</v>
      </c>
      <c r="AP211" s="1" t="s">
        <v>0</v>
      </c>
      <c r="AQ211" s="1" t="s">
        <v>0</v>
      </c>
      <c r="AR211" s="1" t="s">
        <v>0</v>
      </c>
      <c r="AS211" s="1" t="s">
        <v>0</v>
      </c>
      <c r="AT211" s="1" t="s">
        <v>0</v>
      </c>
      <c r="AU211" s="1" t="s">
        <v>0</v>
      </c>
      <c r="AV211" s="1" t="s">
        <v>0</v>
      </c>
      <c r="AW211" s="1" t="s">
        <v>0</v>
      </c>
      <c r="AX211" s="1" t="s">
        <v>0</v>
      </c>
      <c r="AY211" s="1" t="s">
        <v>0</v>
      </c>
      <c r="AZ211" s="1" t="s">
        <v>0</v>
      </c>
      <c r="BA211" s="1" t="s">
        <v>0</v>
      </c>
      <c r="BB211" s="1" t="s">
        <v>0</v>
      </c>
      <c r="BC211" s="1" t="s">
        <v>0</v>
      </c>
      <c r="BD211" s="1" t="s">
        <v>0</v>
      </c>
      <c r="BE211" s="1" t="s">
        <v>0</v>
      </c>
      <c r="BF211" s="1" t="s">
        <v>0</v>
      </c>
      <c r="BG211" s="1" t="s">
        <v>0</v>
      </c>
      <c r="BH211" s="1" t="s">
        <v>0</v>
      </c>
      <c r="BI211" s="1" t="s">
        <v>0</v>
      </c>
      <c r="BJ211" s="1" t="s">
        <v>0</v>
      </c>
      <c r="BK211" s="1" t="s">
        <v>0</v>
      </c>
      <c r="BL211" s="1" t="s">
        <v>0</v>
      </c>
      <c r="BM211" s="1" t="s">
        <v>0</v>
      </c>
      <c r="BN211" s="1" t="s">
        <v>0</v>
      </c>
      <c r="BO211" s="1" t="s">
        <v>0</v>
      </c>
      <c r="BP211" s="1" t="s">
        <v>0</v>
      </c>
      <c r="BQ211" s="1" t="s">
        <v>0</v>
      </c>
      <c r="BR211" s="1" t="s">
        <v>0</v>
      </c>
      <c r="BS211" s="1" t="s">
        <v>0</v>
      </c>
      <c r="BT211" s="1" t="s">
        <v>0</v>
      </c>
      <c r="BU211" s="1" t="s">
        <v>0</v>
      </c>
      <c r="BV211" s="1" t="s">
        <v>0</v>
      </c>
      <c r="BW211" s="1" t="s">
        <v>0</v>
      </c>
      <c r="BX211" s="1" t="s">
        <v>0</v>
      </c>
      <c r="BY211" s="1" t="s">
        <v>0</v>
      </c>
      <c r="BZ211" s="1" t="s">
        <v>0</v>
      </c>
      <c r="CA211" s="1" t="s">
        <v>0</v>
      </c>
      <c r="CB211" s="1" t="s">
        <v>0</v>
      </c>
      <c r="CC211" s="1" t="s">
        <v>0</v>
      </c>
      <c r="CD211" s="1" t="s">
        <v>0</v>
      </c>
      <c r="CE211" s="1" t="s">
        <v>0</v>
      </c>
      <c r="CF211" s="1" t="s">
        <v>0</v>
      </c>
      <c r="CG211" s="1" t="s">
        <v>0</v>
      </c>
      <c r="CH211" s="1" t="s">
        <v>0</v>
      </c>
      <c r="CI211" s="1" t="s">
        <v>0</v>
      </c>
      <c r="CJ211" s="1" t="s">
        <v>0</v>
      </c>
      <c r="CK211" s="1" t="s">
        <v>0</v>
      </c>
      <c r="CL211" s="1" t="s">
        <v>0</v>
      </c>
      <c r="CM211" s="1" t="s">
        <v>0</v>
      </c>
      <c r="CN211" s="1" t="s">
        <v>0</v>
      </c>
      <c r="CO211" s="1" t="s">
        <v>0</v>
      </c>
      <c r="CP211" s="1" t="s">
        <v>0</v>
      </c>
      <c r="CQ211" s="1" t="s">
        <v>0</v>
      </c>
      <c r="CR211" s="1" t="s">
        <v>0</v>
      </c>
      <c r="CS211" s="1" t="s">
        <v>0</v>
      </c>
      <c r="CT211" s="1" t="s">
        <v>0</v>
      </c>
      <c r="CU211" s="1" t="s">
        <v>0</v>
      </c>
      <c r="CV211" s="1" t="s">
        <v>0</v>
      </c>
      <c r="CW211" s="1" t="s">
        <v>0</v>
      </c>
      <c r="CX211" s="1" t="s">
        <v>0</v>
      </c>
      <c r="CY211" s="1" t="s">
        <v>0</v>
      </c>
      <c r="CZ211" s="1" t="s">
        <v>0</v>
      </c>
      <c r="DA211" s="1" t="s">
        <v>0</v>
      </c>
      <c r="DB211" s="1" t="s">
        <v>0</v>
      </c>
      <c r="DC211" s="1" t="s">
        <v>0</v>
      </c>
      <c r="DD211" s="1" t="s">
        <v>0</v>
      </c>
      <c r="DE211" s="1" t="s">
        <v>0</v>
      </c>
      <c r="DF211" s="1" t="s">
        <v>0</v>
      </c>
      <c r="DG211" s="1" t="s">
        <v>0</v>
      </c>
      <c r="DH211" s="1" t="s">
        <v>0</v>
      </c>
      <c r="DI211" s="1" t="s">
        <v>0</v>
      </c>
      <c r="DJ211" s="1" t="s">
        <v>0</v>
      </c>
      <c r="DK211" s="1" t="s">
        <v>0</v>
      </c>
      <c r="DL211" s="1" t="s">
        <v>0</v>
      </c>
      <c r="DM211" s="1" t="s">
        <v>0</v>
      </c>
      <c r="DN211" s="1" t="s">
        <v>0</v>
      </c>
      <c r="DO211" s="1" t="s">
        <v>0</v>
      </c>
      <c r="DP211" s="1" t="s">
        <v>0</v>
      </c>
      <c r="DQ211" s="1" t="s">
        <v>0</v>
      </c>
      <c r="DR211" s="1" t="s">
        <v>0</v>
      </c>
      <c r="DS211" s="1" t="s">
        <v>0</v>
      </c>
      <c r="DT211" s="1" t="s">
        <v>0</v>
      </c>
      <c r="DU211" s="1" t="s">
        <v>0</v>
      </c>
      <c r="DV211" s="1" t="s">
        <v>0</v>
      </c>
      <c r="DW211" s="1" t="s">
        <v>0</v>
      </c>
      <c r="DX211" s="1" t="s">
        <v>0</v>
      </c>
      <c r="DY211" s="1" t="s">
        <v>0</v>
      </c>
      <c r="DZ211" s="1" t="s">
        <v>0</v>
      </c>
      <c r="EA211" s="1" t="s">
        <v>0</v>
      </c>
      <c r="EB211" s="1" t="s">
        <v>0</v>
      </c>
      <c r="EC211" s="1" t="s">
        <v>0</v>
      </c>
      <c r="ED211" s="1" t="s">
        <v>0</v>
      </c>
      <c r="EE211" s="1" t="s">
        <v>0</v>
      </c>
      <c r="EF211" s="1" t="s">
        <v>0</v>
      </c>
      <c r="EG211" s="1" t="s">
        <v>0</v>
      </c>
      <c r="EH211" s="1" t="s">
        <v>0</v>
      </c>
      <c r="EI211" s="1" t="s">
        <v>0</v>
      </c>
      <c r="EJ211" s="1" t="s">
        <v>0</v>
      </c>
      <c r="EK211" s="1" t="s">
        <v>0</v>
      </c>
      <c r="EL211" s="1" t="s">
        <v>0</v>
      </c>
      <c r="EM211" s="1" t="s">
        <v>0</v>
      </c>
      <c r="EN211" s="1" t="s">
        <v>0</v>
      </c>
      <c r="EO211" s="1" t="s">
        <v>0</v>
      </c>
      <c r="EP211" s="1" t="s">
        <v>0</v>
      </c>
      <c r="EQ211" s="1" t="s">
        <v>0</v>
      </c>
      <c r="ER211" s="1" t="s">
        <v>0</v>
      </c>
      <c r="ES211" s="1" t="s">
        <v>0</v>
      </c>
      <c r="ET211" s="1" t="s">
        <v>0</v>
      </c>
      <c r="EU211" s="1" t="s">
        <v>0</v>
      </c>
      <c r="EV211" s="1" t="s">
        <v>0</v>
      </c>
      <c r="EW211" s="1" t="s">
        <v>0</v>
      </c>
      <c r="EX211" s="1" t="s">
        <v>0</v>
      </c>
      <c r="EY211" s="1" t="s">
        <v>0</v>
      </c>
      <c r="EZ211" s="1" t="s">
        <v>0</v>
      </c>
      <c r="FA211" s="1" t="s">
        <v>0</v>
      </c>
      <c r="FB211" s="1" t="s">
        <v>0</v>
      </c>
      <c r="FC211" s="1" t="s">
        <v>0</v>
      </c>
      <c r="FD211" s="1" t="s">
        <v>0</v>
      </c>
    </row>
    <row r="212" spans="1:160" x14ac:dyDescent="0.2">
      <c r="A212" s="1" t="s">
        <v>1845</v>
      </c>
      <c r="B212" s="4" t="s">
        <v>943</v>
      </c>
      <c r="C212" s="4" t="s">
        <v>944</v>
      </c>
      <c r="D212" s="1" t="s">
        <v>0</v>
      </c>
      <c r="E212" s="1" t="s">
        <v>0</v>
      </c>
      <c r="F212" s="1" t="s">
        <v>0</v>
      </c>
      <c r="G212" s="1" t="s">
        <v>0</v>
      </c>
      <c r="H212" s="1" t="s">
        <v>0</v>
      </c>
      <c r="I212" s="1" t="s">
        <v>0</v>
      </c>
      <c r="J212" s="1" t="s">
        <v>0</v>
      </c>
      <c r="K212" s="1" t="s">
        <v>0</v>
      </c>
      <c r="L212" s="1" t="s">
        <v>0</v>
      </c>
      <c r="M212" s="1" t="s">
        <v>0</v>
      </c>
      <c r="N212" s="1" t="s">
        <v>0</v>
      </c>
      <c r="O212" s="1" t="s">
        <v>0</v>
      </c>
      <c r="P212" s="1" t="s">
        <v>0</v>
      </c>
      <c r="Q212" s="1" t="s">
        <v>0</v>
      </c>
      <c r="R212" s="1" t="s">
        <v>0</v>
      </c>
      <c r="S212" s="1" t="s">
        <v>0</v>
      </c>
      <c r="T212" s="1" t="s">
        <v>0</v>
      </c>
      <c r="U212" s="1" t="s">
        <v>0</v>
      </c>
      <c r="V212" s="1" t="s">
        <v>0</v>
      </c>
      <c r="W212" s="1" t="s">
        <v>0</v>
      </c>
      <c r="X212" s="1" t="s">
        <v>0</v>
      </c>
      <c r="Y212" s="1" t="s">
        <v>0</v>
      </c>
      <c r="Z212" s="1" t="s">
        <v>0</v>
      </c>
      <c r="AA212" s="1" t="s">
        <v>0</v>
      </c>
      <c r="AB212" s="1" t="s">
        <v>0</v>
      </c>
      <c r="AC212" s="1" t="s">
        <v>0</v>
      </c>
      <c r="AD212" s="1" t="s">
        <v>0</v>
      </c>
      <c r="AE212" s="1" t="s">
        <v>0</v>
      </c>
      <c r="AF212" s="1" t="s">
        <v>0</v>
      </c>
      <c r="AG212" s="1" t="s">
        <v>0</v>
      </c>
      <c r="AH212" s="1" t="s">
        <v>0</v>
      </c>
      <c r="AI212" s="1" t="s">
        <v>0</v>
      </c>
      <c r="AJ212" s="1" t="s">
        <v>0</v>
      </c>
      <c r="AK212" s="1" t="s">
        <v>0</v>
      </c>
      <c r="AL212" s="1" t="s">
        <v>0</v>
      </c>
      <c r="AM212" s="1" t="s">
        <v>0</v>
      </c>
      <c r="AN212" s="1" t="s">
        <v>0</v>
      </c>
      <c r="AO212" s="1" t="s">
        <v>0</v>
      </c>
      <c r="AP212" s="1" t="s">
        <v>0</v>
      </c>
      <c r="AQ212" s="1" t="s">
        <v>0</v>
      </c>
      <c r="AR212" s="1" t="s">
        <v>0</v>
      </c>
      <c r="AS212" s="1" t="s">
        <v>0</v>
      </c>
      <c r="AT212" s="1" t="s">
        <v>0</v>
      </c>
      <c r="AU212" s="1" t="s">
        <v>0</v>
      </c>
      <c r="AV212" s="1" t="s">
        <v>0</v>
      </c>
      <c r="AW212" s="1" t="s">
        <v>0</v>
      </c>
      <c r="AX212" s="1" t="s">
        <v>0</v>
      </c>
      <c r="AY212" s="1" t="s">
        <v>0</v>
      </c>
      <c r="AZ212" s="1" t="s">
        <v>0</v>
      </c>
      <c r="BA212" s="1" t="s">
        <v>0</v>
      </c>
      <c r="BB212" s="1" t="s">
        <v>0</v>
      </c>
      <c r="BC212" s="1" t="s">
        <v>0</v>
      </c>
      <c r="BD212" s="1" t="s">
        <v>0</v>
      </c>
      <c r="BE212" s="1" t="s">
        <v>0</v>
      </c>
      <c r="BF212" s="1" t="s">
        <v>0</v>
      </c>
      <c r="BG212" s="1" t="s">
        <v>0</v>
      </c>
      <c r="BH212" s="1" t="s">
        <v>0</v>
      </c>
      <c r="BI212" s="1" t="s">
        <v>0</v>
      </c>
      <c r="BJ212" s="1" t="s">
        <v>0</v>
      </c>
      <c r="BK212" s="1" t="s">
        <v>0</v>
      </c>
      <c r="BL212" s="1" t="s">
        <v>0</v>
      </c>
      <c r="BM212" s="1" t="s">
        <v>0</v>
      </c>
      <c r="BN212" s="1" t="s">
        <v>0</v>
      </c>
      <c r="BO212" s="1" t="s">
        <v>0</v>
      </c>
      <c r="BP212" s="1" t="s">
        <v>0</v>
      </c>
      <c r="BQ212" s="1" t="s">
        <v>0</v>
      </c>
      <c r="BR212" s="1" t="s">
        <v>0</v>
      </c>
      <c r="BS212" s="1" t="s">
        <v>0</v>
      </c>
      <c r="BT212" s="1" t="s">
        <v>0</v>
      </c>
      <c r="BU212" s="1" t="s">
        <v>0</v>
      </c>
      <c r="BV212" s="1" t="s">
        <v>0</v>
      </c>
      <c r="BW212" s="1" t="s">
        <v>0</v>
      </c>
      <c r="BX212" s="1" t="s">
        <v>0</v>
      </c>
      <c r="BY212" s="1" t="s">
        <v>0</v>
      </c>
      <c r="BZ212" s="1" t="s">
        <v>0</v>
      </c>
      <c r="CA212" s="1" t="s">
        <v>0</v>
      </c>
      <c r="CB212" s="1" t="s">
        <v>0</v>
      </c>
      <c r="CC212" s="1" t="s">
        <v>0</v>
      </c>
      <c r="CD212" s="1" t="s">
        <v>0</v>
      </c>
      <c r="CE212" s="1" t="s">
        <v>0</v>
      </c>
      <c r="CF212" s="1" t="s">
        <v>0</v>
      </c>
      <c r="CG212" s="1" t="s">
        <v>0</v>
      </c>
      <c r="CH212" s="1" t="s">
        <v>0</v>
      </c>
      <c r="CI212" s="1" t="s">
        <v>0</v>
      </c>
      <c r="CJ212" s="1" t="s">
        <v>0</v>
      </c>
      <c r="CK212" s="1" t="s">
        <v>0</v>
      </c>
      <c r="CL212" s="1" t="s">
        <v>0</v>
      </c>
      <c r="CM212" s="1" t="s">
        <v>0</v>
      </c>
      <c r="CN212" s="1" t="s">
        <v>0</v>
      </c>
      <c r="CO212" s="1" t="s">
        <v>0</v>
      </c>
      <c r="CP212" s="1" t="s">
        <v>0</v>
      </c>
      <c r="CQ212" s="1" t="s">
        <v>0</v>
      </c>
      <c r="CR212" s="1" t="s">
        <v>0</v>
      </c>
      <c r="CS212" s="1" t="s">
        <v>0</v>
      </c>
      <c r="CT212" s="1" t="s">
        <v>0</v>
      </c>
      <c r="CU212" s="1" t="s">
        <v>0</v>
      </c>
      <c r="CV212" s="1" t="s">
        <v>0</v>
      </c>
      <c r="CW212" s="1" t="s">
        <v>0</v>
      </c>
      <c r="CX212" s="1" t="s">
        <v>0</v>
      </c>
      <c r="CY212" s="1" t="s">
        <v>0</v>
      </c>
      <c r="CZ212" s="1" t="s">
        <v>0</v>
      </c>
      <c r="DA212" s="1" t="s">
        <v>0</v>
      </c>
      <c r="DB212" s="1" t="s">
        <v>0</v>
      </c>
      <c r="DC212" s="1" t="s">
        <v>0</v>
      </c>
      <c r="DD212" s="1" t="s">
        <v>0</v>
      </c>
      <c r="DE212" s="1" t="s">
        <v>0</v>
      </c>
      <c r="DF212" s="1" t="s">
        <v>0</v>
      </c>
      <c r="DG212" s="1" t="s">
        <v>0</v>
      </c>
      <c r="DH212" s="1" t="s">
        <v>0</v>
      </c>
      <c r="DI212" s="1" t="s">
        <v>0</v>
      </c>
      <c r="DJ212" s="1" t="s">
        <v>0</v>
      </c>
      <c r="DK212" s="1" t="s">
        <v>0</v>
      </c>
      <c r="DL212" s="1" t="s">
        <v>0</v>
      </c>
      <c r="DM212" s="1" t="s">
        <v>0</v>
      </c>
      <c r="DN212" s="1" t="s">
        <v>0</v>
      </c>
      <c r="DO212" s="1" t="s">
        <v>0</v>
      </c>
      <c r="DP212" s="1" t="s">
        <v>0</v>
      </c>
      <c r="DQ212" s="1" t="s">
        <v>0</v>
      </c>
      <c r="DR212" s="1" t="s">
        <v>0</v>
      </c>
      <c r="DS212" s="1" t="s">
        <v>0</v>
      </c>
      <c r="DT212" s="1" t="s">
        <v>0</v>
      </c>
      <c r="DU212" s="1" t="s">
        <v>0</v>
      </c>
      <c r="DV212" s="1" t="s">
        <v>0</v>
      </c>
      <c r="DW212" s="1" t="s">
        <v>0</v>
      </c>
      <c r="DX212" s="1" t="s">
        <v>0</v>
      </c>
      <c r="DY212" s="1" t="s">
        <v>0</v>
      </c>
      <c r="DZ212" s="1" t="s">
        <v>0</v>
      </c>
      <c r="EA212" s="1" t="s">
        <v>0</v>
      </c>
      <c r="EB212" s="1" t="s">
        <v>0</v>
      </c>
      <c r="EC212" s="1" t="s">
        <v>0</v>
      </c>
      <c r="ED212" s="1" t="s">
        <v>0</v>
      </c>
      <c r="EE212" s="1" t="s">
        <v>0</v>
      </c>
      <c r="EF212" s="1" t="s">
        <v>0</v>
      </c>
      <c r="EG212" s="1" t="s">
        <v>0</v>
      </c>
      <c r="EH212" s="1" t="s">
        <v>0</v>
      </c>
      <c r="EI212" s="1" t="s">
        <v>0</v>
      </c>
      <c r="EJ212" s="1" t="s">
        <v>0</v>
      </c>
      <c r="EK212" s="1" t="s">
        <v>0</v>
      </c>
      <c r="EL212" s="1" t="s">
        <v>0</v>
      </c>
      <c r="EM212" s="1" t="s">
        <v>0</v>
      </c>
      <c r="EN212" s="1" t="s">
        <v>0</v>
      </c>
      <c r="EO212" s="1" t="s">
        <v>0</v>
      </c>
      <c r="EP212" s="1" t="s">
        <v>0</v>
      </c>
      <c r="EQ212" s="1" t="s">
        <v>0</v>
      </c>
      <c r="ER212" s="1" t="s">
        <v>0</v>
      </c>
      <c r="ES212" s="1" t="s">
        <v>0</v>
      </c>
      <c r="ET212" s="1" t="s">
        <v>0</v>
      </c>
      <c r="EU212" s="1" t="s">
        <v>0</v>
      </c>
      <c r="EV212" s="1" t="s">
        <v>0</v>
      </c>
      <c r="EW212" s="1" t="s">
        <v>0</v>
      </c>
      <c r="EX212" s="1" t="s">
        <v>0</v>
      </c>
      <c r="EY212" s="1" t="s">
        <v>0</v>
      </c>
      <c r="EZ212" s="1" t="s">
        <v>0</v>
      </c>
      <c r="FA212" s="1" t="s">
        <v>0</v>
      </c>
      <c r="FB212" s="1" t="s">
        <v>0</v>
      </c>
      <c r="FC212" s="1" t="s">
        <v>0</v>
      </c>
      <c r="FD212" s="1" t="s">
        <v>0</v>
      </c>
    </row>
    <row r="213" spans="1:160" x14ac:dyDescent="0.2">
      <c r="A213" s="1" t="s">
        <v>1846</v>
      </c>
      <c r="B213" s="4" t="s">
        <v>948</v>
      </c>
      <c r="C213" s="4" t="s">
        <v>949</v>
      </c>
      <c r="D213" s="1" t="s">
        <v>0</v>
      </c>
      <c r="E213" s="1" t="s">
        <v>0</v>
      </c>
      <c r="F213" s="1" t="s">
        <v>0</v>
      </c>
      <c r="G213" s="1" t="s">
        <v>0</v>
      </c>
      <c r="H213" s="1" t="s">
        <v>0</v>
      </c>
      <c r="I213" s="1" t="s">
        <v>0</v>
      </c>
      <c r="J213" s="1" t="s">
        <v>0</v>
      </c>
      <c r="K213" s="1" t="s">
        <v>0</v>
      </c>
      <c r="L213" s="1" t="s">
        <v>0</v>
      </c>
      <c r="M213" s="1" t="s">
        <v>0</v>
      </c>
      <c r="N213" s="1" t="s">
        <v>0</v>
      </c>
      <c r="O213" s="1" t="s">
        <v>0</v>
      </c>
      <c r="P213" s="1" t="s">
        <v>0</v>
      </c>
      <c r="Q213" s="1" t="s">
        <v>0</v>
      </c>
      <c r="R213" s="1" t="s">
        <v>0</v>
      </c>
      <c r="S213" s="1" t="s">
        <v>0</v>
      </c>
      <c r="T213" s="1" t="s">
        <v>0</v>
      </c>
      <c r="U213" s="1" t="s">
        <v>0</v>
      </c>
      <c r="V213" s="1" t="s">
        <v>0</v>
      </c>
      <c r="W213" s="1" t="s">
        <v>0</v>
      </c>
      <c r="X213" s="1" t="s">
        <v>0</v>
      </c>
      <c r="Y213" s="1" t="s">
        <v>0</v>
      </c>
      <c r="Z213" s="1" t="s">
        <v>0</v>
      </c>
      <c r="AA213" s="1" t="s">
        <v>0</v>
      </c>
      <c r="AB213" s="1" t="s">
        <v>0</v>
      </c>
      <c r="AC213" s="1" t="s">
        <v>0</v>
      </c>
      <c r="AD213" s="1" t="s">
        <v>0</v>
      </c>
      <c r="AE213" s="1" t="s">
        <v>0</v>
      </c>
      <c r="AF213" s="1" t="s">
        <v>0</v>
      </c>
      <c r="AG213" s="1" t="s">
        <v>0</v>
      </c>
      <c r="AH213" s="1" t="s">
        <v>0</v>
      </c>
      <c r="AI213" s="1" t="s">
        <v>0</v>
      </c>
      <c r="AJ213" s="1" t="s">
        <v>0</v>
      </c>
      <c r="AK213" s="1" t="s">
        <v>0</v>
      </c>
      <c r="AL213" s="1" t="s">
        <v>0</v>
      </c>
      <c r="AM213" s="1" t="s">
        <v>0</v>
      </c>
      <c r="AN213" s="1" t="s">
        <v>0</v>
      </c>
      <c r="AO213" s="1" t="s">
        <v>0</v>
      </c>
      <c r="AP213" s="1" t="s">
        <v>0</v>
      </c>
      <c r="AQ213" s="1" t="s">
        <v>0</v>
      </c>
      <c r="AR213" s="1" t="s">
        <v>0</v>
      </c>
      <c r="AS213" s="1" t="s">
        <v>0</v>
      </c>
      <c r="AT213" s="1" t="s">
        <v>0</v>
      </c>
      <c r="AU213" s="1" t="s">
        <v>0</v>
      </c>
      <c r="AV213" s="1" t="s">
        <v>0</v>
      </c>
      <c r="AW213" s="1" t="s">
        <v>0</v>
      </c>
      <c r="AX213" s="1" t="s">
        <v>0</v>
      </c>
      <c r="AY213" s="1" t="s">
        <v>0</v>
      </c>
      <c r="AZ213" s="1" t="s">
        <v>0</v>
      </c>
      <c r="BA213" s="1" t="s">
        <v>0</v>
      </c>
      <c r="BB213" s="1" t="s">
        <v>0</v>
      </c>
      <c r="BC213" s="1" t="s">
        <v>0</v>
      </c>
      <c r="BD213" s="1" t="s">
        <v>0</v>
      </c>
      <c r="BE213" s="1" t="s">
        <v>0</v>
      </c>
      <c r="BF213" s="1" t="s">
        <v>0</v>
      </c>
      <c r="BG213" s="1" t="s">
        <v>0</v>
      </c>
      <c r="BH213" s="1" t="s">
        <v>0</v>
      </c>
      <c r="BI213" s="1" t="s">
        <v>0</v>
      </c>
      <c r="BJ213" s="1" t="s">
        <v>0</v>
      </c>
      <c r="BK213" s="1" t="s">
        <v>0</v>
      </c>
      <c r="BL213" s="1" t="s">
        <v>0</v>
      </c>
      <c r="BM213" s="1" t="s">
        <v>0</v>
      </c>
      <c r="BN213" s="1" t="s">
        <v>0</v>
      </c>
      <c r="BO213" s="1" t="s">
        <v>0</v>
      </c>
      <c r="BP213" s="1" t="s">
        <v>0</v>
      </c>
      <c r="BQ213" s="1" t="s">
        <v>0</v>
      </c>
      <c r="BR213" s="1" t="s">
        <v>0</v>
      </c>
      <c r="BS213" s="1" t="s">
        <v>0</v>
      </c>
      <c r="BT213" s="1" t="s">
        <v>0</v>
      </c>
      <c r="BU213" s="1" t="s">
        <v>0</v>
      </c>
      <c r="BV213" s="1" t="s">
        <v>0</v>
      </c>
      <c r="BW213" s="1" t="s">
        <v>0</v>
      </c>
      <c r="BX213" s="1" t="s">
        <v>0</v>
      </c>
      <c r="BY213" s="1" t="s">
        <v>0</v>
      </c>
      <c r="BZ213" s="1" t="s">
        <v>0</v>
      </c>
      <c r="CA213" s="1" t="s">
        <v>0</v>
      </c>
      <c r="CB213" s="1" t="s">
        <v>0</v>
      </c>
      <c r="CC213" s="1" t="s">
        <v>0</v>
      </c>
      <c r="CD213" s="1" t="s">
        <v>0</v>
      </c>
      <c r="CE213" s="1" t="s">
        <v>0</v>
      </c>
      <c r="CF213" s="1" t="s">
        <v>0</v>
      </c>
      <c r="CG213" s="1" t="s">
        <v>0</v>
      </c>
      <c r="CH213" s="1" t="s">
        <v>0</v>
      </c>
      <c r="CI213" s="1" t="s">
        <v>0</v>
      </c>
      <c r="CJ213" s="1" t="s">
        <v>0</v>
      </c>
      <c r="CK213" s="1" t="s">
        <v>0</v>
      </c>
      <c r="CL213" s="1" t="s">
        <v>0</v>
      </c>
      <c r="CM213" s="1" t="s">
        <v>0</v>
      </c>
      <c r="CN213" s="1" t="s">
        <v>0</v>
      </c>
      <c r="CO213" s="1" t="s">
        <v>0</v>
      </c>
      <c r="CP213" s="1" t="s">
        <v>0</v>
      </c>
      <c r="CQ213" s="1" t="s">
        <v>0</v>
      </c>
      <c r="CR213" s="1" t="s">
        <v>0</v>
      </c>
      <c r="CS213" s="1" t="s">
        <v>0</v>
      </c>
      <c r="CT213" s="1" t="s">
        <v>0</v>
      </c>
      <c r="CU213" s="1" t="s">
        <v>0</v>
      </c>
      <c r="CV213" s="1" t="s">
        <v>0</v>
      </c>
      <c r="CW213" s="1" t="s">
        <v>0</v>
      </c>
      <c r="CX213" s="1" t="s">
        <v>0</v>
      </c>
      <c r="CY213" s="1" t="s">
        <v>0</v>
      </c>
      <c r="CZ213" s="1" t="s">
        <v>0</v>
      </c>
      <c r="DA213" s="1" t="s">
        <v>0</v>
      </c>
      <c r="DB213" s="1" t="s">
        <v>0</v>
      </c>
      <c r="DC213" s="1" t="s">
        <v>0</v>
      </c>
      <c r="DD213" s="1" t="s">
        <v>0</v>
      </c>
      <c r="DE213" s="1" t="s">
        <v>0</v>
      </c>
      <c r="DF213" s="1" t="s">
        <v>0</v>
      </c>
      <c r="DG213" s="1" t="s">
        <v>0</v>
      </c>
      <c r="DH213" s="1" t="s">
        <v>0</v>
      </c>
      <c r="DI213" s="1" t="s">
        <v>0</v>
      </c>
      <c r="DJ213" s="1" t="s">
        <v>0</v>
      </c>
      <c r="DK213" s="1" t="s">
        <v>0</v>
      </c>
      <c r="DL213" s="1" t="s">
        <v>0</v>
      </c>
      <c r="DM213" s="1" t="s">
        <v>0</v>
      </c>
      <c r="DN213" s="1" t="s">
        <v>0</v>
      </c>
      <c r="DO213" s="1" t="s">
        <v>0</v>
      </c>
      <c r="DP213" s="1" t="s">
        <v>0</v>
      </c>
      <c r="DQ213" s="1" t="s">
        <v>0</v>
      </c>
      <c r="DR213" s="1" t="s">
        <v>0</v>
      </c>
      <c r="DS213" s="1" t="s">
        <v>0</v>
      </c>
      <c r="DT213" s="1" t="s">
        <v>0</v>
      </c>
      <c r="DU213" s="1" t="s">
        <v>0</v>
      </c>
      <c r="DV213" s="1" t="s">
        <v>0</v>
      </c>
      <c r="DW213" s="1" t="s">
        <v>0</v>
      </c>
      <c r="DX213" s="1" t="s">
        <v>0</v>
      </c>
      <c r="DY213" s="1" t="s">
        <v>0</v>
      </c>
      <c r="DZ213" s="1" t="s">
        <v>0</v>
      </c>
      <c r="EA213" s="1" t="s">
        <v>0</v>
      </c>
      <c r="EB213" s="1" t="s">
        <v>0</v>
      </c>
      <c r="EC213" s="1" t="s">
        <v>0</v>
      </c>
      <c r="ED213" s="1" t="s">
        <v>0</v>
      </c>
      <c r="EE213" s="1" t="s">
        <v>0</v>
      </c>
      <c r="EF213" s="1" t="s">
        <v>0</v>
      </c>
      <c r="EG213" s="1" t="s">
        <v>0</v>
      </c>
      <c r="EH213" s="1" t="s">
        <v>0</v>
      </c>
      <c r="EI213" s="1" t="s">
        <v>0</v>
      </c>
      <c r="EJ213" s="1" t="s">
        <v>0</v>
      </c>
      <c r="EK213" s="1" t="s">
        <v>0</v>
      </c>
      <c r="EL213" s="1" t="s">
        <v>0</v>
      </c>
      <c r="EM213" s="1" t="s">
        <v>0</v>
      </c>
      <c r="EN213" s="1" t="s">
        <v>0</v>
      </c>
      <c r="EO213" s="1" t="s">
        <v>0</v>
      </c>
      <c r="EP213" s="1" t="s">
        <v>0</v>
      </c>
      <c r="EQ213" s="1" t="s">
        <v>0</v>
      </c>
      <c r="ER213" s="1" t="s">
        <v>0</v>
      </c>
      <c r="ES213" s="1" t="s">
        <v>0</v>
      </c>
      <c r="ET213" s="1" t="s">
        <v>0</v>
      </c>
      <c r="EU213" s="1" t="s">
        <v>0</v>
      </c>
      <c r="EV213" s="1" t="s">
        <v>0</v>
      </c>
      <c r="EW213" s="1" t="s">
        <v>0</v>
      </c>
      <c r="EX213" s="1" t="s">
        <v>0</v>
      </c>
      <c r="EY213" s="1" t="s">
        <v>0</v>
      </c>
      <c r="EZ213" s="1" t="s">
        <v>0</v>
      </c>
      <c r="FA213" s="1" t="s">
        <v>0</v>
      </c>
      <c r="FB213" s="1" t="s">
        <v>0</v>
      </c>
      <c r="FC213" s="1" t="s">
        <v>0</v>
      </c>
      <c r="FD213" s="1" t="s">
        <v>0</v>
      </c>
    </row>
    <row r="214" spans="1:160" x14ac:dyDescent="0.2">
      <c r="A214" s="1" t="s">
        <v>1847</v>
      </c>
      <c r="B214" s="4" t="s">
        <v>953</v>
      </c>
      <c r="C214" s="4" t="s">
        <v>954</v>
      </c>
      <c r="D214" s="1" t="s">
        <v>0</v>
      </c>
      <c r="E214" s="1" t="s">
        <v>0</v>
      </c>
      <c r="F214" s="1" t="s">
        <v>0</v>
      </c>
      <c r="G214" s="1" t="s">
        <v>0</v>
      </c>
      <c r="H214" s="1" t="s">
        <v>0</v>
      </c>
      <c r="I214" s="1" t="s">
        <v>0</v>
      </c>
      <c r="J214" s="1" t="s">
        <v>0</v>
      </c>
      <c r="K214" s="1" t="s">
        <v>0</v>
      </c>
      <c r="L214" s="1" t="s">
        <v>0</v>
      </c>
      <c r="M214" s="1" t="s">
        <v>0</v>
      </c>
      <c r="N214" s="1" t="s">
        <v>0</v>
      </c>
      <c r="O214" s="1" t="s">
        <v>0</v>
      </c>
      <c r="P214" s="1" t="s">
        <v>0</v>
      </c>
      <c r="Q214" s="1" t="s">
        <v>0</v>
      </c>
      <c r="R214" s="1" t="s">
        <v>0</v>
      </c>
      <c r="S214" s="1" t="s">
        <v>0</v>
      </c>
      <c r="T214" s="1" t="s">
        <v>0</v>
      </c>
      <c r="U214" s="1" t="s">
        <v>0</v>
      </c>
      <c r="V214" s="1" t="s">
        <v>0</v>
      </c>
      <c r="W214" s="1" t="s">
        <v>0</v>
      </c>
      <c r="X214" s="1" t="s">
        <v>0</v>
      </c>
      <c r="Y214" s="1" t="s">
        <v>0</v>
      </c>
      <c r="Z214" s="1" t="s">
        <v>0</v>
      </c>
      <c r="AA214" s="1" t="s">
        <v>0</v>
      </c>
      <c r="AB214" s="1" t="s">
        <v>0</v>
      </c>
      <c r="AC214" s="1" t="s">
        <v>0</v>
      </c>
      <c r="AD214" s="1" t="s">
        <v>0</v>
      </c>
      <c r="AE214" s="1" t="s">
        <v>0</v>
      </c>
      <c r="AF214" s="1" t="s">
        <v>0</v>
      </c>
      <c r="AG214" s="1" t="s">
        <v>0</v>
      </c>
      <c r="AH214" s="1" t="s">
        <v>0</v>
      </c>
      <c r="AI214" s="1" t="s">
        <v>0</v>
      </c>
      <c r="AJ214" s="1" t="s">
        <v>0</v>
      </c>
      <c r="AK214" s="1" t="s">
        <v>0</v>
      </c>
      <c r="AL214" s="1" t="s">
        <v>0</v>
      </c>
      <c r="AM214" s="1" t="s">
        <v>0</v>
      </c>
      <c r="AN214" s="1" t="s">
        <v>0</v>
      </c>
      <c r="AO214" s="1" t="s">
        <v>0</v>
      </c>
      <c r="AP214" s="1" t="s">
        <v>0</v>
      </c>
      <c r="AQ214" s="1" t="s">
        <v>0</v>
      </c>
      <c r="AR214" s="1" t="s">
        <v>0</v>
      </c>
      <c r="AS214" s="1" t="s">
        <v>0</v>
      </c>
      <c r="AT214" s="1" t="s">
        <v>0</v>
      </c>
      <c r="AU214" s="1" t="s">
        <v>0</v>
      </c>
      <c r="AV214" s="1" t="s">
        <v>0</v>
      </c>
      <c r="AW214" s="1" t="s">
        <v>0</v>
      </c>
      <c r="AX214" s="1" t="s">
        <v>0</v>
      </c>
      <c r="AY214" s="1" t="s">
        <v>0</v>
      </c>
      <c r="AZ214" s="1" t="s">
        <v>0</v>
      </c>
      <c r="BA214" s="1" t="s">
        <v>0</v>
      </c>
      <c r="BB214" s="1" t="s">
        <v>0</v>
      </c>
      <c r="BC214" s="1" t="s">
        <v>0</v>
      </c>
      <c r="BD214" s="1" t="s">
        <v>0</v>
      </c>
      <c r="BE214" s="1" t="s">
        <v>0</v>
      </c>
      <c r="BF214" s="1" t="s">
        <v>0</v>
      </c>
      <c r="BG214" s="1" t="s">
        <v>0</v>
      </c>
      <c r="BH214" s="1" t="s">
        <v>0</v>
      </c>
      <c r="BI214" s="1" t="s">
        <v>0</v>
      </c>
      <c r="BJ214" s="1" t="s">
        <v>0</v>
      </c>
      <c r="BK214" s="1" t="s">
        <v>0</v>
      </c>
      <c r="BL214" s="1" t="s">
        <v>0</v>
      </c>
      <c r="BM214" s="1" t="s">
        <v>0</v>
      </c>
      <c r="BN214" s="1" t="s">
        <v>0</v>
      </c>
      <c r="BO214" s="1" t="s">
        <v>0</v>
      </c>
      <c r="BP214" s="1" t="s">
        <v>0</v>
      </c>
      <c r="BQ214" s="1" t="s">
        <v>0</v>
      </c>
      <c r="BR214" s="1" t="s">
        <v>0</v>
      </c>
      <c r="BS214" s="1" t="s">
        <v>0</v>
      </c>
      <c r="BT214" s="1" t="s">
        <v>0</v>
      </c>
      <c r="BU214" s="1" t="s">
        <v>0</v>
      </c>
      <c r="BV214" s="1" t="s">
        <v>0</v>
      </c>
      <c r="BW214" s="1" t="s">
        <v>0</v>
      </c>
      <c r="BX214" s="1" t="s">
        <v>0</v>
      </c>
      <c r="BY214" s="1" t="s">
        <v>0</v>
      </c>
      <c r="BZ214" s="1" t="s">
        <v>0</v>
      </c>
      <c r="CA214" s="1" t="s">
        <v>0</v>
      </c>
      <c r="CB214" s="1" t="s">
        <v>0</v>
      </c>
      <c r="CC214" s="1" t="s">
        <v>0</v>
      </c>
      <c r="CD214" s="1" t="s">
        <v>0</v>
      </c>
      <c r="CE214" s="1" t="s">
        <v>0</v>
      </c>
      <c r="CF214" s="1" t="s">
        <v>0</v>
      </c>
      <c r="CG214" s="1" t="s">
        <v>0</v>
      </c>
      <c r="CH214" s="1" t="s">
        <v>0</v>
      </c>
      <c r="CI214" s="1" t="s">
        <v>0</v>
      </c>
      <c r="CJ214" s="1" t="s">
        <v>0</v>
      </c>
      <c r="CK214" s="1" t="s">
        <v>0</v>
      </c>
      <c r="CL214" s="1" t="s">
        <v>0</v>
      </c>
      <c r="CM214" s="1" t="s">
        <v>0</v>
      </c>
      <c r="CN214" s="1" t="s">
        <v>0</v>
      </c>
      <c r="CO214" s="1" t="s">
        <v>0</v>
      </c>
      <c r="CP214" s="1" t="s">
        <v>0</v>
      </c>
      <c r="CQ214" s="1" t="s">
        <v>0</v>
      </c>
      <c r="CR214" s="1" t="s">
        <v>0</v>
      </c>
      <c r="CS214" s="1" t="s">
        <v>0</v>
      </c>
      <c r="CT214" s="1" t="s">
        <v>0</v>
      </c>
      <c r="CU214" s="1" t="s">
        <v>0</v>
      </c>
      <c r="CV214" s="1" t="s">
        <v>0</v>
      </c>
      <c r="CW214" s="1" t="s">
        <v>0</v>
      </c>
      <c r="CX214" s="1" t="s">
        <v>0</v>
      </c>
      <c r="CY214" s="1" t="s">
        <v>0</v>
      </c>
      <c r="CZ214" s="1" t="s">
        <v>0</v>
      </c>
      <c r="DA214" s="1" t="s">
        <v>0</v>
      </c>
      <c r="DB214" s="1" t="s">
        <v>0</v>
      </c>
      <c r="DC214" s="1" t="s">
        <v>0</v>
      </c>
      <c r="DD214" s="1" t="s">
        <v>0</v>
      </c>
      <c r="DE214" s="1" t="s">
        <v>0</v>
      </c>
      <c r="DF214" s="1" t="s">
        <v>0</v>
      </c>
      <c r="DG214" s="1" t="s">
        <v>0</v>
      </c>
      <c r="DH214" s="1" t="s">
        <v>0</v>
      </c>
      <c r="DI214" s="1" t="s">
        <v>0</v>
      </c>
      <c r="DJ214" s="1" t="s">
        <v>0</v>
      </c>
      <c r="DK214" s="1" t="s">
        <v>0</v>
      </c>
      <c r="DL214" s="1" t="s">
        <v>0</v>
      </c>
      <c r="DM214" s="1" t="s">
        <v>0</v>
      </c>
      <c r="DN214" s="1" t="s">
        <v>0</v>
      </c>
      <c r="DO214" s="1" t="s">
        <v>0</v>
      </c>
      <c r="DP214" s="1" t="s">
        <v>0</v>
      </c>
      <c r="DQ214" s="1" t="s">
        <v>0</v>
      </c>
      <c r="DR214" s="1" t="s">
        <v>0</v>
      </c>
      <c r="DS214" s="1" t="s">
        <v>0</v>
      </c>
      <c r="DT214" s="1" t="s">
        <v>0</v>
      </c>
      <c r="DU214" s="1" t="s">
        <v>0</v>
      </c>
      <c r="DV214" s="1" t="s">
        <v>0</v>
      </c>
      <c r="DW214" s="1" t="s">
        <v>0</v>
      </c>
      <c r="DX214" s="1" t="s">
        <v>0</v>
      </c>
      <c r="DY214" s="1" t="s">
        <v>0</v>
      </c>
      <c r="DZ214" s="1" t="s">
        <v>0</v>
      </c>
      <c r="EA214" s="1" t="s">
        <v>0</v>
      </c>
      <c r="EB214" s="1" t="s">
        <v>0</v>
      </c>
      <c r="EC214" s="1" t="s">
        <v>0</v>
      </c>
      <c r="ED214" s="1" t="s">
        <v>0</v>
      </c>
      <c r="EE214" s="1" t="s">
        <v>0</v>
      </c>
      <c r="EF214" s="1" t="s">
        <v>0</v>
      </c>
      <c r="EG214" s="1" t="s">
        <v>0</v>
      </c>
      <c r="EH214" s="1" t="s">
        <v>0</v>
      </c>
      <c r="EI214" s="1" t="s">
        <v>0</v>
      </c>
      <c r="EJ214" s="1" t="s">
        <v>0</v>
      </c>
      <c r="EK214" s="1" t="s">
        <v>0</v>
      </c>
      <c r="EL214" s="1" t="s">
        <v>0</v>
      </c>
      <c r="EM214" s="1" t="s">
        <v>0</v>
      </c>
      <c r="EN214" s="1" t="s">
        <v>0</v>
      </c>
      <c r="EO214" s="1" t="s">
        <v>0</v>
      </c>
      <c r="EP214" s="1" t="s">
        <v>0</v>
      </c>
      <c r="EQ214" s="1" t="s">
        <v>0</v>
      </c>
      <c r="ER214" s="1" t="s">
        <v>0</v>
      </c>
      <c r="ES214" s="1" t="s">
        <v>0</v>
      </c>
      <c r="ET214" s="1" t="s">
        <v>0</v>
      </c>
      <c r="EU214" s="1" t="s">
        <v>0</v>
      </c>
      <c r="EV214" s="1" t="s">
        <v>0</v>
      </c>
      <c r="EW214" s="1" t="s">
        <v>0</v>
      </c>
      <c r="EX214" s="1" t="s">
        <v>0</v>
      </c>
      <c r="EY214" s="1" t="s">
        <v>0</v>
      </c>
      <c r="EZ214" s="1" t="s">
        <v>0</v>
      </c>
      <c r="FA214" s="1" t="s">
        <v>0</v>
      </c>
      <c r="FB214" s="1" t="s">
        <v>0</v>
      </c>
      <c r="FC214" s="1" t="s">
        <v>0</v>
      </c>
      <c r="FD214" s="1" t="s">
        <v>0</v>
      </c>
    </row>
    <row r="215" spans="1:160" x14ac:dyDescent="0.2">
      <c r="A215" s="1" t="s">
        <v>1848</v>
      </c>
      <c r="B215" s="4" t="s">
        <v>958</v>
      </c>
      <c r="C215" s="4" t="s">
        <v>959</v>
      </c>
      <c r="D215" s="1" t="s">
        <v>0</v>
      </c>
      <c r="E215" s="1" t="s">
        <v>0</v>
      </c>
      <c r="F215" s="1" t="s">
        <v>0</v>
      </c>
      <c r="G215" s="1" t="s">
        <v>0</v>
      </c>
      <c r="H215" s="1" t="s">
        <v>0</v>
      </c>
      <c r="I215" s="1" t="s">
        <v>0</v>
      </c>
      <c r="J215" s="1" t="s">
        <v>0</v>
      </c>
      <c r="K215" s="1" t="s">
        <v>0</v>
      </c>
      <c r="L215" s="1" t="s">
        <v>0</v>
      </c>
      <c r="M215" s="1" t="s">
        <v>0</v>
      </c>
      <c r="N215" s="1" t="s">
        <v>0</v>
      </c>
      <c r="O215" s="1" t="s">
        <v>0</v>
      </c>
      <c r="P215" s="1" t="s">
        <v>0</v>
      </c>
      <c r="Q215" s="1" t="s">
        <v>0</v>
      </c>
      <c r="R215" s="1" t="s">
        <v>0</v>
      </c>
      <c r="S215" s="1" t="s">
        <v>0</v>
      </c>
      <c r="T215" s="1" t="s">
        <v>0</v>
      </c>
      <c r="U215" s="1" t="s">
        <v>0</v>
      </c>
      <c r="V215" s="1" t="s">
        <v>0</v>
      </c>
      <c r="W215" s="1" t="s">
        <v>0</v>
      </c>
      <c r="X215" s="1" t="s">
        <v>0</v>
      </c>
      <c r="Y215" s="1" t="s">
        <v>0</v>
      </c>
      <c r="Z215" s="1" t="s">
        <v>0</v>
      </c>
      <c r="AA215" s="1" t="s">
        <v>0</v>
      </c>
      <c r="AB215" s="1" t="s">
        <v>0</v>
      </c>
      <c r="AC215" s="1" t="s">
        <v>0</v>
      </c>
      <c r="AD215" s="1" t="s">
        <v>0</v>
      </c>
      <c r="AE215" s="1" t="s">
        <v>0</v>
      </c>
      <c r="AF215" s="1" t="s">
        <v>0</v>
      </c>
      <c r="AG215" s="1" t="s">
        <v>0</v>
      </c>
      <c r="AH215" s="1" t="s">
        <v>0</v>
      </c>
      <c r="AI215" s="1" t="s">
        <v>0</v>
      </c>
      <c r="AJ215" s="1" t="s">
        <v>0</v>
      </c>
      <c r="AK215" s="1" t="s">
        <v>0</v>
      </c>
      <c r="AL215" s="1" t="s">
        <v>0</v>
      </c>
      <c r="AM215" s="1" t="s">
        <v>0</v>
      </c>
      <c r="AN215" s="1" t="s">
        <v>0</v>
      </c>
      <c r="AO215" s="1" t="s">
        <v>0</v>
      </c>
      <c r="AP215" s="1" t="s">
        <v>0</v>
      </c>
      <c r="AQ215" s="1" t="s">
        <v>0</v>
      </c>
      <c r="AR215" s="1" t="s">
        <v>0</v>
      </c>
      <c r="AS215" s="1" t="s">
        <v>0</v>
      </c>
      <c r="AT215" s="1" t="s">
        <v>0</v>
      </c>
      <c r="AU215" s="1" t="s">
        <v>0</v>
      </c>
      <c r="AV215" s="1" t="s">
        <v>0</v>
      </c>
      <c r="AW215" s="1" t="s">
        <v>0</v>
      </c>
      <c r="AX215" s="1" t="s">
        <v>0</v>
      </c>
      <c r="AY215" s="1" t="s">
        <v>0</v>
      </c>
      <c r="AZ215" s="1" t="s">
        <v>0</v>
      </c>
      <c r="BA215" s="1" t="s">
        <v>0</v>
      </c>
      <c r="BB215" s="1" t="s">
        <v>0</v>
      </c>
      <c r="BC215" s="1" t="s">
        <v>0</v>
      </c>
      <c r="BD215" s="1" t="s">
        <v>0</v>
      </c>
      <c r="BE215" s="1" t="s">
        <v>0</v>
      </c>
      <c r="BF215" s="1" t="s">
        <v>0</v>
      </c>
      <c r="BG215" s="1" t="s">
        <v>0</v>
      </c>
      <c r="BH215" s="1" t="s">
        <v>0</v>
      </c>
      <c r="BI215" s="1" t="s">
        <v>0</v>
      </c>
      <c r="BJ215" s="1" t="s">
        <v>0</v>
      </c>
      <c r="BK215" s="1" t="s">
        <v>0</v>
      </c>
      <c r="BL215" s="1" t="s">
        <v>0</v>
      </c>
      <c r="BM215" s="1" t="s">
        <v>0</v>
      </c>
      <c r="BN215" s="1" t="s">
        <v>0</v>
      </c>
      <c r="BO215" s="1" t="s">
        <v>0</v>
      </c>
      <c r="BP215" s="1" t="s">
        <v>0</v>
      </c>
      <c r="BQ215" s="1" t="s">
        <v>0</v>
      </c>
      <c r="BR215" s="1" t="s">
        <v>0</v>
      </c>
      <c r="BS215" s="1" t="s">
        <v>0</v>
      </c>
      <c r="BT215" s="1" t="s">
        <v>0</v>
      </c>
      <c r="BU215" s="1" t="s">
        <v>0</v>
      </c>
      <c r="BV215" s="1" t="s">
        <v>0</v>
      </c>
      <c r="BW215" s="1" t="s">
        <v>0</v>
      </c>
      <c r="BX215" s="1" t="s">
        <v>0</v>
      </c>
      <c r="BY215" s="1" t="s">
        <v>0</v>
      </c>
      <c r="BZ215" s="1" t="s">
        <v>0</v>
      </c>
      <c r="CA215" s="1" t="s">
        <v>0</v>
      </c>
      <c r="CB215" s="1" t="s">
        <v>0</v>
      </c>
      <c r="CC215" s="1" t="s">
        <v>0</v>
      </c>
      <c r="CD215" s="1" t="s">
        <v>0</v>
      </c>
      <c r="CE215" s="1" t="s">
        <v>0</v>
      </c>
      <c r="CF215" s="1" t="s">
        <v>0</v>
      </c>
      <c r="CG215" s="1" t="s">
        <v>0</v>
      </c>
      <c r="CH215" s="1" t="s">
        <v>0</v>
      </c>
      <c r="CI215" s="1" t="s">
        <v>0</v>
      </c>
      <c r="CJ215" s="1" t="s">
        <v>0</v>
      </c>
      <c r="CK215" s="1" t="s">
        <v>0</v>
      </c>
      <c r="CL215" s="1" t="s">
        <v>0</v>
      </c>
      <c r="CM215" s="1" t="s">
        <v>0</v>
      </c>
      <c r="CN215" s="1" t="s">
        <v>0</v>
      </c>
      <c r="CO215" s="1" t="s">
        <v>0</v>
      </c>
      <c r="CP215" s="1" t="s">
        <v>0</v>
      </c>
      <c r="CQ215" s="1" t="s">
        <v>0</v>
      </c>
      <c r="CR215" s="1" t="s">
        <v>0</v>
      </c>
      <c r="CS215" s="1" t="s">
        <v>0</v>
      </c>
      <c r="CT215" s="1" t="s">
        <v>0</v>
      </c>
      <c r="CU215" s="1" t="s">
        <v>0</v>
      </c>
      <c r="CV215" s="1" t="s">
        <v>0</v>
      </c>
      <c r="CW215" s="1" t="s">
        <v>0</v>
      </c>
      <c r="CX215" s="1" t="s">
        <v>0</v>
      </c>
      <c r="CY215" s="1" t="s">
        <v>0</v>
      </c>
      <c r="CZ215" s="1" t="s">
        <v>0</v>
      </c>
      <c r="DA215" s="1" t="s">
        <v>0</v>
      </c>
      <c r="DB215" s="1" t="s">
        <v>0</v>
      </c>
      <c r="DC215" s="1" t="s">
        <v>0</v>
      </c>
      <c r="DD215" s="1" t="s">
        <v>0</v>
      </c>
      <c r="DE215" s="1" t="s">
        <v>0</v>
      </c>
      <c r="DF215" s="1" t="s">
        <v>0</v>
      </c>
      <c r="DG215" s="1" t="s">
        <v>0</v>
      </c>
      <c r="DH215" s="1" t="s">
        <v>0</v>
      </c>
      <c r="DI215" s="1" t="s">
        <v>0</v>
      </c>
      <c r="DJ215" s="1" t="s">
        <v>0</v>
      </c>
      <c r="DK215" s="1" t="s">
        <v>0</v>
      </c>
      <c r="DL215" s="1" t="s">
        <v>0</v>
      </c>
      <c r="DM215" s="1" t="s">
        <v>0</v>
      </c>
      <c r="DN215" s="1" t="s">
        <v>0</v>
      </c>
      <c r="DO215" s="1" t="s">
        <v>0</v>
      </c>
      <c r="DP215" s="1" t="s">
        <v>0</v>
      </c>
      <c r="DQ215" s="1" t="s">
        <v>0</v>
      </c>
      <c r="DR215" s="1" t="s">
        <v>0</v>
      </c>
      <c r="DS215" s="1" t="s">
        <v>0</v>
      </c>
      <c r="DT215" s="1" t="s">
        <v>0</v>
      </c>
      <c r="DU215" s="1" t="s">
        <v>0</v>
      </c>
      <c r="DV215" s="1" t="s">
        <v>0</v>
      </c>
      <c r="DW215" s="1" t="s">
        <v>0</v>
      </c>
      <c r="DX215" s="1" t="s">
        <v>0</v>
      </c>
      <c r="DY215" s="1" t="s">
        <v>0</v>
      </c>
      <c r="DZ215" s="1" t="s">
        <v>0</v>
      </c>
      <c r="EA215" s="1" t="s">
        <v>0</v>
      </c>
      <c r="EB215" s="1" t="s">
        <v>0</v>
      </c>
      <c r="EC215" s="1" t="s">
        <v>0</v>
      </c>
      <c r="ED215" s="1" t="s">
        <v>0</v>
      </c>
      <c r="EE215" s="1" t="s">
        <v>0</v>
      </c>
      <c r="EF215" s="1" t="s">
        <v>0</v>
      </c>
      <c r="EG215" s="1" t="s">
        <v>0</v>
      </c>
      <c r="EH215" s="1" t="s">
        <v>0</v>
      </c>
      <c r="EI215" s="1" t="s">
        <v>0</v>
      </c>
      <c r="EJ215" s="1" t="s">
        <v>0</v>
      </c>
      <c r="EK215" s="1" t="s">
        <v>0</v>
      </c>
      <c r="EL215" s="1" t="s">
        <v>0</v>
      </c>
      <c r="EM215" s="1" t="s">
        <v>0</v>
      </c>
      <c r="EN215" s="1" t="s">
        <v>0</v>
      </c>
      <c r="EO215" s="1" t="s">
        <v>0</v>
      </c>
      <c r="EP215" s="1" t="s">
        <v>0</v>
      </c>
      <c r="EQ215" s="1" t="s">
        <v>0</v>
      </c>
      <c r="ER215" s="1" t="s">
        <v>0</v>
      </c>
      <c r="ES215" s="1" t="s">
        <v>0</v>
      </c>
      <c r="ET215" s="1" t="s">
        <v>0</v>
      </c>
      <c r="EU215" s="1" t="s">
        <v>0</v>
      </c>
      <c r="EV215" s="1" t="s">
        <v>0</v>
      </c>
      <c r="EW215" s="1" t="s">
        <v>0</v>
      </c>
      <c r="EX215" s="1" t="s">
        <v>0</v>
      </c>
      <c r="EY215" s="1" t="s">
        <v>0</v>
      </c>
      <c r="EZ215" s="1" t="s">
        <v>0</v>
      </c>
      <c r="FA215" s="1" t="s">
        <v>0</v>
      </c>
      <c r="FB215" s="1" t="s">
        <v>0</v>
      </c>
      <c r="FC215" s="1" t="s">
        <v>0</v>
      </c>
      <c r="FD215" s="1" t="s">
        <v>0</v>
      </c>
    </row>
    <row r="216" spans="1:160" x14ac:dyDescent="0.2">
      <c r="A216" s="1" t="s">
        <v>1849</v>
      </c>
      <c r="B216" s="4" t="s">
        <v>962</v>
      </c>
      <c r="C216" s="4" t="s">
        <v>963</v>
      </c>
      <c r="D216" s="1">
        <v>5482138.3071596297</v>
      </c>
      <c r="E216" s="1">
        <v>1792776.4471863401</v>
      </c>
      <c r="F216" s="1">
        <v>1986646.2754629401</v>
      </c>
      <c r="G216" s="1">
        <v>5412693.4742000196</v>
      </c>
      <c r="H216" s="1">
        <v>4065529.5873595998</v>
      </c>
      <c r="I216" s="1">
        <v>364971.21794051997</v>
      </c>
      <c r="J216" s="1">
        <v>6471635.1642737603</v>
      </c>
      <c r="K216" s="1">
        <v>3407189.8082966902</v>
      </c>
      <c r="L216" s="1">
        <v>1847073.09157723</v>
      </c>
      <c r="M216" s="1">
        <v>811300.41423302796</v>
      </c>
      <c r="N216" s="1">
        <v>5966587.5271878596</v>
      </c>
      <c r="O216" s="1">
        <v>3295604.1344725299</v>
      </c>
      <c r="P216" s="1">
        <v>3183333.92551539</v>
      </c>
      <c r="Q216" s="1">
        <v>2475260.0823973101</v>
      </c>
      <c r="R216" s="1">
        <v>45816.151385716097</v>
      </c>
      <c r="S216" s="1">
        <v>2978606.4983697501</v>
      </c>
      <c r="T216" s="1">
        <v>9319709.0663039498</v>
      </c>
      <c r="U216" s="1">
        <v>5495150.6542573003</v>
      </c>
      <c r="V216" s="1">
        <v>978768.81499655906</v>
      </c>
      <c r="W216" s="1">
        <v>5883231.8624708997</v>
      </c>
      <c r="X216" s="1">
        <v>4187148.84863347</v>
      </c>
      <c r="Y216" s="1">
        <v>3956535.0466599301</v>
      </c>
      <c r="Z216" s="1">
        <v>405316.14217789302</v>
      </c>
      <c r="AA216" s="1">
        <v>235868.276200325</v>
      </c>
      <c r="AB216" s="1">
        <v>4169714.3392901001</v>
      </c>
      <c r="AC216" s="1">
        <v>6155657.3855826603</v>
      </c>
      <c r="AD216" s="1">
        <v>2296276.8529018499</v>
      </c>
      <c r="AE216" s="1">
        <v>2776223.07322866</v>
      </c>
      <c r="AF216" s="1">
        <v>1495064.53856017</v>
      </c>
      <c r="AG216" s="1">
        <v>2884376.35988071</v>
      </c>
      <c r="AH216" s="1">
        <v>6355443.2020324701</v>
      </c>
      <c r="AI216" s="1">
        <v>2215926.1917287898</v>
      </c>
      <c r="AJ216" s="1">
        <v>5301175.0576076796</v>
      </c>
      <c r="AK216" s="1">
        <v>3593750.0974471201</v>
      </c>
      <c r="AL216" s="1">
        <v>823477.10992724204</v>
      </c>
      <c r="AM216" s="1">
        <v>4481594.3932419801</v>
      </c>
      <c r="AN216" s="1">
        <v>6308821.17259923</v>
      </c>
      <c r="AO216" s="1">
        <v>73987.957900401903</v>
      </c>
      <c r="AP216" s="1">
        <v>8147512.0777813597</v>
      </c>
      <c r="AQ216" s="1">
        <v>1928737.4906444601</v>
      </c>
      <c r="AR216" s="1">
        <v>2357692.8367759301</v>
      </c>
      <c r="AS216" s="1">
        <v>1773888.96182307</v>
      </c>
      <c r="AT216" s="1">
        <v>5288954.8524619304</v>
      </c>
      <c r="AU216" s="1">
        <v>3223287.8558593998</v>
      </c>
      <c r="AV216" s="1">
        <v>2908075.2370696398</v>
      </c>
      <c r="AW216" s="1">
        <v>4121541.72510579</v>
      </c>
      <c r="AX216" s="1">
        <v>3017174.1337569901</v>
      </c>
      <c r="AY216" s="1">
        <v>3811170.8227510401</v>
      </c>
      <c r="AZ216" s="1">
        <v>801241.75070487603</v>
      </c>
      <c r="BA216" s="1">
        <v>1821930.5304414199</v>
      </c>
      <c r="BB216" s="1">
        <v>5173489.0481527997</v>
      </c>
      <c r="BC216" s="1">
        <v>4106728.2973053101</v>
      </c>
      <c r="BD216" s="1">
        <v>6668421.9029941997</v>
      </c>
      <c r="BE216" s="1">
        <v>4165017.3596321801</v>
      </c>
      <c r="BF216" s="1">
        <v>3716517.9921902502</v>
      </c>
      <c r="BG216" s="1">
        <v>4532561.2400925197</v>
      </c>
      <c r="BH216" s="1">
        <v>1112866.84650242</v>
      </c>
      <c r="BI216" s="1">
        <v>9530836.6190854404</v>
      </c>
      <c r="BJ216" s="1">
        <v>3637870.2690845998</v>
      </c>
      <c r="BK216" s="1">
        <v>2524429.4827601202</v>
      </c>
      <c r="BL216" s="1">
        <v>10656651.9693013</v>
      </c>
      <c r="BM216" s="1">
        <v>2139191.8945003101</v>
      </c>
      <c r="BN216" s="1">
        <v>2405534.6533042402</v>
      </c>
      <c r="BO216" s="1">
        <v>1824926.52536849</v>
      </c>
      <c r="BP216" s="1">
        <v>7394793.7046255702</v>
      </c>
      <c r="BQ216" s="1">
        <v>6277178.6826138496</v>
      </c>
      <c r="BR216" s="1">
        <v>32818.742829657604</v>
      </c>
      <c r="BS216" s="1">
        <v>4314519.3936751699</v>
      </c>
      <c r="BT216" s="1">
        <v>3553437.6248318702</v>
      </c>
      <c r="BU216" s="1">
        <v>4220372.3288357202</v>
      </c>
      <c r="BV216" s="1">
        <v>2041810.87853447</v>
      </c>
      <c r="BW216" s="1">
        <v>3225528.8008765802</v>
      </c>
      <c r="BX216" s="1">
        <v>970812.78503832698</v>
      </c>
      <c r="BY216" s="1">
        <v>3651006.5881781001</v>
      </c>
      <c r="BZ216" s="1">
        <v>92756.976934594</v>
      </c>
      <c r="CA216" s="1">
        <v>6984743.6320157498</v>
      </c>
      <c r="CB216" s="1">
        <v>3708749.7049016999</v>
      </c>
      <c r="CC216" s="1">
        <v>1681533.42871227</v>
      </c>
      <c r="CD216" s="1">
        <v>1420608.01252986</v>
      </c>
      <c r="CE216" s="1">
        <v>2063046.4775916699</v>
      </c>
      <c r="CF216" s="1">
        <v>1805477.1816380201</v>
      </c>
      <c r="CG216" s="1">
        <v>465218.541259119</v>
      </c>
      <c r="CH216" s="1">
        <v>2065831.5230749601</v>
      </c>
      <c r="CI216" s="1">
        <v>6544911.8823343497</v>
      </c>
      <c r="CJ216" s="1">
        <v>2614690.9748428301</v>
      </c>
      <c r="CK216" s="1">
        <v>2067964.2728387499</v>
      </c>
      <c r="CL216" s="1">
        <v>11558585.464467499</v>
      </c>
      <c r="CM216" s="1">
        <v>6696243.2492591599</v>
      </c>
      <c r="CN216" s="1">
        <v>5433838.7916286699</v>
      </c>
      <c r="CO216" s="1">
        <v>40570.695688034197</v>
      </c>
      <c r="CP216" s="1">
        <v>1202313.0331830101</v>
      </c>
      <c r="CQ216" s="1">
        <v>3718805.9582086098</v>
      </c>
      <c r="CR216" s="1">
        <v>1615852.9083855001</v>
      </c>
      <c r="CS216" s="1">
        <v>172767.41680686601</v>
      </c>
      <c r="CT216" s="1">
        <v>3876820.1196905002</v>
      </c>
      <c r="CU216" s="1">
        <v>3696379.30005361</v>
      </c>
      <c r="CV216" s="1">
        <v>4296074.5130775403</v>
      </c>
      <c r="CW216" s="1">
        <v>2817038.01140121</v>
      </c>
      <c r="CX216" s="1">
        <v>3539526.5862902999</v>
      </c>
      <c r="CY216" s="1">
        <v>2535451.6461554598</v>
      </c>
      <c r="CZ216" s="1">
        <v>4660802.4324911498</v>
      </c>
      <c r="DA216" s="1">
        <v>7036840.3127391599</v>
      </c>
      <c r="DB216" s="1">
        <v>2582892.9034883901</v>
      </c>
      <c r="DC216" s="1">
        <v>1355169.9497047199</v>
      </c>
      <c r="DD216" s="1">
        <v>1972395.4179670501</v>
      </c>
      <c r="DE216" s="1">
        <v>1681695.2907667099</v>
      </c>
      <c r="DF216" s="1">
        <v>1572956.8652600599</v>
      </c>
      <c r="DG216" s="1">
        <v>3569430.3112441199</v>
      </c>
      <c r="DH216" s="1">
        <v>1401670.9095860501</v>
      </c>
      <c r="DI216" s="1">
        <v>3637452.31998784</v>
      </c>
      <c r="DJ216" s="1">
        <v>3013391.91649559</v>
      </c>
      <c r="DK216" s="1">
        <v>2868811.9226436899</v>
      </c>
      <c r="DL216" s="1">
        <v>3787364.5659773401</v>
      </c>
      <c r="DM216" s="1">
        <v>3960547.3999616699</v>
      </c>
      <c r="DN216" s="1">
        <v>1874142.07892259</v>
      </c>
      <c r="DO216" s="1">
        <v>1693547.43281647</v>
      </c>
      <c r="DP216" s="1">
        <v>6818795.4454298299</v>
      </c>
      <c r="DQ216" s="1">
        <v>4619751.60738781</v>
      </c>
      <c r="DR216" s="1">
        <v>7128637.7002089201</v>
      </c>
      <c r="DS216" s="1">
        <v>2886030.8581568701</v>
      </c>
      <c r="DT216" s="1">
        <v>1845787.2182419701</v>
      </c>
      <c r="DU216" s="1">
        <v>4604936.7797592804</v>
      </c>
      <c r="DV216" s="1">
        <v>3169763.79984057</v>
      </c>
      <c r="DW216" s="1">
        <v>46781.951873407903</v>
      </c>
      <c r="DX216" s="1">
        <v>3590089.3466632199</v>
      </c>
      <c r="DY216" s="1">
        <v>5135699.7129349997</v>
      </c>
      <c r="DZ216" s="1">
        <v>3812012.0142582101</v>
      </c>
      <c r="EA216" s="1">
        <v>2701277.74303836</v>
      </c>
      <c r="EB216" s="1">
        <v>1889016.15095368</v>
      </c>
      <c r="EC216" s="1">
        <v>3777282.7079541199</v>
      </c>
      <c r="ED216" s="1">
        <v>3684249.8616365702</v>
      </c>
      <c r="EE216" s="1">
        <v>2077219.22144579</v>
      </c>
      <c r="EF216" s="1">
        <v>2169527.7841422199</v>
      </c>
      <c r="EG216" s="1">
        <v>10183188.194512701</v>
      </c>
      <c r="EH216" s="1">
        <v>2419299.91775141</v>
      </c>
      <c r="EI216" s="1">
        <v>6561833.9234284796</v>
      </c>
      <c r="EJ216" s="1">
        <v>2228077.8202726799</v>
      </c>
      <c r="EK216" s="1">
        <v>1001450.54109464</v>
      </c>
      <c r="EL216" s="1">
        <v>4300762.4760658797</v>
      </c>
      <c r="EM216" s="1">
        <v>2614968.0287407199</v>
      </c>
      <c r="EN216" s="1">
        <v>1718403.0700499699</v>
      </c>
      <c r="EO216" s="1">
        <v>1985911.88458571</v>
      </c>
      <c r="EP216" s="1">
        <v>2706120.5933703398</v>
      </c>
      <c r="EQ216" s="1">
        <v>2183019.4223970398</v>
      </c>
      <c r="ER216" s="1">
        <v>5052668.3856781702</v>
      </c>
      <c r="ES216" s="1">
        <v>1307704.1008015301</v>
      </c>
      <c r="ET216" s="1">
        <v>1831856.0180265</v>
      </c>
      <c r="EU216" s="1">
        <v>1414600.31187743</v>
      </c>
      <c r="EV216" s="1">
        <v>4042470.28907086</v>
      </c>
      <c r="EW216" s="1">
        <v>3311571.3512961399</v>
      </c>
      <c r="EX216" s="1">
        <v>707718.44288746198</v>
      </c>
      <c r="EY216" s="1">
        <v>1678595.3578806999</v>
      </c>
      <c r="EZ216" s="1">
        <v>6137505.00042341</v>
      </c>
      <c r="FA216" s="1">
        <v>2558128.0697194701</v>
      </c>
      <c r="FB216" s="1">
        <v>6450882.2499909401</v>
      </c>
      <c r="FC216" s="1">
        <v>6690486.03361075</v>
      </c>
      <c r="FD216" s="1">
        <v>1185166.2236515</v>
      </c>
    </row>
    <row r="217" spans="1:160" x14ac:dyDescent="0.2">
      <c r="A217" s="1" t="s">
        <v>1850</v>
      </c>
      <c r="B217" s="4" t="s">
        <v>966</v>
      </c>
      <c r="C217" s="4" t="s">
        <v>967</v>
      </c>
      <c r="D217" s="1">
        <v>70741.845499999996</v>
      </c>
      <c r="E217" s="1">
        <v>88482.4336850658</v>
      </c>
      <c r="F217" s="1">
        <v>147161.610228067</v>
      </c>
      <c r="G217" s="1">
        <v>141923.50005713801</v>
      </c>
      <c r="H217" s="1">
        <v>143010.97099999999</v>
      </c>
      <c r="I217" s="1">
        <v>36131.6186560024</v>
      </c>
      <c r="J217" s="1">
        <v>84526.582209521803</v>
      </c>
      <c r="K217" s="1">
        <v>172232.28029840899</v>
      </c>
      <c r="L217" s="1">
        <v>44236.107000000098</v>
      </c>
      <c r="M217" s="1">
        <v>52281.461251319801</v>
      </c>
      <c r="N217" s="1">
        <v>38764.254192251101</v>
      </c>
      <c r="O217" s="1">
        <v>65375.737192535104</v>
      </c>
      <c r="P217" s="1">
        <v>76903.844910672007</v>
      </c>
      <c r="Q217" s="1">
        <v>67258.493507441395</v>
      </c>
      <c r="R217" s="1">
        <v>93120.388462291303</v>
      </c>
      <c r="S217" s="1">
        <v>74311.703777988907</v>
      </c>
      <c r="T217" s="1">
        <v>41123.461382085203</v>
      </c>
      <c r="U217" s="1">
        <v>75822.219300207697</v>
      </c>
      <c r="V217" s="1">
        <v>58214.236406088501</v>
      </c>
      <c r="W217" s="1">
        <v>90718.143600209703</v>
      </c>
      <c r="X217" s="1">
        <v>55686.467588921303</v>
      </c>
      <c r="Y217" s="1">
        <v>59632.381674374097</v>
      </c>
      <c r="Z217" s="1">
        <v>43107.447500000097</v>
      </c>
      <c r="AA217" s="1">
        <v>59893.3034074393</v>
      </c>
      <c r="AB217" s="1">
        <v>70141.016624849406</v>
      </c>
      <c r="AC217" s="1">
        <v>48586.671457809498</v>
      </c>
      <c r="AD217" s="1">
        <v>67138.131683495507</v>
      </c>
      <c r="AE217" s="1">
        <v>142379.26450054001</v>
      </c>
      <c r="AF217" s="1">
        <v>67310.9619510669</v>
      </c>
      <c r="AG217" s="1">
        <v>52405.607999999898</v>
      </c>
      <c r="AH217" s="1">
        <v>91410.6957485046</v>
      </c>
      <c r="AI217" s="1">
        <v>77266.322749078594</v>
      </c>
      <c r="AJ217" s="1">
        <v>70991.234244744002</v>
      </c>
      <c r="AK217" s="1">
        <v>126772.38161565601</v>
      </c>
      <c r="AL217" s="1">
        <v>54398.271292318903</v>
      </c>
      <c r="AM217" s="1">
        <v>43534.742373933499</v>
      </c>
      <c r="AN217" s="1">
        <v>104203.200268624</v>
      </c>
      <c r="AO217" s="1">
        <v>46394.134748478398</v>
      </c>
      <c r="AP217" s="1">
        <v>77356.796410029303</v>
      </c>
      <c r="AQ217" s="1">
        <v>131514.02858906001</v>
      </c>
      <c r="AR217" s="1">
        <v>61095.139500000201</v>
      </c>
      <c r="AS217" s="1">
        <v>66145.646582885602</v>
      </c>
      <c r="AT217" s="1">
        <v>43147.703237073103</v>
      </c>
      <c r="AU217" s="1">
        <v>207787.125662131</v>
      </c>
      <c r="AV217" s="1">
        <v>72423.944887596706</v>
      </c>
      <c r="AW217" s="1">
        <v>59845.499053310101</v>
      </c>
      <c r="AX217" s="1">
        <v>59065.964500000002</v>
      </c>
      <c r="AY217" s="1">
        <v>64112.533057689703</v>
      </c>
      <c r="AZ217" s="1">
        <v>93474.999355792897</v>
      </c>
      <c r="BA217" s="1">
        <v>95144.823549528301</v>
      </c>
      <c r="BB217" s="1">
        <v>90672.846102277996</v>
      </c>
      <c r="BC217" s="1">
        <v>104237.250088496</v>
      </c>
      <c r="BD217" s="1">
        <v>44247.854285480702</v>
      </c>
      <c r="BE217" s="1">
        <v>44697.700486602203</v>
      </c>
      <c r="BF217" s="1">
        <v>69983.674999999799</v>
      </c>
      <c r="BG217" s="1">
        <v>64710.371103886398</v>
      </c>
      <c r="BH217" s="1">
        <v>90282.666640764102</v>
      </c>
      <c r="BI217" s="1">
        <v>151519.38896670999</v>
      </c>
      <c r="BJ217" s="1">
        <v>86110.393794714706</v>
      </c>
      <c r="BK217" s="1">
        <v>140635.678398263</v>
      </c>
      <c r="BL217" s="1">
        <v>89643.805182136304</v>
      </c>
      <c r="BM217" s="1">
        <v>78941.945343011394</v>
      </c>
      <c r="BN217" s="1">
        <v>144732.76148342801</v>
      </c>
      <c r="BO217" s="1">
        <v>66001.228955702696</v>
      </c>
      <c r="BP217" s="1">
        <v>103856.08391674999</v>
      </c>
      <c r="BQ217" s="1">
        <v>84653.890940781697</v>
      </c>
      <c r="BR217" s="1">
        <v>141224.36406873999</v>
      </c>
      <c r="BS217" s="1">
        <v>71222.661783832795</v>
      </c>
      <c r="BT217" s="1">
        <v>125358.316905528</v>
      </c>
      <c r="BU217" s="1">
        <v>86285.497773533207</v>
      </c>
      <c r="BV217" s="1">
        <v>21473.754830815</v>
      </c>
      <c r="BW217" s="1">
        <v>109926.463274069</v>
      </c>
      <c r="BX217" s="1">
        <v>78324.832057557694</v>
      </c>
      <c r="BY217" s="1">
        <v>166834.01037219301</v>
      </c>
      <c r="BZ217" s="1">
        <v>72821.696178204496</v>
      </c>
      <c r="CA217" s="1">
        <v>66882.973075789298</v>
      </c>
      <c r="CB217" s="1">
        <v>121505.21068104899</v>
      </c>
      <c r="CC217" s="1">
        <v>61209.280026107197</v>
      </c>
      <c r="CD217" s="1">
        <v>30585.648753465099</v>
      </c>
      <c r="CE217" s="1">
        <v>73356.408573135996</v>
      </c>
      <c r="CF217" s="1">
        <v>97170.456019382997</v>
      </c>
      <c r="CG217" s="1">
        <v>25913.240989148198</v>
      </c>
      <c r="CH217" s="1">
        <v>46395.492779799199</v>
      </c>
      <c r="CI217" s="1">
        <v>40230.473097864102</v>
      </c>
      <c r="CJ217" s="1">
        <v>54258.735364488697</v>
      </c>
      <c r="CK217" s="1">
        <v>39294.803999999902</v>
      </c>
      <c r="CL217" s="1">
        <v>31825.094767463001</v>
      </c>
      <c r="CM217" s="1">
        <v>45899.981917581201</v>
      </c>
      <c r="CN217" s="1">
        <v>50182.2811335363</v>
      </c>
      <c r="CO217" s="1">
        <v>72645.232783456595</v>
      </c>
      <c r="CP217" s="1">
        <v>105769.92703449901</v>
      </c>
      <c r="CQ217" s="1">
        <v>87887.111542439001</v>
      </c>
      <c r="CR217" s="1">
        <v>116845.603330914</v>
      </c>
      <c r="CS217" s="1">
        <v>83060.609701954396</v>
      </c>
      <c r="CT217" s="1">
        <v>32190.446813893901</v>
      </c>
      <c r="CU217" s="1">
        <v>105452.65317798599</v>
      </c>
      <c r="CV217" s="1">
        <v>46366.381290118501</v>
      </c>
      <c r="CW217" s="1">
        <v>95263.651500000007</v>
      </c>
      <c r="CX217" s="1">
        <v>64230.301894664197</v>
      </c>
      <c r="CY217" s="1">
        <v>90186.741537193797</v>
      </c>
      <c r="CZ217" s="1">
        <v>29787.732585248399</v>
      </c>
      <c r="DA217" s="1">
        <v>57224.710115540998</v>
      </c>
      <c r="DB217" s="1">
        <v>51646.642731281099</v>
      </c>
      <c r="DC217" s="1">
        <v>67238.8159520232</v>
      </c>
      <c r="DD217" s="1">
        <v>109654.87494839499</v>
      </c>
      <c r="DE217" s="1">
        <v>33292.702341555399</v>
      </c>
      <c r="DF217" s="1">
        <v>101097.04525901101</v>
      </c>
      <c r="DG217" s="1">
        <v>85427.982380783593</v>
      </c>
      <c r="DH217" s="1">
        <v>71283.368118694605</v>
      </c>
      <c r="DI217" s="1">
        <v>65130.870656722902</v>
      </c>
      <c r="DJ217" s="1">
        <v>50505.5311408243</v>
      </c>
      <c r="DK217" s="1">
        <v>85640.6104465526</v>
      </c>
      <c r="DL217" s="1">
        <v>196193.58652587701</v>
      </c>
      <c r="DM217" s="1">
        <v>83408.286142857294</v>
      </c>
      <c r="DN217" s="1">
        <v>70808.9483394446</v>
      </c>
      <c r="DO217" s="1">
        <v>56017.559277365799</v>
      </c>
      <c r="DP217" s="1">
        <v>43931.182428997003</v>
      </c>
      <c r="DQ217" s="1">
        <v>121117.675190957</v>
      </c>
      <c r="DR217" s="1">
        <v>31637.383347107501</v>
      </c>
      <c r="DS217" s="1">
        <v>100631.44374178701</v>
      </c>
      <c r="DT217" s="1">
        <v>97200.119593052805</v>
      </c>
      <c r="DU217" s="1">
        <v>58230.586499999998</v>
      </c>
      <c r="DV217" s="1">
        <v>88330.074959581398</v>
      </c>
      <c r="DW217" s="1">
        <v>42975.794636611899</v>
      </c>
      <c r="DX217" s="1">
        <v>28687.829240677002</v>
      </c>
      <c r="DY217" s="1">
        <v>80418.434000000096</v>
      </c>
      <c r="DZ217" s="1">
        <v>61170.336988265502</v>
      </c>
      <c r="EA217" s="1">
        <v>30973.161959399898</v>
      </c>
      <c r="EB217" s="1">
        <v>38582.144778946</v>
      </c>
      <c r="EC217" s="1">
        <v>41244.644714349</v>
      </c>
      <c r="ED217" s="1">
        <v>72922.477699483105</v>
      </c>
      <c r="EE217" s="1">
        <v>102862.05990487699</v>
      </c>
      <c r="EF217" s="1">
        <v>90730.323182474604</v>
      </c>
      <c r="EG217" s="1">
        <v>49503.9163404543</v>
      </c>
      <c r="EH217" s="1">
        <v>42978.909273446101</v>
      </c>
      <c r="EI217" s="1">
        <v>68633.285910000093</v>
      </c>
      <c r="EJ217" s="1">
        <v>60253.668268406</v>
      </c>
      <c r="EK217" s="1">
        <v>96548.658298121401</v>
      </c>
      <c r="EL217" s="1">
        <v>38155.410160261898</v>
      </c>
      <c r="EM217" s="1">
        <v>53376.913290551704</v>
      </c>
      <c r="EN217" s="1">
        <v>73094.020554389004</v>
      </c>
      <c r="EO217" s="1">
        <v>21471.227999999901</v>
      </c>
      <c r="EP217" s="1">
        <v>52188.979006461799</v>
      </c>
      <c r="EQ217" s="1">
        <v>48571.467999999899</v>
      </c>
      <c r="ER217" s="1">
        <v>90997.343057571896</v>
      </c>
      <c r="ES217" s="1">
        <v>37575.089391688402</v>
      </c>
      <c r="ET217" s="1">
        <v>43419.030984521298</v>
      </c>
      <c r="EU217" s="1">
        <v>48105.650925355199</v>
      </c>
      <c r="EV217" s="1">
        <v>57605.250547479904</v>
      </c>
      <c r="EW217" s="1">
        <v>46523.207661271001</v>
      </c>
      <c r="EX217" s="1">
        <v>24145.102175895401</v>
      </c>
      <c r="EY217" s="1">
        <v>37953.062157566703</v>
      </c>
      <c r="EZ217" s="1">
        <v>96316.459111046002</v>
      </c>
      <c r="FA217" s="1">
        <v>75695.0897307782</v>
      </c>
      <c r="FB217" s="1">
        <v>103660.965942853</v>
      </c>
      <c r="FC217" s="1">
        <v>63657.2285221821</v>
      </c>
      <c r="FD217" s="1">
        <v>53899.190682343396</v>
      </c>
    </row>
    <row r="218" spans="1:160" x14ac:dyDescent="0.2">
      <c r="A218" s="1" t="s">
        <v>1851</v>
      </c>
      <c r="B218" s="4" t="s">
        <v>971</v>
      </c>
      <c r="C218" s="4" t="s">
        <v>972</v>
      </c>
      <c r="D218" s="1" t="s">
        <v>0</v>
      </c>
      <c r="E218" s="1" t="s">
        <v>0</v>
      </c>
      <c r="F218" s="1" t="s">
        <v>0</v>
      </c>
      <c r="G218" s="1" t="s">
        <v>0</v>
      </c>
      <c r="H218" s="1" t="s">
        <v>0</v>
      </c>
      <c r="I218" s="1" t="s">
        <v>0</v>
      </c>
      <c r="J218" s="1" t="s">
        <v>0</v>
      </c>
      <c r="K218" s="1" t="s">
        <v>0</v>
      </c>
      <c r="L218" s="1" t="s">
        <v>0</v>
      </c>
      <c r="M218" s="1" t="s">
        <v>0</v>
      </c>
      <c r="N218" s="1" t="s">
        <v>0</v>
      </c>
      <c r="O218" s="1" t="s">
        <v>0</v>
      </c>
      <c r="P218" s="1" t="s">
        <v>0</v>
      </c>
      <c r="Q218" s="1" t="s">
        <v>0</v>
      </c>
      <c r="R218" s="1" t="s">
        <v>0</v>
      </c>
      <c r="S218" s="1" t="s">
        <v>0</v>
      </c>
      <c r="T218" s="1" t="s">
        <v>0</v>
      </c>
      <c r="U218" s="1" t="s">
        <v>0</v>
      </c>
      <c r="V218" s="1" t="s">
        <v>0</v>
      </c>
      <c r="W218" s="1" t="s">
        <v>0</v>
      </c>
      <c r="X218" s="1" t="s">
        <v>0</v>
      </c>
      <c r="Y218" s="1" t="s">
        <v>0</v>
      </c>
      <c r="Z218" s="1" t="s">
        <v>0</v>
      </c>
      <c r="AA218" s="1" t="s">
        <v>0</v>
      </c>
      <c r="AB218" s="1" t="s">
        <v>0</v>
      </c>
      <c r="AC218" s="1" t="s">
        <v>0</v>
      </c>
      <c r="AD218" s="1" t="s">
        <v>0</v>
      </c>
      <c r="AE218" s="1" t="s">
        <v>0</v>
      </c>
      <c r="AF218" s="1" t="s">
        <v>0</v>
      </c>
      <c r="AG218" s="1" t="s">
        <v>0</v>
      </c>
      <c r="AH218" s="1" t="s">
        <v>0</v>
      </c>
      <c r="AI218" s="1" t="s">
        <v>0</v>
      </c>
      <c r="AJ218" s="1" t="s">
        <v>0</v>
      </c>
      <c r="AK218" s="1" t="s">
        <v>0</v>
      </c>
      <c r="AL218" s="1" t="s">
        <v>0</v>
      </c>
      <c r="AM218" s="1" t="s">
        <v>0</v>
      </c>
      <c r="AN218" s="1" t="s">
        <v>0</v>
      </c>
      <c r="AO218" s="1" t="s">
        <v>0</v>
      </c>
      <c r="AP218" s="1" t="s">
        <v>0</v>
      </c>
      <c r="AQ218" s="1" t="s">
        <v>0</v>
      </c>
      <c r="AR218" s="1" t="s">
        <v>0</v>
      </c>
      <c r="AS218" s="1" t="s">
        <v>0</v>
      </c>
      <c r="AT218" s="1" t="s">
        <v>0</v>
      </c>
      <c r="AU218" s="1" t="s">
        <v>0</v>
      </c>
      <c r="AV218" s="1" t="s">
        <v>0</v>
      </c>
      <c r="AW218" s="1" t="s">
        <v>0</v>
      </c>
      <c r="AX218" s="1" t="s">
        <v>0</v>
      </c>
      <c r="AY218" s="1" t="s">
        <v>0</v>
      </c>
      <c r="AZ218" s="1" t="s">
        <v>0</v>
      </c>
      <c r="BA218" s="1" t="s">
        <v>0</v>
      </c>
      <c r="BB218" s="1" t="s">
        <v>0</v>
      </c>
      <c r="BC218" s="1" t="s">
        <v>0</v>
      </c>
      <c r="BD218" s="1" t="s">
        <v>0</v>
      </c>
      <c r="BE218" s="1" t="s">
        <v>0</v>
      </c>
      <c r="BF218" s="1" t="s">
        <v>0</v>
      </c>
      <c r="BG218" s="1" t="s">
        <v>0</v>
      </c>
      <c r="BH218" s="1" t="s">
        <v>0</v>
      </c>
      <c r="BI218" s="1" t="s">
        <v>0</v>
      </c>
      <c r="BJ218" s="1" t="s">
        <v>0</v>
      </c>
      <c r="BK218" s="1" t="s">
        <v>0</v>
      </c>
      <c r="BL218" s="1" t="s">
        <v>0</v>
      </c>
      <c r="BM218" s="1" t="s">
        <v>0</v>
      </c>
      <c r="BN218" s="1" t="s">
        <v>0</v>
      </c>
      <c r="BO218" s="1" t="s">
        <v>0</v>
      </c>
      <c r="BP218" s="1" t="s">
        <v>0</v>
      </c>
      <c r="BQ218" s="1" t="s">
        <v>0</v>
      </c>
      <c r="BR218" s="1" t="s">
        <v>0</v>
      </c>
      <c r="BS218" s="1" t="s">
        <v>0</v>
      </c>
      <c r="BT218" s="1" t="s">
        <v>0</v>
      </c>
      <c r="BU218" s="1" t="s">
        <v>0</v>
      </c>
      <c r="BV218" s="1" t="s">
        <v>0</v>
      </c>
      <c r="BW218" s="1" t="s">
        <v>0</v>
      </c>
      <c r="BX218" s="1" t="s">
        <v>0</v>
      </c>
      <c r="BY218" s="1" t="s">
        <v>0</v>
      </c>
      <c r="BZ218" s="1" t="s">
        <v>0</v>
      </c>
      <c r="CA218" s="1" t="s">
        <v>0</v>
      </c>
      <c r="CB218" s="1" t="s">
        <v>0</v>
      </c>
      <c r="CC218" s="1" t="s">
        <v>0</v>
      </c>
      <c r="CD218" s="1" t="s">
        <v>0</v>
      </c>
      <c r="CE218" s="1" t="s">
        <v>0</v>
      </c>
      <c r="CF218" s="1" t="s">
        <v>0</v>
      </c>
      <c r="CG218" s="1" t="s">
        <v>0</v>
      </c>
      <c r="CH218" s="1" t="s">
        <v>0</v>
      </c>
      <c r="CI218" s="1" t="s">
        <v>0</v>
      </c>
      <c r="CJ218" s="1" t="s">
        <v>0</v>
      </c>
      <c r="CK218" s="1" t="s">
        <v>0</v>
      </c>
      <c r="CL218" s="1" t="s">
        <v>0</v>
      </c>
      <c r="CM218" s="1" t="s">
        <v>0</v>
      </c>
      <c r="CN218" s="1" t="s">
        <v>0</v>
      </c>
      <c r="CO218" s="1" t="s">
        <v>0</v>
      </c>
      <c r="CP218" s="1" t="s">
        <v>0</v>
      </c>
      <c r="CQ218" s="1" t="s">
        <v>0</v>
      </c>
      <c r="CR218" s="1" t="s">
        <v>0</v>
      </c>
      <c r="CS218" s="1" t="s">
        <v>0</v>
      </c>
      <c r="CT218" s="1" t="s">
        <v>0</v>
      </c>
      <c r="CU218" s="1" t="s">
        <v>0</v>
      </c>
      <c r="CV218" s="1" t="s">
        <v>0</v>
      </c>
      <c r="CW218" s="1" t="s">
        <v>0</v>
      </c>
      <c r="CX218" s="1" t="s">
        <v>0</v>
      </c>
      <c r="CY218" s="1" t="s">
        <v>0</v>
      </c>
      <c r="CZ218" s="1" t="s">
        <v>0</v>
      </c>
      <c r="DA218" s="1" t="s">
        <v>0</v>
      </c>
      <c r="DB218" s="1" t="s">
        <v>0</v>
      </c>
      <c r="DC218" s="1" t="s">
        <v>0</v>
      </c>
      <c r="DD218" s="1" t="s">
        <v>0</v>
      </c>
      <c r="DE218" s="1" t="s">
        <v>0</v>
      </c>
      <c r="DF218" s="1" t="s">
        <v>0</v>
      </c>
      <c r="DG218" s="1" t="s">
        <v>0</v>
      </c>
      <c r="DH218" s="1" t="s">
        <v>0</v>
      </c>
      <c r="DI218" s="1" t="s">
        <v>0</v>
      </c>
      <c r="DJ218" s="1" t="s">
        <v>0</v>
      </c>
      <c r="DK218" s="1" t="s">
        <v>0</v>
      </c>
      <c r="DL218" s="1" t="s">
        <v>0</v>
      </c>
      <c r="DM218" s="1" t="s">
        <v>0</v>
      </c>
      <c r="DN218" s="1" t="s">
        <v>0</v>
      </c>
      <c r="DO218" s="1" t="s">
        <v>0</v>
      </c>
      <c r="DP218" s="1" t="s">
        <v>0</v>
      </c>
      <c r="DQ218" s="1" t="s">
        <v>0</v>
      </c>
      <c r="DR218" s="1" t="s">
        <v>0</v>
      </c>
      <c r="DS218" s="1" t="s">
        <v>0</v>
      </c>
      <c r="DT218" s="1" t="s">
        <v>0</v>
      </c>
      <c r="DU218" s="1" t="s">
        <v>0</v>
      </c>
      <c r="DV218" s="1" t="s">
        <v>0</v>
      </c>
      <c r="DW218" s="1" t="s">
        <v>0</v>
      </c>
      <c r="DX218" s="1" t="s">
        <v>0</v>
      </c>
      <c r="DY218" s="1" t="s">
        <v>0</v>
      </c>
      <c r="DZ218" s="1" t="s">
        <v>0</v>
      </c>
      <c r="EA218" s="1" t="s">
        <v>0</v>
      </c>
      <c r="EB218" s="1" t="s">
        <v>0</v>
      </c>
      <c r="EC218" s="1" t="s">
        <v>0</v>
      </c>
      <c r="ED218" s="1" t="s">
        <v>0</v>
      </c>
      <c r="EE218" s="1" t="s">
        <v>0</v>
      </c>
      <c r="EF218" s="1" t="s">
        <v>0</v>
      </c>
      <c r="EG218" s="1" t="s">
        <v>0</v>
      </c>
      <c r="EH218" s="1" t="s">
        <v>0</v>
      </c>
      <c r="EI218" s="1" t="s">
        <v>0</v>
      </c>
      <c r="EJ218" s="1" t="s">
        <v>0</v>
      </c>
      <c r="EK218" s="1" t="s">
        <v>0</v>
      </c>
      <c r="EL218" s="1" t="s">
        <v>0</v>
      </c>
      <c r="EM218" s="1" t="s">
        <v>0</v>
      </c>
      <c r="EN218" s="1" t="s">
        <v>0</v>
      </c>
      <c r="EO218" s="1" t="s">
        <v>0</v>
      </c>
      <c r="EP218" s="1" t="s">
        <v>0</v>
      </c>
      <c r="EQ218" s="1" t="s">
        <v>0</v>
      </c>
      <c r="ER218" s="1" t="s">
        <v>0</v>
      </c>
      <c r="ES218" s="1" t="s">
        <v>0</v>
      </c>
      <c r="ET218" s="1" t="s">
        <v>0</v>
      </c>
      <c r="EU218" s="1" t="s">
        <v>0</v>
      </c>
      <c r="EV218" s="1" t="s">
        <v>0</v>
      </c>
      <c r="EW218" s="1" t="s">
        <v>0</v>
      </c>
      <c r="EX218" s="1" t="s">
        <v>0</v>
      </c>
      <c r="EY218" s="1" t="s">
        <v>0</v>
      </c>
      <c r="EZ218" s="1" t="s">
        <v>0</v>
      </c>
      <c r="FA218" s="1" t="s">
        <v>0</v>
      </c>
      <c r="FB218" s="1" t="s">
        <v>0</v>
      </c>
      <c r="FC218" s="1" t="s">
        <v>0</v>
      </c>
      <c r="FD218" s="1" t="s">
        <v>0</v>
      </c>
    </row>
    <row r="219" spans="1:160" x14ac:dyDescent="0.2">
      <c r="A219" s="1" t="s">
        <v>1852</v>
      </c>
      <c r="B219" s="4" t="s">
        <v>974</v>
      </c>
      <c r="C219" s="4" t="s">
        <v>975</v>
      </c>
      <c r="D219" s="1">
        <v>141302.01011566599</v>
      </c>
      <c r="E219" s="1">
        <v>144835.07135365601</v>
      </c>
      <c r="F219" s="1">
        <v>195435.474357222</v>
      </c>
      <c r="G219" s="1">
        <v>216395.43452586699</v>
      </c>
      <c r="H219" s="1">
        <v>137002.74139657401</v>
      </c>
      <c r="I219" s="1">
        <v>105290.41845418799</v>
      </c>
      <c r="J219" s="1">
        <v>173598.42195846501</v>
      </c>
      <c r="K219" s="1">
        <v>156927.756849447</v>
      </c>
      <c r="L219" s="1">
        <v>126655.377806805</v>
      </c>
      <c r="M219" s="1">
        <v>96011.916781120904</v>
      </c>
      <c r="N219" s="1">
        <v>170577.65581644399</v>
      </c>
      <c r="O219" s="1">
        <v>119223.34131406101</v>
      </c>
      <c r="P219" s="1">
        <v>177356.38130802001</v>
      </c>
      <c r="Q219" s="1">
        <v>112388.16049891101</v>
      </c>
      <c r="R219" s="1">
        <v>116314.066955146</v>
      </c>
      <c r="S219" s="1">
        <v>181259.71543070301</v>
      </c>
      <c r="T219" s="1">
        <v>108029.643885415</v>
      </c>
      <c r="U219" s="1">
        <v>188861.183085697</v>
      </c>
      <c r="V219" s="1">
        <v>102166.61958266101</v>
      </c>
      <c r="W219" s="1">
        <v>130702.125658356</v>
      </c>
      <c r="X219" s="1">
        <v>121820.23778911</v>
      </c>
      <c r="Y219" s="1">
        <v>105869.391904686</v>
      </c>
      <c r="Z219" s="1">
        <v>122844.495229693</v>
      </c>
      <c r="AA219" s="1">
        <v>124867.33820768</v>
      </c>
      <c r="AB219" s="1">
        <v>145826.29701410499</v>
      </c>
      <c r="AC219" s="1">
        <v>155915.331330391</v>
      </c>
      <c r="AD219" s="1">
        <v>190718.854393213</v>
      </c>
      <c r="AE219" s="1">
        <v>120625.65491155301</v>
      </c>
      <c r="AF219" s="1">
        <v>131591.33187628601</v>
      </c>
      <c r="AG219" s="1">
        <v>119518.009168816</v>
      </c>
      <c r="AH219" s="1">
        <v>151102.66962941701</v>
      </c>
      <c r="AI219" s="1">
        <v>125072.67638698001</v>
      </c>
      <c r="AJ219" s="1">
        <v>141543.95995987899</v>
      </c>
      <c r="AK219" s="1">
        <v>212263.53008385299</v>
      </c>
      <c r="AL219" s="1">
        <v>112917.74376582001</v>
      </c>
      <c r="AM219" s="1">
        <v>259672.10981357799</v>
      </c>
      <c r="AN219" s="1">
        <v>213396.43225979799</v>
      </c>
      <c r="AO219" s="1">
        <v>119019.942535084</v>
      </c>
      <c r="AP219" s="1">
        <v>164690.49342340499</v>
      </c>
      <c r="AQ219" s="1">
        <v>145106.98224447001</v>
      </c>
      <c r="AR219" s="1">
        <v>161324.61484655199</v>
      </c>
      <c r="AS219" s="1">
        <v>98409.233407950596</v>
      </c>
      <c r="AT219" s="1">
        <v>229451.253421209</v>
      </c>
      <c r="AU219" s="1">
        <v>260826.327033532</v>
      </c>
      <c r="AV219" s="1">
        <v>140350.307064452</v>
      </c>
      <c r="AW219" s="1">
        <v>104038.31041801099</v>
      </c>
      <c r="AX219" s="1">
        <v>105024.73841701599</v>
      </c>
      <c r="AY219" s="1">
        <v>117841.35502040001</v>
      </c>
      <c r="AZ219" s="1">
        <v>154326.50316194899</v>
      </c>
      <c r="BA219" s="1">
        <v>154614.57587409101</v>
      </c>
      <c r="BB219" s="1">
        <v>155405.13350254801</v>
      </c>
      <c r="BC219" s="1">
        <v>124898.658845631</v>
      </c>
      <c r="BD219" s="1">
        <v>262285.79304823797</v>
      </c>
      <c r="BE219" s="1">
        <v>129000.472442439</v>
      </c>
      <c r="BF219" s="1">
        <v>170151.12676597899</v>
      </c>
      <c r="BG219" s="1">
        <v>150996.29009088301</v>
      </c>
      <c r="BH219" s="1">
        <v>196023.188373796</v>
      </c>
      <c r="BI219" s="1">
        <v>314388.22416108102</v>
      </c>
      <c r="BJ219" s="1">
        <v>512158.98656437203</v>
      </c>
      <c r="BK219" s="1">
        <v>168695.088355168</v>
      </c>
      <c r="BL219" s="1">
        <v>191560.904934633</v>
      </c>
      <c r="BM219" s="1">
        <v>136267.503570217</v>
      </c>
      <c r="BN219" s="1">
        <v>158097.522496836</v>
      </c>
      <c r="BO219" s="1">
        <v>194493.18544530601</v>
      </c>
      <c r="BP219" s="1">
        <v>133783.385763909</v>
      </c>
      <c r="BQ219" s="1">
        <v>218865.009460086</v>
      </c>
      <c r="BR219" s="1">
        <v>145371.22338512301</v>
      </c>
      <c r="BS219" s="1">
        <v>156615.54594830199</v>
      </c>
      <c r="BT219" s="1">
        <v>125098.04706512199</v>
      </c>
      <c r="BU219" s="1">
        <v>114145.618751763</v>
      </c>
      <c r="BV219" s="1">
        <v>136657.11066387</v>
      </c>
      <c r="BW219" s="1">
        <v>151612.353294453</v>
      </c>
      <c r="BX219" s="1">
        <v>125793.670197267</v>
      </c>
      <c r="BY219" s="1">
        <v>177861.436324587</v>
      </c>
      <c r="BZ219" s="1">
        <v>125840.005475339</v>
      </c>
      <c r="CA219" s="1">
        <v>159717.20262847599</v>
      </c>
      <c r="CB219" s="1">
        <v>265819.11764220399</v>
      </c>
      <c r="CC219" s="1">
        <v>154660.625836675</v>
      </c>
      <c r="CD219" s="1">
        <v>140825.24172817601</v>
      </c>
      <c r="CE219" s="1">
        <v>160072.44831617901</v>
      </c>
      <c r="CF219" s="1">
        <v>166132.45692693201</v>
      </c>
      <c r="CG219" s="1">
        <v>143373.21827003901</v>
      </c>
      <c r="CH219" s="1">
        <v>168792.41785982999</v>
      </c>
      <c r="CI219" s="1">
        <v>183427.45190286601</v>
      </c>
      <c r="CJ219" s="1">
        <v>99750.636089913503</v>
      </c>
      <c r="CK219" s="1">
        <v>112907.299526844</v>
      </c>
      <c r="CL219" s="1">
        <v>191055.86384818301</v>
      </c>
      <c r="CM219" s="1">
        <v>91084.272472469602</v>
      </c>
      <c r="CN219" s="1">
        <v>156605.02016470299</v>
      </c>
      <c r="CO219" s="1">
        <v>136950.46967061199</v>
      </c>
      <c r="CP219" s="1">
        <v>155492.86331128899</v>
      </c>
      <c r="CQ219" s="1">
        <v>116389.076639654</v>
      </c>
      <c r="CR219" s="1">
        <v>186549.83377311201</v>
      </c>
      <c r="CS219" s="1">
        <v>145089.76828988901</v>
      </c>
      <c r="CT219" s="1">
        <v>120209.112914718</v>
      </c>
      <c r="CU219" s="1">
        <v>148806.10636363199</v>
      </c>
      <c r="CV219" s="1">
        <v>123524.134363095</v>
      </c>
      <c r="CW219" s="1">
        <v>144699.84625185101</v>
      </c>
      <c r="CX219" s="1">
        <v>135324.84812453401</v>
      </c>
      <c r="CY219" s="1">
        <v>182554.05285305399</v>
      </c>
      <c r="CZ219" s="1">
        <v>143204.682621885</v>
      </c>
      <c r="DA219" s="1">
        <v>194765.58768121601</v>
      </c>
      <c r="DB219" s="1">
        <v>90447.454559801103</v>
      </c>
      <c r="DC219" s="1">
        <v>131904.09057951</v>
      </c>
      <c r="DD219" s="1">
        <v>106993.733981802</v>
      </c>
      <c r="DE219" s="1">
        <v>103070.73049262899</v>
      </c>
      <c r="DF219" s="1">
        <v>198766.51506261999</v>
      </c>
      <c r="DG219" s="1">
        <v>118145.957937628</v>
      </c>
      <c r="DH219" s="1">
        <v>101342.16684340101</v>
      </c>
      <c r="DI219" s="1">
        <v>107714.193081688</v>
      </c>
      <c r="DJ219" s="1">
        <v>129041.14652999101</v>
      </c>
      <c r="DK219" s="1">
        <v>99774.796624945506</v>
      </c>
      <c r="DL219" s="1">
        <v>134271.915464961</v>
      </c>
      <c r="DM219" s="1">
        <v>169395.88172340899</v>
      </c>
      <c r="DN219" s="1">
        <v>64588.032318228201</v>
      </c>
      <c r="DO219" s="1">
        <v>88294.242574423493</v>
      </c>
      <c r="DP219" s="1">
        <v>171049.273008224</v>
      </c>
      <c r="DQ219" s="1">
        <v>155937.135702653</v>
      </c>
      <c r="DR219" s="1">
        <v>109761.686209336</v>
      </c>
      <c r="DS219" s="1">
        <v>99698.666239887898</v>
      </c>
      <c r="DT219" s="1">
        <v>553824.74431568896</v>
      </c>
      <c r="DU219" s="1">
        <v>117539.85846766899</v>
      </c>
      <c r="DV219" s="1">
        <v>116612.02135826299</v>
      </c>
      <c r="DW219" s="1">
        <v>67308.668499122097</v>
      </c>
      <c r="DX219" s="1">
        <v>137799.94304769801</v>
      </c>
      <c r="DY219" s="1">
        <v>173227.481800173</v>
      </c>
      <c r="DZ219" s="1">
        <v>130775.79378152</v>
      </c>
      <c r="EA219" s="1">
        <v>76196.567675381695</v>
      </c>
      <c r="EB219" s="1">
        <v>74855.615079164505</v>
      </c>
      <c r="EC219" s="1">
        <v>111895.48940802499</v>
      </c>
      <c r="ED219" s="1">
        <v>98851.475504079106</v>
      </c>
      <c r="EE219" s="1">
        <v>172116.302442669</v>
      </c>
      <c r="EF219" s="1">
        <v>150748.34427569501</v>
      </c>
      <c r="EG219" s="1">
        <v>127622.696992888</v>
      </c>
      <c r="EH219" s="1">
        <v>113906.941962549</v>
      </c>
      <c r="EI219" s="1">
        <v>112750.48693385199</v>
      </c>
      <c r="EJ219" s="1">
        <v>220794.12424785201</v>
      </c>
      <c r="EK219" s="1">
        <v>120371.325089693</v>
      </c>
      <c r="EL219" s="1">
        <v>105838.191592356</v>
      </c>
      <c r="EM219" s="1">
        <v>101963.05286623701</v>
      </c>
      <c r="EN219" s="1">
        <v>151413.98920155701</v>
      </c>
      <c r="EO219" s="1">
        <v>170521.199941097</v>
      </c>
      <c r="EP219" s="1">
        <v>92289.029451758193</v>
      </c>
      <c r="EQ219" s="1">
        <v>124629.223590814</v>
      </c>
      <c r="ER219" s="1">
        <v>92761.038098641802</v>
      </c>
      <c r="ES219" s="1">
        <v>107260.20016501199</v>
      </c>
      <c r="ET219" s="1">
        <v>124287.15207882501</v>
      </c>
      <c r="EU219" s="1">
        <v>63004.878561736899</v>
      </c>
      <c r="EV219" s="1">
        <v>168839.31200195799</v>
      </c>
      <c r="EW219" s="1">
        <v>157336.124245004</v>
      </c>
      <c r="EX219" s="1">
        <v>85012.923549788306</v>
      </c>
      <c r="EY219" s="1">
        <v>111163.098379799</v>
      </c>
      <c r="EZ219" s="1">
        <v>152457.271436001</v>
      </c>
      <c r="FA219" s="1">
        <v>81997.396354056706</v>
      </c>
      <c r="FB219" s="1">
        <v>258605.74526380101</v>
      </c>
      <c r="FC219" s="1">
        <v>143516.14331649599</v>
      </c>
      <c r="FD219" s="1">
        <v>170611.613439115</v>
      </c>
    </row>
    <row r="220" spans="1:160" x14ac:dyDescent="0.2">
      <c r="A220" s="1" t="s">
        <v>1853</v>
      </c>
      <c r="B220" s="4" t="s">
        <v>979</v>
      </c>
      <c r="C220" s="4" t="s">
        <v>980</v>
      </c>
      <c r="D220" s="1" t="s">
        <v>0</v>
      </c>
      <c r="E220" s="1" t="s">
        <v>0</v>
      </c>
      <c r="F220" s="1" t="s">
        <v>0</v>
      </c>
      <c r="G220" s="1" t="s">
        <v>0</v>
      </c>
      <c r="H220" s="1" t="s">
        <v>0</v>
      </c>
      <c r="I220" s="1" t="s">
        <v>0</v>
      </c>
      <c r="J220" s="1" t="s">
        <v>0</v>
      </c>
      <c r="K220" s="1" t="s">
        <v>0</v>
      </c>
      <c r="L220" s="1" t="s">
        <v>0</v>
      </c>
      <c r="M220" s="1" t="s">
        <v>0</v>
      </c>
      <c r="N220" s="1" t="s">
        <v>0</v>
      </c>
      <c r="O220" s="1" t="s">
        <v>0</v>
      </c>
      <c r="P220" s="1" t="s">
        <v>0</v>
      </c>
      <c r="Q220" s="1" t="s">
        <v>0</v>
      </c>
      <c r="R220" s="1" t="s">
        <v>0</v>
      </c>
      <c r="S220" s="1" t="s">
        <v>0</v>
      </c>
      <c r="T220" s="1" t="s">
        <v>0</v>
      </c>
      <c r="U220" s="1" t="s">
        <v>0</v>
      </c>
      <c r="V220" s="1" t="s">
        <v>0</v>
      </c>
      <c r="W220" s="1" t="s">
        <v>0</v>
      </c>
      <c r="X220" s="1" t="s">
        <v>0</v>
      </c>
      <c r="Y220" s="1" t="s">
        <v>0</v>
      </c>
      <c r="Z220" s="1" t="s">
        <v>0</v>
      </c>
      <c r="AA220" s="1" t="s">
        <v>0</v>
      </c>
      <c r="AB220" s="1" t="s">
        <v>0</v>
      </c>
      <c r="AC220" s="1" t="s">
        <v>0</v>
      </c>
      <c r="AD220" s="1" t="s">
        <v>0</v>
      </c>
      <c r="AE220" s="1" t="s">
        <v>0</v>
      </c>
      <c r="AF220" s="1" t="s">
        <v>0</v>
      </c>
      <c r="AG220" s="1" t="s">
        <v>0</v>
      </c>
      <c r="AH220" s="1" t="s">
        <v>0</v>
      </c>
      <c r="AI220" s="1" t="s">
        <v>0</v>
      </c>
      <c r="AJ220" s="1" t="s">
        <v>0</v>
      </c>
      <c r="AK220" s="1" t="s">
        <v>0</v>
      </c>
      <c r="AL220" s="1" t="s">
        <v>0</v>
      </c>
      <c r="AM220" s="1" t="s">
        <v>0</v>
      </c>
      <c r="AN220" s="1" t="s">
        <v>0</v>
      </c>
      <c r="AO220" s="1" t="s">
        <v>0</v>
      </c>
      <c r="AP220" s="1" t="s">
        <v>0</v>
      </c>
      <c r="AQ220" s="1" t="s">
        <v>0</v>
      </c>
      <c r="AR220" s="1" t="s">
        <v>0</v>
      </c>
      <c r="AS220" s="1" t="s">
        <v>0</v>
      </c>
      <c r="AT220" s="1" t="s">
        <v>0</v>
      </c>
      <c r="AU220" s="1" t="s">
        <v>0</v>
      </c>
      <c r="AV220" s="1" t="s">
        <v>0</v>
      </c>
      <c r="AW220" s="1" t="s">
        <v>0</v>
      </c>
      <c r="AX220" s="1" t="s">
        <v>0</v>
      </c>
      <c r="AY220" s="1" t="s">
        <v>0</v>
      </c>
      <c r="AZ220" s="1" t="s">
        <v>0</v>
      </c>
      <c r="BA220" s="1" t="s">
        <v>0</v>
      </c>
      <c r="BB220" s="1" t="s">
        <v>0</v>
      </c>
      <c r="BC220" s="1" t="s">
        <v>0</v>
      </c>
      <c r="BD220" s="1" t="s">
        <v>0</v>
      </c>
      <c r="BE220" s="1" t="s">
        <v>0</v>
      </c>
      <c r="BF220" s="1" t="s">
        <v>0</v>
      </c>
      <c r="BG220" s="1" t="s">
        <v>0</v>
      </c>
      <c r="BH220" s="1" t="s">
        <v>0</v>
      </c>
      <c r="BI220" s="1" t="s">
        <v>0</v>
      </c>
      <c r="BJ220" s="1" t="s">
        <v>0</v>
      </c>
      <c r="BK220" s="1" t="s">
        <v>0</v>
      </c>
      <c r="BL220" s="1" t="s">
        <v>0</v>
      </c>
      <c r="BM220" s="1" t="s">
        <v>0</v>
      </c>
      <c r="BN220" s="1" t="s">
        <v>0</v>
      </c>
      <c r="BO220" s="1" t="s">
        <v>0</v>
      </c>
      <c r="BP220" s="1" t="s">
        <v>0</v>
      </c>
      <c r="BQ220" s="1" t="s">
        <v>0</v>
      </c>
      <c r="BR220" s="1" t="s">
        <v>0</v>
      </c>
      <c r="BS220" s="1" t="s">
        <v>0</v>
      </c>
      <c r="BT220" s="1" t="s">
        <v>0</v>
      </c>
      <c r="BU220" s="1" t="s">
        <v>0</v>
      </c>
      <c r="BV220" s="1" t="s">
        <v>0</v>
      </c>
      <c r="BW220" s="1" t="s">
        <v>0</v>
      </c>
      <c r="BX220" s="1" t="s">
        <v>0</v>
      </c>
      <c r="BY220" s="1" t="s">
        <v>0</v>
      </c>
      <c r="BZ220" s="1" t="s">
        <v>0</v>
      </c>
      <c r="CA220" s="1" t="s">
        <v>0</v>
      </c>
      <c r="CB220" s="1" t="s">
        <v>0</v>
      </c>
      <c r="CC220" s="1" t="s">
        <v>0</v>
      </c>
      <c r="CD220" s="1" t="s">
        <v>0</v>
      </c>
      <c r="CE220" s="1" t="s">
        <v>0</v>
      </c>
      <c r="CF220" s="1" t="s">
        <v>0</v>
      </c>
      <c r="CG220" s="1" t="s">
        <v>0</v>
      </c>
      <c r="CH220" s="1" t="s">
        <v>0</v>
      </c>
      <c r="CI220" s="1" t="s">
        <v>0</v>
      </c>
      <c r="CJ220" s="1" t="s">
        <v>0</v>
      </c>
      <c r="CK220" s="1" t="s">
        <v>0</v>
      </c>
      <c r="CL220" s="1" t="s">
        <v>0</v>
      </c>
      <c r="CM220" s="1" t="s">
        <v>0</v>
      </c>
      <c r="CN220" s="1" t="s">
        <v>0</v>
      </c>
      <c r="CO220" s="1" t="s">
        <v>0</v>
      </c>
      <c r="CP220" s="1" t="s">
        <v>0</v>
      </c>
      <c r="CQ220" s="1" t="s">
        <v>0</v>
      </c>
      <c r="CR220" s="1" t="s">
        <v>0</v>
      </c>
      <c r="CS220" s="1" t="s">
        <v>0</v>
      </c>
      <c r="CT220" s="1" t="s">
        <v>0</v>
      </c>
      <c r="CU220" s="1" t="s">
        <v>0</v>
      </c>
      <c r="CV220" s="1" t="s">
        <v>0</v>
      </c>
      <c r="CW220" s="1" t="s">
        <v>0</v>
      </c>
      <c r="CX220" s="1" t="s">
        <v>0</v>
      </c>
      <c r="CY220" s="1" t="s">
        <v>0</v>
      </c>
      <c r="CZ220" s="1" t="s">
        <v>0</v>
      </c>
      <c r="DA220" s="1" t="s">
        <v>0</v>
      </c>
      <c r="DB220" s="1" t="s">
        <v>0</v>
      </c>
      <c r="DC220" s="1" t="s">
        <v>0</v>
      </c>
      <c r="DD220" s="1" t="s">
        <v>0</v>
      </c>
      <c r="DE220" s="1" t="s">
        <v>0</v>
      </c>
      <c r="DF220" s="1" t="s">
        <v>0</v>
      </c>
      <c r="DG220" s="1" t="s">
        <v>0</v>
      </c>
      <c r="DH220" s="1" t="s">
        <v>0</v>
      </c>
      <c r="DI220" s="1" t="s">
        <v>0</v>
      </c>
      <c r="DJ220" s="1" t="s">
        <v>0</v>
      </c>
      <c r="DK220" s="1" t="s">
        <v>0</v>
      </c>
      <c r="DL220" s="1" t="s">
        <v>0</v>
      </c>
      <c r="DM220" s="1" t="s">
        <v>0</v>
      </c>
      <c r="DN220" s="1" t="s">
        <v>0</v>
      </c>
      <c r="DO220" s="1" t="s">
        <v>0</v>
      </c>
      <c r="DP220" s="1" t="s">
        <v>0</v>
      </c>
      <c r="DQ220" s="1" t="s">
        <v>0</v>
      </c>
      <c r="DR220" s="1" t="s">
        <v>0</v>
      </c>
      <c r="DS220" s="1" t="s">
        <v>0</v>
      </c>
      <c r="DT220" s="1" t="s">
        <v>0</v>
      </c>
      <c r="DU220" s="1" t="s">
        <v>0</v>
      </c>
      <c r="DV220" s="1" t="s">
        <v>0</v>
      </c>
      <c r="DW220" s="1" t="s">
        <v>0</v>
      </c>
      <c r="DX220" s="1" t="s">
        <v>0</v>
      </c>
      <c r="DY220" s="1" t="s">
        <v>0</v>
      </c>
      <c r="DZ220" s="1" t="s">
        <v>0</v>
      </c>
      <c r="EA220" s="1" t="s">
        <v>0</v>
      </c>
      <c r="EB220" s="1" t="s">
        <v>0</v>
      </c>
      <c r="EC220" s="1" t="s">
        <v>0</v>
      </c>
      <c r="ED220" s="1" t="s">
        <v>0</v>
      </c>
      <c r="EE220" s="1" t="s">
        <v>0</v>
      </c>
      <c r="EF220" s="1" t="s">
        <v>0</v>
      </c>
      <c r="EG220" s="1" t="s">
        <v>0</v>
      </c>
      <c r="EH220" s="1" t="s">
        <v>0</v>
      </c>
      <c r="EI220" s="1" t="s">
        <v>0</v>
      </c>
      <c r="EJ220" s="1" t="s">
        <v>0</v>
      </c>
      <c r="EK220" s="1" t="s">
        <v>0</v>
      </c>
      <c r="EL220" s="1" t="s">
        <v>0</v>
      </c>
      <c r="EM220" s="1" t="s">
        <v>0</v>
      </c>
      <c r="EN220" s="1" t="s">
        <v>0</v>
      </c>
      <c r="EO220" s="1" t="s">
        <v>0</v>
      </c>
      <c r="EP220" s="1" t="s">
        <v>0</v>
      </c>
      <c r="EQ220" s="1" t="s">
        <v>0</v>
      </c>
      <c r="ER220" s="1" t="s">
        <v>0</v>
      </c>
      <c r="ES220" s="1" t="s">
        <v>0</v>
      </c>
      <c r="ET220" s="1" t="s">
        <v>0</v>
      </c>
      <c r="EU220" s="1" t="s">
        <v>0</v>
      </c>
      <c r="EV220" s="1" t="s">
        <v>0</v>
      </c>
      <c r="EW220" s="1" t="s">
        <v>0</v>
      </c>
      <c r="EX220" s="1" t="s">
        <v>0</v>
      </c>
      <c r="EY220" s="1" t="s">
        <v>0</v>
      </c>
      <c r="EZ220" s="1" t="s">
        <v>0</v>
      </c>
      <c r="FA220" s="1" t="s">
        <v>0</v>
      </c>
      <c r="FB220" s="1" t="s">
        <v>0</v>
      </c>
      <c r="FC220" s="1" t="s">
        <v>0</v>
      </c>
      <c r="FD220" s="1" t="s">
        <v>0</v>
      </c>
    </row>
    <row r="221" spans="1:160" x14ac:dyDescent="0.2">
      <c r="A221" s="1" t="s">
        <v>1854</v>
      </c>
      <c r="B221" s="4" t="s">
        <v>983</v>
      </c>
      <c r="C221" s="4" t="s">
        <v>984</v>
      </c>
      <c r="D221" s="1" t="s">
        <v>0</v>
      </c>
      <c r="E221" s="1" t="s">
        <v>0</v>
      </c>
      <c r="F221" s="1" t="s">
        <v>0</v>
      </c>
      <c r="G221" s="1" t="s">
        <v>0</v>
      </c>
      <c r="H221" s="1" t="s">
        <v>0</v>
      </c>
      <c r="I221" s="1" t="s">
        <v>0</v>
      </c>
      <c r="J221" s="1" t="s">
        <v>0</v>
      </c>
      <c r="K221" s="1" t="s">
        <v>0</v>
      </c>
      <c r="L221" s="1" t="s">
        <v>0</v>
      </c>
      <c r="M221" s="1" t="s">
        <v>0</v>
      </c>
      <c r="N221" s="1" t="s">
        <v>0</v>
      </c>
      <c r="O221" s="1" t="s">
        <v>0</v>
      </c>
      <c r="P221" s="1" t="s">
        <v>0</v>
      </c>
      <c r="Q221" s="1" t="s">
        <v>0</v>
      </c>
      <c r="R221" s="1" t="s">
        <v>0</v>
      </c>
      <c r="S221" s="1" t="s">
        <v>0</v>
      </c>
      <c r="T221" s="1" t="s">
        <v>0</v>
      </c>
      <c r="U221" s="1" t="s">
        <v>0</v>
      </c>
      <c r="V221" s="1" t="s">
        <v>0</v>
      </c>
      <c r="W221" s="1" t="s">
        <v>0</v>
      </c>
      <c r="X221" s="1" t="s">
        <v>0</v>
      </c>
      <c r="Y221" s="1" t="s">
        <v>0</v>
      </c>
      <c r="Z221" s="1" t="s">
        <v>0</v>
      </c>
      <c r="AA221" s="1" t="s">
        <v>0</v>
      </c>
      <c r="AB221" s="1" t="s">
        <v>0</v>
      </c>
      <c r="AC221" s="1" t="s">
        <v>0</v>
      </c>
      <c r="AD221" s="1" t="s">
        <v>0</v>
      </c>
      <c r="AE221" s="1" t="s">
        <v>0</v>
      </c>
      <c r="AF221" s="1" t="s">
        <v>0</v>
      </c>
      <c r="AG221" s="1" t="s">
        <v>0</v>
      </c>
      <c r="AH221" s="1" t="s">
        <v>0</v>
      </c>
      <c r="AI221" s="1" t="s">
        <v>0</v>
      </c>
      <c r="AJ221" s="1" t="s">
        <v>0</v>
      </c>
      <c r="AK221" s="1" t="s">
        <v>0</v>
      </c>
      <c r="AL221" s="1" t="s">
        <v>0</v>
      </c>
      <c r="AM221" s="1" t="s">
        <v>0</v>
      </c>
      <c r="AN221" s="1" t="s">
        <v>0</v>
      </c>
      <c r="AO221" s="1" t="s">
        <v>0</v>
      </c>
      <c r="AP221" s="1" t="s">
        <v>0</v>
      </c>
      <c r="AQ221" s="1" t="s">
        <v>0</v>
      </c>
      <c r="AR221" s="1" t="s">
        <v>0</v>
      </c>
      <c r="AS221" s="1" t="s">
        <v>0</v>
      </c>
      <c r="AT221" s="1" t="s">
        <v>0</v>
      </c>
      <c r="AU221" s="1" t="s">
        <v>0</v>
      </c>
      <c r="AV221" s="1" t="s">
        <v>0</v>
      </c>
      <c r="AW221" s="1" t="s">
        <v>0</v>
      </c>
      <c r="AX221" s="1" t="s">
        <v>0</v>
      </c>
      <c r="AY221" s="1" t="s">
        <v>0</v>
      </c>
      <c r="AZ221" s="1" t="s">
        <v>0</v>
      </c>
      <c r="BA221" s="1" t="s">
        <v>0</v>
      </c>
      <c r="BB221" s="1" t="s">
        <v>0</v>
      </c>
      <c r="BC221" s="1" t="s">
        <v>0</v>
      </c>
      <c r="BD221" s="1" t="s">
        <v>0</v>
      </c>
      <c r="BE221" s="1" t="s">
        <v>0</v>
      </c>
      <c r="BF221" s="1" t="s">
        <v>0</v>
      </c>
      <c r="BG221" s="1" t="s">
        <v>0</v>
      </c>
      <c r="BH221" s="1" t="s">
        <v>0</v>
      </c>
      <c r="BI221" s="1" t="s">
        <v>0</v>
      </c>
      <c r="BJ221" s="1" t="s">
        <v>0</v>
      </c>
      <c r="BK221" s="1" t="s">
        <v>0</v>
      </c>
      <c r="BL221" s="1" t="s">
        <v>0</v>
      </c>
      <c r="BM221" s="1" t="s">
        <v>0</v>
      </c>
      <c r="BN221" s="1" t="s">
        <v>0</v>
      </c>
      <c r="BO221" s="1" t="s">
        <v>0</v>
      </c>
      <c r="BP221" s="1" t="s">
        <v>0</v>
      </c>
      <c r="BQ221" s="1" t="s">
        <v>0</v>
      </c>
      <c r="BR221" s="1" t="s">
        <v>0</v>
      </c>
      <c r="BS221" s="1" t="s">
        <v>0</v>
      </c>
      <c r="BT221" s="1" t="s">
        <v>0</v>
      </c>
      <c r="BU221" s="1" t="s">
        <v>0</v>
      </c>
      <c r="BV221" s="1" t="s">
        <v>0</v>
      </c>
      <c r="BW221" s="1" t="s">
        <v>0</v>
      </c>
      <c r="BX221" s="1" t="s">
        <v>0</v>
      </c>
      <c r="BY221" s="1" t="s">
        <v>0</v>
      </c>
      <c r="BZ221" s="1" t="s">
        <v>0</v>
      </c>
      <c r="CA221" s="1" t="s">
        <v>0</v>
      </c>
      <c r="CB221" s="1" t="s">
        <v>0</v>
      </c>
      <c r="CC221" s="1" t="s">
        <v>0</v>
      </c>
      <c r="CD221" s="1" t="s">
        <v>0</v>
      </c>
      <c r="CE221" s="1" t="s">
        <v>0</v>
      </c>
      <c r="CF221" s="1" t="s">
        <v>0</v>
      </c>
      <c r="CG221" s="1" t="s">
        <v>0</v>
      </c>
      <c r="CH221" s="1" t="s">
        <v>0</v>
      </c>
      <c r="CI221" s="1" t="s">
        <v>0</v>
      </c>
      <c r="CJ221" s="1" t="s">
        <v>0</v>
      </c>
      <c r="CK221" s="1" t="s">
        <v>0</v>
      </c>
      <c r="CL221" s="1" t="s">
        <v>0</v>
      </c>
      <c r="CM221" s="1" t="s">
        <v>0</v>
      </c>
      <c r="CN221" s="1" t="s">
        <v>0</v>
      </c>
      <c r="CO221" s="1" t="s">
        <v>0</v>
      </c>
      <c r="CP221" s="1" t="s">
        <v>0</v>
      </c>
      <c r="CQ221" s="1" t="s">
        <v>0</v>
      </c>
      <c r="CR221" s="1" t="s">
        <v>0</v>
      </c>
      <c r="CS221" s="1" t="s">
        <v>0</v>
      </c>
      <c r="CT221" s="1" t="s">
        <v>0</v>
      </c>
      <c r="CU221" s="1" t="s">
        <v>0</v>
      </c>
      <c r="CV221" s="1" t="s">
        <v>0</v>
      </c>
      <c r="CW221" s="1" t="s">
        <v>0</v>
      </c>
      <c r="CX221" s="1" t="s">
        <v>0</v>
      </c>
      <c r="CY221" s="1" t="s">
        <v>0</v>
      </c>
      <c r="CZ221" s="1" t="s">
        <v>0</v>
      </c>
      <c r="DA221" s="1" t="s">
        <v>0</v>
      </c>
      <c r="DB221" s="1" t="s">
        <v>0</v>
      </c>
      <c r="DC221" s="1" t="s">
        <v>0</v>
      </c>
      <c r="DD221" s="1" t="s">
        <v>0</v>
      </c>
      <c r="DE221" s="1" t="s">
        <v>0</v>
      </c>
      <c r="DF221" s="1" t="s">
        <v>0</v>
      </c>
      <c r="DG221" s="1" t="s">
        <v>0</v>
      </c>
      <c r="DH221" s="1" t="s">
        <v>0</v>
      </c>
      <c r="DI221" s="1" t="s">
        <v>0</v>
      </c>
      <c r="DJ221" s="1" t="s">
        <v>0</v>
      </c>
      <c r="DK221" s="1" t="s">
        <v>0</v>
      </c>
      <c r="DL221" s="1" t="s">
        <v>0</v>
      </c>
      <c r="DM221" s="1" t="s">
        <v>0</v>
      </c>
      <c r="DN221" s="1" t="s">
        <v>0</v>
      </c>
      <c r="DO221" s="1" t="s">
        <v>0</v>
      </c>
      <c r="DP221" s="1" t="s">
        <v>0</v>
      </c>
      <c r="DQ221" s="1" t="s">
        <v>0</v>
      </c>
      <c r="DR221" s="1" t="s">
        <v>0</v>
      </c>
      <c r="DS221" s="1" t="s">
        <v>0</v>
      </c>
      <c r="DT221" s="1" t="s">
        <v>0</v>
      </c>
      <c r="DU221" s="1" t="s">
        <v>0</v>
      </c>
      <c r="DV221" s="1" t="s">
        <v>0</v>
      </c>
      <c r="DW221" s="1" t="s">
        <v>0</v>
      </c>
      <c r="DX221" s="1" t="s">
        <v>0</v>
      </c>
      <c r="DY221" s="1" t="s">
        <v>0</v>
      </c>
      <c r="DZ221" s="1" t="s">
        <v>0</v>
      </c>
      <c r="EA221" s="1" t="s">
        <v>0</v>
      </c>
      <c r="EB221" s="1" t="s">
        <v>0</v>
      </c>
      <c r="EC221" s="1" t="s">
        <v>0</v>
      </c>
      <c r="ED221" s="1" t="s">
        <v>0</v>
      </c>
      <c r="EE221" s="1" t="s">
        <v>0</v>
      </c>
      <c r="EF221" s="1" t="s">
        <v>0</v>
      </c>
      <c r="EG221" s="1" t="s">
        <v>0</v>
      </c>
      <c r="EH221" s="1" t="s">
        <v>0</v>
      </c>
      <c r="EI221" s="1" t="s">
        <v>0</v>
      </c>
      <c r="EJ221" s="1" t="s">
        <v>0</v>
      </c>
      <c r="EK221" s="1" t="s">
        <v>0</v>
      </c>
      <c r="EL221" s="1" t="s">
        <v>0</v>
      </c>
      <c r="EM221" s="1" t="s">
        <v>0</v>
      </c>
      <c r="EN221" s="1" t="s">
        <v>0</v>
      </c>
      <c r="EO221" s="1" t="s">
        <v>0</v>
      </c>
      <c r="EP221" s="1" t="s">
        <v>0</v>
      </c>
      <c r="EQ221" s="1" t="s">
        <v>0</v>
      </c>
      <c r="ER221" s="1" t="s">
        <v>0</v>
      </c>
      <c r="ES221" s="1" t="s">
        <v>0</v>
      </c>
      <c r="ET221" s="1" t="s">
        <v>0</v>
      </c>
      <c r="EU221" s="1" t="s">
        <v>0</v>
      </c>
      <c r="EV221" s="1" t="s">
        <v>0</v>
      </c>
      <c r="EW221" s="1" t="s">
        <v>0</v>
      </c>
      <c r="EX221" s="1" t="s">
        <v>0</v>
      </c>
      <c r="EY221" s="1" t="s">
        <v>0</v>
      </c>
      <c r="EZ221" s="1" t="s">
        <v>0</v>
      </c>
      <c r="FA221" s="1" t="s">
        <v>0</v>
      </c>
      <c r="FB221" s="1" t="s">
        <v>0</v>
      </c>
      <c r="FC221" s="1" t="s">
        <v>0</v>
      </c>
      <c r="FD221" s="1" t="s">
        <v>0</v>
      </c>
    </row>
    <row r="222" spans="1:160" x14ac:dyDescent="0.2">
      <c r="A222" s="1" t="s">
        <v>1855</v>
      </c>
      <c r="B222" s="4" t="s">
        <v>988</v>
      </c>
      <c r="C222" s="4" t="s">
        <v>989</v>
      </c>
      <c r="D222" s="1" t="s">
        <v>0</v>
      </c>
      <c r="E222" s="1" t="s">
        <v>0</v>
      </c>
      <c r="F222" s="1" t="s">
        <v>0</v>
      </c>
      <c r="G222" s="1" t="s">
        <v>0</v>
      </c>
      <c r="H222" s="1" t="s">
        <v>0</v>
      </c>
      <c r="I222" s="1" t="s">
        <v>0</v>
      </c>
      <c r="J222" s="1" t="s">
        <v>0</v>
      </c>
      <c r="K222" s="1" t="s">
        <v>0</v>
      </c>
      <c r="L222" s="1" t="s">
        <v>0</v>
      </c>
      <c r="M222" s="1" t="s">
        <v>0</v>
      </c>
      <c r="N222" s="1" t="s">
        <v>0</v>
      </c>
      <c r="O222" s="1" t="s">
        <v>0</v>
      </c>
      <c r="P222" s="1" t="s">
        <v>0</v>
      </c>
      <c r="Q222" s="1" t="s">
        <v>0</v>
      </c>
      <c r="R222" s="1" t="s">
        <v>0</v>
      </c>
      <c r="S222" s="1" t="s">
        <v>0</v>
      </c>
      <c r="T222" s="1" t="s">
        <v>0</v>
      </c>
      <c r="U222" s="1" t="s">
        <v>0</v>
      </c>
      <c r="V222" s="1" t="s">
        <v>0</v>
      </c>
      <c r="W222" s="1" t="s">
        <v>0</v>
      </c>
      <c r="X222" s="1" t="s">
        <v>0</v>
      </c>
      <c r="Y222" s="1" t="s">
        <v>0</v>
      </c>
      <c r="Z222" s="1" t="s">
        <v>0</v>
      </c>
      <c r="AA222" s="1" t="s">
        <v>0</v>
      </c>
      <c r="AB222" s="1" t="s">
        <v>0</v>
      </c>
      <c r="AC222" s="1" t="s">
        <v>0</v>
      </c>
      <c r="AD222" s="1" t="s">
        <v>0</v>
      </c>
      <c r="AE222" s="1" t="s">
        <v>0</v>
      </c>
      <c r="AF222" s="1" t="s">
        <v>0</v>
      </c>
      <c r="AG222" s="1" t="s">
        <v>0</v>
      </c>
      <c r="AH222" s="1" t="s">
        <v>0</v>
      </c>
      <c r="AI222" s="1" t="s">
        <v>0</v>
      </c>
      <c r="AJ222" s="1" t="s">
        <v>0</v>
      </c>
      <c r="AK222" s="1" t="s">
        <v>0</v>
      </c>
      <c r="AL222" s="1" t="s">
        <v>0</v>
      </c>
      <c r="AM222" s="1" t="s">
        <v>0</v>
      </c>
      <c r="AN222" s="1" t="s">
        <v>0</v>
      </c>
      <c r="AO222" s="1" t="s">
        <v>0</v>
      </c>
      <c r="AP222" s="1" t="s">
        <v>0</v>
      </c>
      <c r="AQ222" s="1" t="s">
        <v>0</v>
      </c>
      <c r="AR222" s="1" t="s">
        <v>0</v>
      </c>
      <c r="AS222" s="1" t="s">
        <v>0</v>
      </c>
      <c r="AT222" s="1" t="s">
        <v>0</v>
      </c>
      <c r="AU222" s="1" t="s">
        <v>0</v>
      </c>
      <c r="AV222" s="1" t="s">
        <v>0</v>
      </c>
      <c r="AW222" s="1" t="s">
        <v>0</v>
      </c>
      <c r="AX222" s="1" t="s">
        <v>0</v>
      </c>
      <c r="AY222" s="1" t="s">
        <v>0</v>
      </c>
      <c r="AZ222" s="1" t="s">
        <v>0</v>
      </c>
      <c r="BA222" s="1" t="s">
        <v>0</v>
      </c>
      <c r="BB222" s="1" t="s">
        <v>0</v>
      </c>
      <c r="BC222" s="1" t="s">
        <v>0</v>
      </c>
      <c r="BD222" s="1" t="s">
        <v>0</v>
      </c>
      <c r="BE222" s="1" t="s">
        <v>0</v>
      </c>
      <c r="BF222" s="1" t="s">
        <v>0</v>
      </c>
      <c r="BG222" s="1" t="s">
        <v>0</v>
      </c>
      <c r="BH222" s="1" t="s">
        <v>0</v>
      </c>
      <c r="BI222" s="1" t="s">
        <v>0</v>
      </c>
      <c r="BJ222" s="1" t="s">
        <v>0</v>
      </c>
      <c r="BK222" s="1" t="s">
        <v>0</v>
      </c>
      <c r="BL222" s="1" t="s">
        <v>0</v>
      </c>
      <c r="BM222" s="1" t="s">
        <v>0</v>
      </c>
      <c r="BN222" s="1" t="s">
        <v>0</v>
      </c>
      <c r="BO222" s="1" t="s">
        <v>0</v>
      </c>
      <c r="BP222" s="1" t="s">
        <v>0</v>
      </c>
      <c r="BQ222" s="1" t="s">
        <v>0</v>
      </c>
      <c r="BR222" s="1" t="s">
        <v>0</v>
      </c>
      <c r="BS222" s="1" t="s">
        <v>0</v>
      </c>
      <c r="BT222" s="1" t="s">
        <v>0</v>
      </c>
      <c r="BU222" s="1" t="s">
        <v>0</v>
      </c>
      <c r="BV222" s="1" t="s">
        <v>0</v>
      </c>
      <c r="BW222" s="1" t="s">
        <v>0</v>
      </c>
      <c r="BX222" s="1" t="s">
        <v>0</v>
      </c>
      <c r="BY222" s="1" t="s">
        <v>0</v>
      </c>
      <c r="BZ222" s="1" t="s">
        <v>0</v>
      </c>
      <c r="CA222" s="1" t="s">
        <v>0</v>
      </c>
      <c r="CB222" s="1" t="s">
        <v>0</v>
      </c>
      <c r="CC222" s="1" t="s">
        <v>0</v>
      </c>
      <c r="CD222" s="1" t="s">
        <v>0</v>
      </c>
      <c r="CE222" s="1" t="s">
        <v>0</v>
      </c>
      <c r="CF222" s="1" t="s">
        <v>0</v>
      </c>
      <c r="CG222" s="1" t="s">
        <v>0</v>
      </c>
      <c r="CH222" s="1" t="s">
        <v>0</v>
      </c>
      <c r="CI222" s="1" t="s">
        <v>0</v>
      </c>
      <c r="CJ222" s="1" t="s">
        <v>0</v>
      </c>
      <c r="CK222" s="1" t="s">
        <v>0</v>
      </c>
      <c r="CL222" s="1" t="s">
        <v>0</v>
      </c>
      <c r="CM222" s="1" t="s">
        <v>0</v>
      </c>
      <c r="CN222" s="1" t="s">
        <v>0</v>
      </c>
      <c r="CO222" s="1" t="s">
        <v>0</v>
      </c>
      <c r="CP222" s="1" t="s">
        <v>0</v>
      </c>
      <c r="CQ222" s="1" t="s">
        <v>0</v>
      </c>
      <c r="CR222" s="1" t="s">
        <v>0</v>
      </c>
      <c r="CS222" s="1" t="s">
        <v>0</v>
      </c>
      <c r="CT222" s="1" t="s">
        <v>0</v>
      </c>
      <c r="CU222" s="1" t="s">
        <v>0</v>
      </c>
      <c r="CV222" s="1" t="s">
        <v>0</v>
      </c>
      <c r="CW222" s="1" t="s">
        <v>0</v>
      </c>
      <c r="CX222" s="1" t="s">
        <v>0</v>
      </c>
      <c r="CY222" s="1" t="s">
        <v>0</v>
      </c>
      <c r="CZ222" s="1" t="s">
        <v>0</v>
      </c>
      <c r="DA222" s="1" t="s">
        <v>0</v>
      </c>
      <c r="DB222" s="1" t="s">
        <v>0</v>
      </c>
      <c r="DC222" s="1" t="s">
        <v>0</v>
      </c>
      <c r="DD222" s="1" t="s">
        <v>0</v>
      </c>
      <c r="DE222" s="1" t="s">
        <v>0</v>
      </c>
      <c r="DF222" s="1" t="s">
        <v>0</v>
      </c>
      <c r="DG222" s="1" t="s">
        <v>0</v>
      </c>
      <c r="DH222" s="1" t="s">
        <v>0</v>
      </c>
      <c r="DI222" s="1" t="s">
        <v>0</v>
      </c>
      <c r="DJ222" s="1" t="s">
        <v>0</v>
      </c>
      <c r="DK222" s="1" t="s">
        <v>0</v>
      </c>
      <c r="DL222" s="1" t="s">
        <v>0</v>
      </c>
      <c r="DM222" s="1" t="s">
        <v>0</v>
      </c>
      <c r="DN222" s="1" t="s">
        <v>0</v>
      </c>
      <c r="DO222" s="1" t="s">
        <v>0</v>
      </c>
      <c r="DP222" s="1" t="s">
        <v>0</v>
      </c>
      <c r="DQ222" s="1" t="s">
        <v>0</v>
      </c>
      <c r="DR222" s="1" t="s">
        <v>0</v>
      </c>
      <c r="DS222" s="1" t="s">
        <v>0</v>
      </c>
      <c r="DT222" s="1" t="s">
        <v>0</v>
      </c>
      <c r="DU222" s="1" t="s">
        <v>0</v>
      </c>
      <c r="DV222" s="1" t="s">
        <v>0</v>
      </c>
      <c r="DW222" s="1" t="s">
        <v>0</v>
      </c>
      <c r="DX222" s="1" t="s">
        <v>0</v>
      </c>
      <c r="DY222" s="1" t="s">
        <v>0</v>
      </c>
      <c r="DZ222" s="1" t="s">
        <v>0</v>
      </c>
      <c r="EA222" s="1" t="s">
        <v>0</v>
      </c>
      <c r="EB222" s="1" t="s">
        <v>0</v>
      </c>
      <c r="EC222" s="1" t="s">
        <v>0</v>
      </c>
      <c r="ED222" s="1" t="s">
        <v>0</v>
      </c>
      <c r="EE222" s="1" t="s">
        <v>0</v>
      </c>
      <c r="EF222" s="1" t="s">
        <v>0</v>
      </c>
      <c r="EG222" s="1" t="s">
        <v>0</v>
      </c>
      <c r="EH222" s="1" t="s">
        <v>0</v>
      </c>
      <c r="EI222" s="1" t="s">
        <v>0</v>
      </c>
      <c r="EJ222" s="1" t="s">
        <v>0</v>
      </c>
      <c r="EK222" s="1" t="s">
        <v>0</v>
      </c>
      <c r="EL222" s="1" t="s">
        <v>0</v>
      </c>
      <c r="EM222" s="1" t="s">
        <v>0</v>
      </c>
      <c r="EN222" s="1" t="s">
        <v>0</v>
      </c>
      <c r="EO222" s="1" t="s">
        <v>0</v>
      </c>
      <c r="EP222" s="1" t="s">
        <v>0</v>
      </c>
      <c r="EQ222" s="1" t="s">
        <v>0</v>
      </c>
      <c r="ER222" s="1" t="s">
        <v>0</v>
      </c>
      <c r="ES222" s="1" t="s">
        <v>0</v>
      </c>
      <c r="ET222" s="1" t="s">
        <v>0</v>
      </c>
      <c r="EU222" s="1" t="s">
        <v>0</v>
      </c>
      <c r="EV222" s="1" t="s">
        <v>0</v>
      </c>
      <c r="EW222" s="1" t="s">
        <v>0</v>
      </c>
      <c r="EX222" s="1" t="s">
        <v>0</v>
      </c>
      <c r="EY222" s="1" t="s">
        <v>0</v>
      </c>
      <c r="EZ222" s="1" t="s">
        <v>0</v>
      </c>
      <c r="FA222" s="1" t="s">
        <v>0</v>
      </c>
      <c r="FB222" s="1" t="s">
        <v>0</v>
      </c>
      <c r="FC222" s="1" t="s">
        <v>0</v>
      </c>
      <c r="FD222" s="1" t="s">
        <v>0</v>
      </c>
    </row>
    <row r="223" spans="1:160" x14ac:dyDescent="0.2">
      <c r="A223" s="1" t="s">
        <v>1857</v>
      </c>
      <c r="B223" s="4" t="s">
        <v>992</v>
      </c>
      <c r="C223" s="4" t="s">
        <v>993</v>
      </c>
      <c r="D223" s="1" t="s">
        <v>0</v>
      </c>
      <c r="E223" s="1" t="s">
        <v>0</v>
      </c>
      <c r="F223" s="1" t="s">
        <v>0</v>
      </c>
      <c r="G223" s="1" t="s">
        <v>0</v>
      </c>
      <c r="H223" s="1" t="s">
        <v>0</v>
      </c>
      <c r="I223" s="1" t="s">
        <v>0</v>
      </c>
      <c r="J223" s="1" t="s">
        <v>0</v>
      </c>
      <c r="K223" s="1" t="s">
        <v>0</v>
      </c>
      <c r="L223" s="1" t="s">
        <v>0</v>
      </c>
      <c r="M223" s="1" t="s">
        <v>0</v>
      </c>
      <c r="N223" s="1" t="s">
        <v>0</v>
      </c>
      <c r="O223" s="1" t="s">
        <v>0</v>
      </c>
      <c r="P223" s="1" t="s">
        <v>0</v>
      </c>
      <c r="Q223" s="1" t="s">
        <v>0</v>
      </c>
      <c r="R223" s="1" t="s">
        <v>0</v>
      </c>
      <c r="S223" s="1" t="s">
        <v>0</v>
      </c>
      <c r="T223" s="1" t="s">
        <v>0</v>
      </c>
      <c r="U223" s="1" t="s">
        <v>0</v>
      </c>
      <c r="V223" s="1" t="s">
        <v>0</v>
      </c>
      <c r="W223" s="1" t="s">
        <v>0</v>
      </c>
      <c r="X223" s="1" t="s">
        <v>0</v>
      </c>
      <c r="Y223" s="1" t="s">
        <v>0</v>
      </c>
      <c r="Z223" s="1" t="s">
        <v>0</v>
      </c>
      <c r="AA223" s="1" t="s">
        <v>0</v>
      </c>
      <c r="AB223" s="1" t="s">
        <v>0</v>
      </c>
      <c r="AC223" s="1" t="s">
        <v>0</v>
      </c>
      <c r="AD223" s="1" t="s">
        <v>0</v>
      </c>
      <c r="AE223" s="1" t="s">
        <v>0</v>
      </c>
      <c r="AF223" s="1" t="s">
        <v>0</v>
      </c>
      <c r="AG223" s="1" t="s">
        <v>0</v>
      </c>
      <c r="AH223" s="1" t="s">
        <v>0</v>
      </c>
      <c r="AI223" s="1" t="s">
        <v>0</v>
      </c>
      <c r="AJ223" s="1" t="s">
        <v>0</v>
      </c>
      <c r="AK223" s="1" t="s">
        <v>0</v>
      </c>
      <c r="AL223" s="1" t="s">
        <v>0</v>
      </c>
      <c r="AM223" s="1" t="s">
        <v>0</v>
      </c>
      <c r="AN223" s="1" t="s">
        <v>0</v>
      </c>
      <c r="AO223" s="1" t="s">
        <v>0</v>
      </c>
      <c r="AP223" s="1" t="s">
        <v>0</v>
      </c>
      <c r="AQ223" s="1" t="s">
        <v>0</v>
      </c>
      <c r="AR223" s="1" t="s">
        <v>0</v>
      </c>
      <c r="AS223" s="1" t="s">
        <v>0</v>
      </c>
      <c r="AT223" s="1" t="s">
        <v>0</v>
      </c>
      <c r="AU223" s="1" t="s">
        <v>0</v>
      </c>
      <c r="AV223" s="1" t="s">
        <v>0</v>
      </c>
      <c r="AW223" s="1" t="s">
        <v>0</v>
      </c>
      <c r="AX223" s="1" t="s">
        <v>0</v>
      </c>
      <c r="AY223" s="1" t="s">
        <v>0</v>
      </c>
      <c r="AZ223" s="1" t="s">
        <v>0</v>
      </c>
      <c r="BA223" s="1" t="s">
        <v>0</v>
      </c>
      <c r="BB223" s="1" t="s">
        <v>0</v>
      </c>
      <c r="BC223" s="1" t="s">
        <v>0</v>
      </c>
      <c r="BD223" s="1" t="s">
        <v>0</v>
      </c>
      <c r="BE223" s="1" t="s">
        <v>0</v>
      </c>
      <c r="BF223" s="1" t="s">
        <v>0</v>
      </c>
      <c r="BG223" s="1" t="s">
        <v>0</v>
      </c>
      <c r="BH223" s="1" t="s">
        <v>0</v>
      </c>
      <c r="BI223" s="1" t="s">
        <v>0</v>
      </c>
      <c r="BJ223" s="1" t="s">
        <v>0</v>
      </c>
      <c r="BK223" s="1" t="s">
        <v>0</v>
      </c>
      <c r="BL223" s="1" t="s">
        <v>0</v>
      </c>
      <c r="BM223" s="1" t="s">
        <v>0</v>
      </c>
      <c r="BN223" s="1" t="s">
        <v>0</v>
      </c>
      <c r="BO223" s="1" t="s">
        <v>0</v>
      </c>
      <c r="BP223" s="1" t="s">
        <v>0</v>
      </c>
      <c r="BQ223" s="1" t="s">
        <v>0</v>
      </c>
      <c r="BR223" s="1" t="s">
        <v>0</v>
      </c>
      <c r="BS223" s="1" t="s">
        <v>0</v>
      </c>
      <c r="BT223" s="1" t="s">
        <v>0</v>
      </c>
      <c r="BU223" s="1" t="s">
        <v>0</v>
      </c>
      <c r="BV223" s="1" t="s">
        <v>0</v>
      </c>
      <c r="BW223" s="1" t="s">
        <v>0</v>
      </c>
      <c r="BX223" s="1" t="s">
        <v>0</v>
      </c>
      <c r="BY223" s="1" t="s">
        <v>0</v>
      </c>
      <c r="BZ223" s="1" t="s">
        <v>0</v>
      </c>
      <c r="CA223" s="1" t="s">
        <v>0</v>
      </c>
      <c r="CB223" s="1" t="s">
        <v>0</v>
      </c>
      <c r="CC223" s="1" t="s">
        <v>0</v>
      </c>
      <c r="CD223" s="1" t="s">
        <v>0</v>
      </c>
      <c r="CE223" s="1" t="s">
        <v>0</v>
      </c>
      <c r="CF223" s="1" t="s">
        <v>0</v>
      </c>
      <c r="CG223" s="1" t="s">
        <v>0</v>
      </c>
      <c r="CH223" s="1" t="s">
        <v>0</v>
      </c>
      <c r="CI223" s="1" t="s">
        <v>0</v>
      </c>
      <c r="CJ223" s="1" t="s">
        <v>0</v>
      </c>
      <c r="CK223" s="1" t="s">
        <v>0</v>
      </c>
      <c r="CL223" s="1" t="s">
        <v>0</v>
      </c>
      <c r="CM223" s="1" t="s">
        <v>0</v>
      </c>
      <c r="CN223" s="1" t="s">
        <v>0</v>
      </c>
      <c r="CO223" s="1" t="s">
        <v>0</v>
      </c>
      <c r="CP223" s="1" t="s">
        <v>0</v>
      </c>
      <c r="CQ223" s="1" t="s">
        <v>0</v>
      </c>
      <c r="CR223" s="1" t="s">
        <v>0</v>
      </c>
      <c r="CS223" s="1" t="s">
        <v>0</v>
      </c>
      <c r="CT223" s="1" t="s">
        <v>0</v>
      </c>
      <c r="CU223" s="1" t="s">
        <v>0</v>
      </c>
      <c r="CV223" s="1" t="s">
        <v>0</v>
      </c>
      <c r="CW223" s="1" t="s">
        <v>0</v>
      </c>
      <c r="CX223" s="1" t="s">
        <v>0</v>
      </c>
      <c r="CY223" s="1" t="s">
        <v>0</v>
      </c>
      <c r="CZ223" s="1" t="s">
        <v>0</v>
      </c>
      <c r="DA223" s="1" t="s">
        <v>0</v>
      </c>
      <c r="DB223" s="1" t="s">
        <v>0</v>
      </c>
      <c r="DC223" s="1" t="s">
        <v>0</v>
      </c>
      <c r="DD223" s="1" t="s">
        <v>0</v>
      </c>
      <c r="DE223" s="1" t="s">
        <v>0</v>
      </c>
      <c r="DF223" s="1" t="s">
        <v>0</v>
      </c>
      <c r="DG223" s="1" t="s">
        <v>0</v>
      </c>
      <c r="DH223" s="1" t="s">
        <v>0</v>
      </c>
      <c r="DI223" s="1" t="s">
        <v>0</v>
      </c>
      <c r="DJ223" s="1" t="s">
        <v>0</v>
      </c>
      <c r="DK223" s="1" t="s">
        <v>0</v>
      </c>
      <c r="DL223" s="1" t="s">
        <v>0</v>
      </c>
      <c r="DM223" s="1" t="s">
        <v>0</v>
      </c>
      <c r="DN223" s="1" t="s">
        <v>0</v>
      </c>
      <c r="DO223" s="1" t="s">
        <v>0</v>
      </c>
      <c r="DP223" s="1" t="s">
        <v>0</v>
      </c>
      <c r="DQ223" s="1" t="s">
        <v>0</v>
      </c>
      <c r="DR223" s="1" t="s">
        <v>0</v>
      </c>
      <c r="DS223" s="1" t="s">
        <v>0</v>
      </c>
      <c r="DT223" s="1" t="s">
        <v>0</v>
      </c>
      <c r="DU223" s="1" t="s">
        <v>0</v>
      </c>
      <c r="DV223" s="1" t="s">
        <v>0</v>
      </c>
      <c r="DW223" s="1" t="s">
        <v>0</v>
      </c>
      <c r="DX223" s="1" t="s">
        <v>0</v>
      </c>
      <c r="DY223" s="1" t="s">
        <v>0</v>
      </c>
      <c r="DZ223" s="1" t="s">
        <v>0</v>
      </c>
      <c r="EA223" s="1" t="s">
        <v>0</v>
      </c>
      <c r="EB223" s="1" t="s">
        <v>0</v>
      </c>
      <c r="EC223" s="1" t="s">
        <v>0</v>
      </c>
      <c r="ED223" s="1" t="s">
        <v>0</v>
      </c>
      <c r="EE223" s="1" t="s">
        <v>0</v>
      </c>
      <c r="EF223" s="1" t="s">
        <v>0</v>
      </c>
      <c r="EG223" s="1" t="s">
        <v>0</v>
      </c>
      <c r="EH223" s="1" t="s">
        <v>0</v>
      </c>
      <c r="EI223" s="1" t="s">
        <v>0</v>
      </c>
      <c r="EJ223" s="1" t="s">
        <v>0</v>
      </c>
      <c r="EK223" s="1" t="s">
        <v>0</v>
      </c>
      <c r="EL223" s="1" t="s">
        <v>0</v>
      </c>
      <c r="EM223" s="1" t="s">
        <v>0</v>
      </c>
      <c r="EN223" s="1" t="s">
        <v>0</v>
      </c>
      <c r="EO223" s="1" t="s">
        <v>0</v>
      </c>
      <c r="EP223" s="1" t="s">
        <v>0</v>
      </c>
      <c r="EQ223" s="1" t="s">
        <v>0</v>
      </c>
      <c r="ER223" s="1" t="s">
        <v>0</v>
      </c>
      <c r="ES223" s="1" t="s">
        <v>0</v>
      </c>
      <c r="ET223" s="1" t="s">
        <v>0</v>
      </c>
      <c r="EU223" s="1" t="s">
        <v>0</v>
      </c>
      <c r="EV223" s="1" t="s">
        <v>0</v>
      </c>
      <c r="EW223" s="1" t="s">
        <v>0</v>
      </c>
      <c r="EX223" s="1" t="s">
        <v>0</v>
      </c>
      <c r="EY223" s="1" t="s">
        <v>0</v>
      </c>
      <c r="EZ223" s="1" t="s">
        <v>0</v>
      </c>
      <c r="FA223" s="1" t="s">
        <v>0</v>
      </c>
      <c r="FB223" s="1" t="s">
        <v>0</v>
      </c>
      <c r="FC223" s="1" t="s">
        <v>0</v>
      </c>
      <c r="FD223" s="1" t="s">
        <v>0</v>
      </c>
    </row>
    <row r="224" spans="1:160" x14ac:dyDescent="0.2">
      <c r="A224" s="1" t="s">
        <v>1858</v>
      </c>
      <c r="B224" s="4" t="s">
        <v>997</v>
      </c>
      <c r="C224" s="4" t="s">
        <v>998</v>
      </c>
      <c r="D224" s="1" t="s">
        <v>0</v>
      </c>
      <c r="E224" s="1" t="s">
        <v>0</v>
      </c>
      <c r="F224" s="1" t="s">
        <v>0</v>
      </c>
      <c r="G224" s="1" t="s">
        <v>0</v>
      </c>
      <c r="H224" s="1" t="s">
        <v>0</v>
      </c>
      <c r="I224" s="1" t="s">
        <v>0</v>
      </c>
      <c r="J224" s="1" t="s">
        <v>0</v>
      </c>
      <c r="K224" s="1" t="s">
        <v>0</v>
      </c>
      <c r="L224" s="1" t="s">
        <v>0</v>
      </c>
      <c r="M224" s="1" t="s">
        <v>0</v>
      </c>
      <c r="N224" s="1" t="s">
        <v>0</v>
      </c>
      <c r="O224" s="1" t="s">
        <v>0</v>
      </c>
      <c r="P224" s="1" t="s">
        <v>0</v>
      </c>
      <c r="Q224" s="1" t="s">
        <v>0</v>
      </c>
      <c r="R224" s="1" t="s">
        <v>0</v>
      </c>
      <c r="S224" s="1" t="s">
        <v>0</v>
      </c>
      <c r="T224" s="1" t="s">
        <v>0</v>
      </c>
      <c r="U224" s="1" t="s">
        <v>0</v>
      </c>
      <c r="V224" s="1" t="s">
        <v>0</v>
      </c>
      <c r="W224" s="1" t="s">
        <v>0</v>
      </c>
      <c r="X224" s="1" t="s">
        <v>0</v>
      </c>
      <c r="Y224" s="1" t="s">
        <v>0</v>
      </c>
      <c r="Z224" s="1" t="s">
        <v>0</v>
      </c>
      <c r="AA224" s="1" t="s">
        <v>0</v>
      </c>
      <c r="AB224" s="1" t="s">
        <v>0</v>
      </c>
      <c r="AC224" s="1" t="s">
        <v>0</v>
      </c>
      <c r="AD224" s="1" t="s">
        <v>0</v>
      </c>
      <c r="AE224" s="1" t="s">
        <v>0</v>
      </c>
      <c r="AF224" s="1" t="s">
        <v>0</v>
      </c>
      <c r="AG224" s="1" t="s">
        <v>0</v>
      </c>
      <c r="AH224" s="1" t="s">
        <v>0</v>
      </c>
      <c r="AI224" s="1" t="s">
        <v>0</v>
      </c>
      <c r="AJ224" s="1" t="s">
        <v>0</v>
      </c>
      <c r="AK224" s="1" t="s">
        <v>0</v>
      </c>
      <c r="AL224" s="1" t="s">
        <v>0</v>
      </c>
      <c r="AM224" s="1" t="s">
        <v>0</v>
      </c>
      <c r="AN224" s="1" t="s">
        <v>0</v>
      </c>
      <c r="AO224" s="1" t="s">
        <v>0</v>
      </c>
      <c r="AP224" s="1" t="s">
        <v>0</v>
      </c>
      <c r="AQ224" s="1" t="s">
        <v>0</v>
      </c>
      <c r="AR224" s="1" t="s">
        <v>0</v>
      </c>
      <c r="AS224" s="1" t="s">
        <v>0</v>
      </c>
      <c r="AT224" s="1" t="s">
        <v>0</v>
      </c>
      <c r="AU224" s="1" t="s">
        <v>0</v>
      </c>
      <c r="AV224" s="1" t="s">
        <v>0</v>
      </c>
      <c r="AW224" s="1" t="s">
        <v>0</v>
      </c>
      <c r="AX224" s="1" t="s">
        <v>0</v>
      </c>
      <c r="AY224" s="1" t="s">
        <v>0</v>
      </c>
      <c r="AZ224" s="1" t="s">
        <v>0</v>
      </c>
      <c r="BA224" s="1" t="s">
        <v>0</v>
      </c>
      <c r="BB224" s="1" t="s">
        <v>0</v>
      </c>
      <c r="BC224" s="1" t="s">
        <v>0</v>
      </c>
      <c r="BD224" s="1" t="s">
        <v>0</v>
      </c>
      <c r="BE224" s="1" t="s">
        <v>0</v>
      </c>
      <c r="BF224" s="1" t="s">
        <v>0</v>
      </c>
      <c r="BG224" s="1" t="s">
        <v>0</v>
      </c>
      <c r="BH224" s="1" t="s">
        <v>0</v>
      </c>
      <c r="BI224" s="1" t="s">
        <v>0</v>
      </c>
      <c r="BJ224" s="1" t="s">
        <v>0</v>
      </c>
      <c r="BK224" s="1" t="s">
        <v>0</v>
      </c>
      <c r="BL224" s="1" t="s">
        <v>0</v>
      </c>
      <c r="BM224" s="1" t="s">
        <v>0</v>
      </c>
      <c r="BN224" s="1" t="s">
        <v>0</v>
      </c>
      <c r="BO224" s="1" t="s">
        <v>0</v>
      </c>
      <c r="BP224" s="1" t="s">
        <v>0</v>
      </c>
      <c r="BQ224" s="1" t="s">
        <v>0</v>
      </c>
      <c r="BR224" s="1" t="s">
        <v>0</v>
      </c>
      <c r="BS224" s="1" t="s">
        <v>0</v>
      </c>
      <c r="BT224" s="1" t="s">
        <v>0</v>
      </c>
      <c r="BU224" s="1" t="s">
        <v>0</v>
      </c>
      <c r="BV224" s="1" t="s">
        <v>0</v>
      </c>
      <c r="BW224" s="1" t="s">
        <v>0</v>
      </c>
      <c r="BX224" s="1" t="s">
        <v>0</v>
      </c>
      <c r="BY224" s="1" t="s">
        <v>0</v>
      </c>
      <c r="BZ224" s="1" t="s">
        <v>0</v>
      </c>
      <c r="CA224" s="1" t="s">
        <v>0</v>
      </c>
      <c r="CB224" s="1" t="s">
        <v>0</v>
      </c>
      <c r="CC224" s="1" t="s">
        <v>0</v>
      </c>
      <c r="CD224" s="1" t="s">
        <v>0</v>
      </c>
      <c r="CE224" s="1" t="s">
        <v>0</v>
      </c>
      <c r="CF224" s="1" t="s">
        <v>0</v>
      </c>
      <c r="CG224" s="1" t="s">
        <v>0</v>
      </c>
      <c r="CH224" s="1" t="s">
        <v>0</v>
      </c>
      <c r="CI224" s="1" t="s">
        <v>0</v>
      </c>
      <c r="CJ224" s="1" t="s">
        <v>0</v>
      </c>
      <c r="CK224" s="1" t="s">
        <v>0</v>
      </c>
      <c r="CL224" s="1" t="s">
        <v>0</v>
      </c>
      <c r="CM224" s="1" t="s">
        <v>0</v>
      </c>
      <c r="CN224" s="1" t="s">
        <v>0</v>
      </c>
      <c r="CO224" s="1" t="s">
        <v>0</v>
      </c>
      <c r="CP224" s="1" t="s">
        <v>0</v>
      </c>
      <c r="CQ224" s="1" t="s">
        <v>0</v>
      </c>
      <c r="CR224" s="1" t="s">
        <v>0</v>
      </c>
      <c r="CS224" s="1" t="s">
        <v>0</v>
      </c>
      <c r="CT224" s="1" t="s">
        <v>0</v>
      </c>
      <c r="CU224" s="1" t="s">
        <v>0</v>
      </c>
      <c r="CV224" s="1" t="s">
        <v>0</v>
      </c>
      <c r="CW224" s="1" t="s">
        <v>0</v>
      </c>
      <c r="CX224" s="1" t="s">
        <v>0</v>
      </c>
      <c r="CY224" s="1" t="s">
        <v>0</v>
      </c>
      <c r="CZ224" s="1" t="s">
        <v>0</v>
      </c>
      <c r="DA224" s="1" t="s">
        <v>0</v>
      </c>
      <c r="DB224" s="1" t="s">
        <v>0</v>
      </c>
      <c r="DC224" s="1" t="s">
        <v>0</v>
      </c>
      <c r="DD224" s="1" t="s">
        <v>0</v>
      </c>
      <c r="DE224" s="1" t="s">
        <v>0</v>
      </c>
      <c r="DF224" s="1" t="s">
        <v>0</v>
      </c>
      <c r="DG224" s="1" t="s">
        <v>0</v>
      </c>
      <c r="DH224" s="1" t="s">
        <v>0</v>
      </c>
      <c r="DI224" s="1" t="s">
        <v>0</v>
      </c>
      <c r="DJ224" s="1" t="s">
        <v>0</v>
      </c>
      <c r="DK224" s="1" t="s">
        <v>0</v>
      </c>
      <c r="DL224" s="1" t="s">
        <v>0</v>
      </c>
      <c r="DM224" s="1" t="s">
        <v>0</v>
      </c>
      <c r="DN224" s="1" t="s">
        <v>0</v>
      </c>
      <c r="DO224" s="1" t="s">
        <v>0</v>
      </c>
      <c r="DP224" s="1" t="s">
        <v>0</v>
      </c>
      <c r="DQ224" s="1" t="s">
        <v>0</v>
      </c>
      <c r="DR224" s="1" t="s">
        <v>0</v>
      </c>
      <c r="DS224" s="1" t="s">
        <v>0</v>
      </c>
      <c r="DT224" s="1" t="s">
        <v>0</v>
      </c>
      <c r="DU224" s="1" t="s">
        <v>0</v>
      </c>
      <c r="DV224" s="1" t="s">
        <v>0</v>
      </c>
      <c r="DW224" s="1" t="s">
        <v>0</v>
      </c>
      <c r="DX224" s="1" t="s">
        <v>0</v>
      </c>
      <c r="DY224" s="1" t="s">
        <v>0</v>
      </c>
      <c r="DZ224" s="1" t="s">
        <v>0</v>
      </c>
      <c r="EA224" s="1" t="s">
        <v>0</v>
      </c>
      <c r="EB224" s="1" t="s">
        <v>0</v>
      </c>
      <c r="EC224" s="1" t="s">
        <v>0</v>
      </c>
      <c r="ED224" s="1" t="s">
        <v>0</v>
      </c>
      <c r="EE224" s="1" t="s">
        <v>0</v>
      </c>
      <c r="EF224" s="1" t="s">
        <v>0</v>
      </c>
      <c r="EG224" s="1" t="s">
        <v>0</v>
      </c>
      <c r="EH224" s="1" t="s">
        <v>0</v>
      </c>
      <c r="EI224" s="1" t="s">
        <v>0</v>
      </c>
      <c r="EJ224" s="1" t="s">
        <v>0</v>
      </c>
      <c r="EK224" s="1" t="s">
        <v>0</v>
      </c>
      <c r="EL224" s="1" t="s">
        <v>0</v>
      </c>
      <c r="EM224" s="1" t="s">
        <v>0</v>
      </c>
      <c r="EN224" s="1" t="s">
        <v>0</v>
      </c>
      <c r="EO224" s="1" t="s">
        <v>0</v>
      </c>
      <c r="EP224" s="1" t="s">
        <v>0</v>
      </c>
      <c r="EQ224" s="1" t="s">
        <v>0</v>
      </c>
      <c r="ER224" s="1" t="s">
        <v>0</v>
      </c>
      <c r="ES224" s="1" t="s">
        <v>0</v>
      </c>
      <c r="ET224" s="1" t="s">
        <v>0</v>
      </c>
      <c r="EU224" s="1" t="s">
        <v>0</v>
      </c>
      <c r="EV224" s="1" t="s">
        <v>0</v>
      </c>
      <c r="EW224" s="1" t="s">
        <v>0</v>
      </c>
      <c r="EX224" s="1" t="s">
        <v>0</v>
      </c>
      <c r="EY224" s="1" t="s">
        <v>0</v>
      </c>
      <c r="EZ224" s="1" t="s">
        <v>0</v>
      </c>
      <c r="FA224" s="1" t="s">
        <v>0</v>
      </c>
      <c r="FB224" s="1" t="s">
        <v>0</v>
      </c>
      <c r="FC224" s="1" t="s">
        <v>0</v>
      </c>
      <c r="FD224" s="1" t="s">
        <v>0</v>
      </c>
    </row>
    <row r="225" spans="1:160" x14ac:dyDescent="0.2">
      <c r="A225" s="1" t="s">
        <v>1859</v>
      </c>
      <c r="B225" s="4" t="s">
        <v>1002</v>
      </c>
      <c r="C225" s="4" t="s">
        <v>1003</v>
      </c>
      <c r="D225" s="1" t="s">
        <v>0</v>
      </c>
      <c r="E225" s="1" t="s">
        <v>0</v>
      </c>
      <c r="F225" s="1" t="s">
        <v>0</v>
      </c>
      <c r="G225" s="1" t="s">
        <v>0</v>
      </c>
      <c r="H225" s="1" t="s">
        <v>0</v>
      </c>
      <c r="I225" s="1" t="s">
        <v>0</v>
      </c>
      <c r="J225" s="1" t="s">
        <v>0</v>
      </c>
      <c r="K225" s="1" t="s">
        <v>0</v>
      </c>
      <c r="L225" s="1" t="s">
        <v>0</v>
      </c>
      <c r="M225" s="1" t="s">
        <v>0</v>
      </c>
      <c r="N225" s="1" t="s">
        <v>0</v>
      </c>
      <c r="O225" s="1" t="s">
        <v>0</v>
      </c>
      <c r="P225" s="1" t="s">
        <v>0</v>
      </c>
      <c r="Q225" s="1" t="s">
        <v>0</v>
      </c>
      <c r="R225" s="1" t="s">
        <v>0</v>
      </c>
      <c r="S225" s="1" t="s">
        <v>0</v>
      </c>
      <c r="T225" s="1" t="s">
        <v>0</v>
      </c>
      <c r="U225" s="1" t="s">
        <v>0</v>
      </c>
      <c r="V225" s="1" t="s">
        <v>0</v>
      </c>
      <c r="W225" s="1" t="s">
        <v>0</v>
      </c>
      <c r="X225" s="1" t="s">
        <v>0</v>
      </c>
      <c r="Y225" s="1" t="s">
        <v>0</v>
      </c>
      <c r="Z225" s="1" t="s">
        <v>0</v>
      </c>
      <c r="AA225" s="1" t="s">
        <v>0</v>
      </c>
      <c r="AB225" s="1" t="s">
        <v>0</v>
      </c>
      <c r="AC225" s="1" t="s">
        <v>0</v>
      </c>
      <c r="AD225" s="1" t="s">
        <v>0</v>
      </c>
      <c r="AE225" s="1" t="s">
        <v>0</v>
      </c>
      <c r="AF225" s="1" t="s">
        <v>0</v>
      </c>
      <c r="AG225" s="1" t="s">
        <v>0</v>
      </c>
      <c r="AH225" s="1" t="s">
        <v>0</v>
      </c>
      <c r="AI225" s="1" t="s">
        <v>0</v>
      </c>
      <c r="AJ225" s="1" t="s">
        <v>0</v>
      </c>
      <c r="AK225" s="1" t="s">
        <v>0</v>
      </c>
      <c r="AL225" s="1" t="s">
        <v>0</v>
      </c>
      <c r="AM225" s="1" t="s">
        <v>0</v>
      </c>
      <c r="AN225" s="1" t="s">
        <v>0</v>
      </c>
      <c r="AO225" s="1" t="s">
        <v>0</v>
      </c>
      <c r="AP225" s="1" t="s">
        <v>0</v>
      </c>
      <c r="AQ225" s="1" t="s">
        <v>0</v>
      </c>
      <c r="AR225" s="1" t="s">
        <v>0</v>
      </c>
      <c r="AS225" s="1" t="s">
        <v>0</v>
      </c>
      <c r="AT225" s="1" t="s">
        <v>0</v>
      </c>
      <c r="AU225" s="1" t="s">
        <v>0</v>
      </c>
      <c r="AV225" s="1" t="s">
        <v>0</v>
      </c>
      <c r="AW225" s="1" t="s">
        <v>0</v>
      </c>
      <c r="AX225" s="1" t="s">
        <v>0</v>
      </c>
      <c r="AY225" s="1" t="s">
        <v>0</v>
      </c>
      <c r="AZ225" s="1" t="s">
        <v>0</v>
      </c>
      <c r="BA225" s="1" t="s">
        <v>0</v>
      </c>
      <c r="BB225" s="1" t="s">
        <v>0</v>
      </c>
      <c r="BC225" s="1" t="s">
        <v>0</v>
      </c>
      <c r="BD225" s="1" t="s">
        <v>0</v>
      </c>
      <c r="BE225" s="1" t="s">
        <v>0</v>
      </c>
      <c r="BF225" s="1" t="s">
        <v>0</v>
      </c>
      <c r="BG225" s="1" t="s">
        <v>0</v>
      </c>
      <c r="BH225" s="1" t="s">
        <v>0</v>
      </c>
      <c r="BI225" s="1" t="s">
        <v>0</v>
      </c>
      <c r="BJ225" s="1" t="s">
        <v>0</v>
      </c>
      <c r="BK225" s="1" t="s">
        <v>0</v>
      </c>
      <c r="BL225" s="1" t="s">
        <v>0</v>
      </c>
      <c r="BM225" s="1" t="s">
        <v>0</v>
      </c>
      <c r="BN225" s="1" t="s">
        <v>0</v>
      </c>
      <c r="BO225" s="1" t="s">
        <v>0</v>
      </c>
      <c r="BP225" s="1" t="s">
        <v>0</v>
      </c>
      <c r="BQ225" s="1" t="s">
        <v>0</v>
      </c>
      <c r="BR225" s="1" t="s">
        <v>0</v>
      </c>
      <c r="BS225" s="1" t="s">
        <v>0</v>
      </c>
      <c r="BT225" s="1" t="s">
        <v>0</v>
      </c>
      <c r="BU225" s="1" t="s">
        <v>0</v>
      </c>
      <c r="BV225" s="1" t="s">
        <v>0</v>
      </c>
      <c r="BW225" s="1" t="s">
        <v>0</v>
      </c>
      <c r="BX225" s="1" t="s">
        <v>0</v>
      </c>
      <c r="BY225" s="1" t="s">
        <v>0</v>
      </c>
      <c r="BZ225" s="1" t="s">
        <v>0</v>
      </c>
      <c r="CA225" s="1" t="s">
        <v>0</v>
      </c>
      <c r="CB225" s="1" t="s">
        <v>0</v>
      </c>
      <c r="CC225" s="1" t="s">
        <v>0</v>
      </c>
      <c r="CD225" s="1" t="s">
        <v>0</v>
      </c>
      <c r="CE225" s="1" t="s">
        <v>0</v>
      </c>
      <c r="CF225" s="1" t="s">
        <v>0</v>
      </c>
      <c r="CG225" s="1" t="s">
        <v>0</v>
      </c>
      <c r="CH225" s="1" t="s">
        <v>0</v>
      </c>
      <c r="CI225" s="1" t="s">
        <v>0</v>
      </c>
      <c r="CJ225" s="1" t="s">
        <v>0</v>
      </c>
      <c r="CK225" s="1" t="s">
        <v>0</v>
      </c>
      <c r="CL225" s="1" t="s">
        <v>0</v>
      </c>
      <c r="CM225" s="1" t="s">
        <v>0</v>
      </c>
      <c r="CN225" s="1" t="s">
        <v>0</v>
      </c>
      <c r="CO225" s="1" t="s">
        <v>0</v>
      </c>
      <c r="CP225" s="1" t="s">
        <v>0</v>
      </c>
      <c r="CQ225" s="1" t="s">
        <v>0</v>
      </c>
      <c r="CR225" s="1" t="s">
        <v>0</v>
      </c>
      <c r="CS225" s="1" t="s">
        <v>0</v>
      </c>
      <c r="CT225" s="1" t="s">
        <v>0</v>
      </c>
      <c r="CU225" s="1" t="s">
        <v>0</v>
      </c>
      <c r="CV225" s="1" t="s">
        <v>0</v>
      </c>
      <c r="CW225" s="1" t="s">
        <v>0</v>
      </c>
      <c r="CX225" s="1" t="s">
        <v>0</v>
      </c>
      <c r="CY225" s="1" t="s">
        <v>0</v>
      </c>
      <c r="CZ225" s="1" t="s">
        <v>0</v>
      </c>
      <c r="DA225" s="1" t="s">
        <v>0</v>
      </c>
      <c r="DB225" s="1" t="s">
        <v>0</v>
      </c>
      <c r="DC225" s="1" t="s">
        <v>0</v>
      </c>
      <c r="DD225" s="1" t="s">
        <v>0</v>
      </c>
      <c r="DE225" s="1" t="s">
        <v>0</v>
      </c>
      <c r="DF225" s="1" t="s">
        <v>0</v>
      </c>
      <c r="DG225" s="1" t="s">
        <v>0</v>
      </c>
      <c r="DH225" s="1" t="s">
        <v>0</v>
      </c>
      <c r="DI225" s="1" t="s">
        <v>0</v>
      </c>
      <c r="DJ225" s="1" t="s">
        <v>0</v>
      </c>
      <c r="DK225" s="1" t="s">
        <v>0</v>
      </c>
      <c r="DL225" s="1" t="s">
        <v>0</v>
      </c>
      <c r="DM225" s="1" t="s">
        <v>0</v>
      </c>
      <c r="DN225" s="1" t="s">
        <v>0</v>
      </c>
      <c r="DO225" s="1" t="s">
        <v>0</v>
      </c>
      <c r="DP225" s="1" t="s">
        <v>0</v>
      </c>
      <c r="DQ225" s="1" t="s">
        <v>0</v>
      </c>
      <c r="DR225" s="1" t="s">
        <v>0</v>
      </c>
      <c r="DS225" s="1" t="s">
        <v>0</v>
      </c>
      <c r="DT225" s="1" t="s">
        <v>0</v>
      </c>
      <c r="DU225" s="1" t="s">
        <v>0</v>
      </c>
      <c r="DV225" s="1" t="s">
        <v>0</v>
      </c>
      <c r="DW225" s="1" t="s">
        <v>0</v>
      </c>
      <c r="DX225" s="1" t="s">
        <v>0</v>
      </c>
      <c r="DY225" s="1" t="s">
        <v>0</v>
      </c>
      <c r="DZ225" s="1" t="s">
        <v>0</v>
      </c>
      <c r="EA225" s="1" t="s">
        <v>0</v>
      </c>
      <c r="EB225" s="1" t="s">
        <v>0</v>
      </c>
      <c r="EC225" s="1" t="s">
        <v>0</v>
      </c>
      <c r="ED225" s="1" t="s">
        <v>0</v>
      </c>
      <c r="EE225" s="1" t="s">
        <v>0</v>
      </c>
      <c r="EF225" s="1" t="s">
        <v>0</v>
      </c>
      <c r="EG225" s="1" t="s">
        <v>0</v>
      </c>
      <c r="EH225" s="1" t="s">
        <v>0</v>
      </c>
      <c r="EI225" s="1" t="s">
        <v>0</v>
      </c>
      <c r="EJ225" s="1" t="s">
        <v>0</v>
      </c>
      <c r="EK225" s="1" t="s">
        <v>0</v>
      </c>
      <c r="EL225" s="1" t="s">
        <v>0</v>
      </c>
      <c r="EM225" s="1" t="s">
        <v>0</v>
      </c>
      <c r="EN225" s="1" t="s">
        <v>0</v>
      </c>
      <c r="EO225" s="1" t="s">
        <v>0</v>
      </c>
      <c r="EP225" s="1" t="s">
        <v>0</v>
      </c>
      <c r="EQ225" s="1" t="s">
        <v>0</v>
      </c>
      <c r="ER225" s="1" t="s">
        <v>0</v>
      </c>
      <c r="ES225" s="1" t="s">
        <v>0</v>
      </c>
      <c r="ET225" s="1" t="s">
        <v>0</v>
      </c>
      <c r="EU225" s="1" t="s">
        <v>0</v>
      </c>
      <c r="EV225" s="1" t="s">
        <v>0</v>
      </c>
      <c r="EW225" s="1" t="s">
        <v>0</v>
      </c>
      <c r="EX225" s="1" t="s">
        <v>0</v>
      </c>
      <c r="EY225" s="1" t="s">
        <v>0</v>
      </c>
      <c r="EZ225" s="1" t="s">
        <v>0</v>
      </c>
      <c r="FA225" s="1" t="s">
        <v>0</v>
      </c>
      <c r="FB225" s="1" t="s">
        <v>0</v>
      </c>
      <c r="FC225" s="1" t="s">
        <v>0</v>
      </c>
      <c r="FD225" s="1" t="s">
        <v>0</v>
      </c>
    </row>
    <row r="226" spans="1:160" x14ac:dyDescent="0.2">
      <c r="A226" s="1" t="s">
        <v>1860</v>
      </c>
      <c r="B226" s="4" t="s">
        <v>1006</v>
      </c>
      <c r="C226" s="4" t="s">
        <v>1007</v>
      </c>
      <c r="D226" s="1">
        <v>285326.62629721098</v>
      </c>
      <c r="E226" s="1">
        <v>380576.78929497598</v>
      </c>
      <c r="F226" s="1">
        <v>562057.44431722397</v>
      </c>
      <c r="G226" s="1">
        <v>644747.17098932504</v>
      </c>
      <c r="H226" s="1">
        <v>548670.93012726901</v>
      </c>
      <c r="I226" s="1">
        <v>388480.80851286498</v>
      </c>
      <c r="J226" s="1">
        <v>389738.89078075101</v>
      </c>
      <c r="K226" s="1">
        <v>433497.041385677</v>
      </c>
      <c r="L226" s="1">
        <v>256567.18090908299</v>
      </c>
      <c r="M226" s="1">
        <v>281905.47004479199</v>
      </c>
      <c r="N226" s="1">
        <v>438012.07998838398</v>
      </c>
      <c r="O226" s="1">
        <v>353329.084882589</v>
      </c>
      <c r="P226" s="1">
        <v>465259.77328185301</v>
      </c>
      <c r="Q226" s="1">
        <v>393301.03674715798</v>
      </c>
      <c r="R226" s="1">
        <v>271260.43967942201</v>
      </c>
      <c r="S226" s="1">
        <v>515821.66097604902</v>
      </c>
      <c r="T226" s="1">
        <v>351092.89037123299</v>
      </c>
      <c r="U226" s="1">
        <v>499204.78502108302</v>
      </c>
      <c r="V226" s="1">
        <v>339780.57934199402</v>
      </c>
      <c r="W226" s="1">
        <v>493435.24624351301</v>
      </c>
      <c r="X226" s="1">
        <v>297028.17739376001</v>
      </c>
      <c r="Y226" s="1">
        <v>472308.17111736099</v>
      </c>
      <c r="Z226" s="1">
        <v>287140.76540375699</v>
      </c>
      <c r="AA226" s="1">
        <v>453127.32850376202</v>
      </c>
      <c r="AB226" s="1">
        <v>603446.35330429603</v>
      </c>
      <c r="AC226" s="1">
        <v>312583.87638126902</v>
      </c>
      <c r="AD226" s="1">
        <v>267599.244889336</v>
      </c>
      <c r="AE226" s="1">
        <v>377527.57797926298</v>
      </c>
      <c r="AF226" s="1">
        <v>398490.88271114603</v>
      </c>
      <c r="AG226" s="1">
        <v>346221.082845931</v>
      </c>
      <c r="AH226" s="1">
        <v>464697.16108490998</v>
      </c>
      <c r="AI226" s="1">
        <v>298412.74304819701</v>
      </c>
      <c r="AJ226" s="1">
        <v>349528.82446100097</v>
      </c>
      <c r="AK226" s="1">
        <v>266598.11095197301</v>
      </c>
      <c r="AL226" s="1">
        <v>421409.32257738401</v>
      </c>
      <c r="AM226" s="1">
        <v>239735.92722001599</v>
      </c>
      <c r="AN226" s="1">
        <v>473953.61460938002</v>
      </c>
      <c r="AO226" s="1">
        <v>272166.952416024</v>
      </c>
      <c r="AP226" s="1">
        <v>492452.766355186</v>
      </c>
      <c r="AQ226" s="1">
        <v>378449.77813894599</v>
      </c>
      <c r="AR226" s="1">
        <v>330504.06551866402</v>
      </c>
      <c r="AS226" s="1">
        <v>613614.44452792802</v>
      </c>
      <c r="AT226" s="1">
        <v>479601.99293379002</v>
      </c>
      <c r="AU226" s="1">
        <v>310021.76676107902</v>
      </c>
      <c r="AV226" s="1">
        <v>471481.51060352899</v>
      </c>
      <c r="AW226" s="1">
        <v>351838.43910941499</v>
      </c>
      <c r="AX226" s="1">
        <v>422925.74181092798</v>
      </c>
      <c r="AY226" s="1">
        <v>327937.55988525698</v>
      </c>
      <c r="AZ226" s="1">
        <v>438988.81557153701</v>
      </c>
      <c r="BA226" s="1">
        <v>291115.36328493501</v>
      </c>
      <c r="BB226" s="1">
        <v>441608.41661150299</v>
      </c>
      <c r="BC226" s="1">
        <v>326146.17642869998</v>
      </c>
      <c r="BD226" s="1">
        <v>272137.84487022302</v>
      </c>
      <c r="BE226" s="1">
        <v>348915.32839465397</v>
      </c>
      <c r="BF226" s="1">
        <v>453513.11875301902</v>
      </c>
      <c r="BG226" s="1">
        <v>320172.60908616002</v>
      </c>
      <c r="BH226" s="1">
        <v>623838.33435766597</v>
      </c>
      <c r="BI226" s="1">
        <v>234046.28917649999</v>
      </c>
      <c r="BJ226" s="1">
        <v>366588.754043772</v>
      </c>
      <c r="BK226" s="1">
        <v>463026.89196149202</v>
      </c>
      <c r="BL226" s="1">
        <v>212255.31834349901</v>
      </c>
      <c r="BM226" s="1">
        <v>369689.18000696797</v>
      </c>
      <c r="BN226" s="1">
        <v>421407.93488035601</v>
      </c>
      <c r="BO226" s="1">
        <v>437073.60154224199</v>
      </c>
      <c r="BP226" s="1">
        <v>229370.74278658201</v>
      </c>
      <c r="BQ226" s="1">
        <v>462480.97114255797</v>
      </c>
      <c r="BR226" s="1">
        <v>340831.43959002401</v>
      </c>
      <c r="BS226" s="1">
        <v>322232.42641582299</v>
      </c>
      <c r="BT226" s="1">
        <v>255575.941808309</v>
      </c>
      <c r="BU226" s="1">
        <v>245791.12384456201</v>
      </c>
      <c r="BV226" s="1">
        <v>294361.65462630801</v>
      </c>
      <c r="BW226" s="1">
        <v>280470.75169164297</v>
      </c>
      <c r="BX226" s="1">
        <v>321847.604887183</v>
      </c>
      <c r="BY226" s="1">
        <v>503612.71962423198</v>
      </c>
      <c r="BZ226" s="1">
        <v>273245.42597387498</v>
      </c>
      <c r="CA226" s="1">
        <v>220390.70505477299</v>
      </c>
      <c r="CB226" s="1">
        <v>449419.45649659698</v>
      </c>
      <c r="CC226" s="1">
        <v>256395.350771731</v>
      </c>
      <c r="CD226" s="1">
        <v>191274.161655437</v>
      </c>
      <c r="CE226" s="1">
        <v>228617.03728831201</v>
      </c>
      <c r="CF226" s="1">
        <v>310995.131354201</v>
      </c>
      <c r="CG226" s="1">
        <v>261311.385594308</v>
      </c>
      <c r="CH226" s="1">
        <v>260146.36638670601</v>
      </c>
      <c r="CI226" s="1">
        <v>253706.84439268199</v>
      </c>
      <c r="CJ226" s="1">
        <v>224660.07408350401</v>
      </c>
      <c r="CK226" s="1">
        <v>273158.61557653698</v>
      </c>
      <c r="CL226" s="1">
        <v>165536.92770295299</v>
      </c>
      <c r="CM226" s="1">
        <v>232582.26427988801</v>
      </c>
      <c r="CN226" s="1">
        <v>202607.12813942801</v>
      </c>
      <c r="CO226" s="1">
        <v>360459.81038154999</v>
      </c>
      <c r="CP226" s="1">
        <v>219184.547096214</v>
      </c>
      <c r="CQ226" s="1">
        <v>142136.838727005</v>
      </c>
      <c r="CR226" s="1">
        <v>242517.163132302</v>
      </c>
      <c r="CS226" s="1">
        <v>251705.67404339401</v>
      </c>
      <c r="CT226" s="1">
        <v>316987.568561778</v>
      </c>
      <c r="CU226" s="1">
        <v>253444.90632913299</v>
      </c>
      <c r="CV226" s="1">
        <v>232613.32463195801</v>
      </c>
      <c r="CW226" s="1">
        <v>364855.42132156302</v>
      </c>
      <c r="CX226" s="1">
        <v>286886.85511906998</v>
      </c>
      <c r="CY226" s="1">
        <v>326146.33475074999</v>
      </c>
      <c r="CZ226" s="1">
        <v>298623.83028422698</v>
      </c>
      <c r="DA226" s="1">
        <v>239006.84209674801</v>
      </c>
      <c r="DB226" s="1">
        <v>338519.39242180903</v>
      </c>
      <c r="DC226" s="1">
        <v>411323.15329284</v>
      </c>
      <c r="DD226" s="1">
        <v>272423.807294289</v>
      </c>
      <c r="DE226" s="1">
        <v>268330.09481223102</v>
      </c>
      <c r="DF226" s="1">
        <v>270424.82888064702</v>
      </c>
      <c r="DG226" s="1">
        <v>256317.96568819199</v>
      </c>
      <c r="DH226" s="1">
        <v>237298.034956477</v>
      </c>
      <c r="DI226" s="1">
        <v>247350.753397166</v>
      </c>
      <c r="DJ226" s="1">
        <v>340725.00136801699</v>
      </c>
      <c r="DK226" s="1">
        <v>582302.91425045696</v>
      </c>
      <c r="DL226" s="1">
        <v>322646.19439372298</v>
      </c>
      <c r="DM226" s="1">
        <v>369464.81975496002</v>
      </c>
      <c r="DN226" s="1">
        <v>184607.260058866</v>
      </c>
      <c r="DO226" s="1">
        <v>321794.74159573799</v>
      </c>
      <c r="DP226" s="1">
        <v>372713.82626241702</v>
      </c>
      <c r="DQ226" s="1">
        <v>211455.31268574201</v>
      </c>
      <c r="DR226" s="1">
        <v>224970.02824729201</v>
      </c>
      <c r="DS226" s="1">
        <v>317818.03702948301</v>
      </c>
      <c r="DT226" s="1">
        <v>347483.78920705401</v>
      </c>
      <c r="DU226" s="1">
        <v>264142.42288367398</v>
      </c>
      <c r="DV226" s="1">
        <v>330901.952123333</v>
      </c>
      <c r="DW226" s="1">
        <v>445253.53121035598</v>
      </c>
      <c r="DX226" s="1">
        <v>193515.42719578999</v>
      </c>
      <c r="DY226" s="1">
        <v>318458.34087088198</v>
      </c>
      <c r="DZ226" s="1">
        <v>350415.97552786599</v>
      </c>
      <c r="EA226" s="1">
        <v>432291.95247964899</v>
      </c>
      <c r="EB226" s="1">
        <v>291634.16018226801</v>
      </c>
      <c r="EC226" s="1">
        <v>409808.83954868303</v>
      </c>
      <c r="ED226" s="1">
        <v>315766.89586950699</v>
      </c>
      <c r="EE226" s="1">
        <v>220964.73026148</v>
      </c>
      <c r="EF226" s="1">
        <v>361007.21925742499</v>
      </c>
      <c r="EG226" s="1">
        <v>462387.16624639701</v>
      </c>
      <c r="EH226" s="1">
        <v>285296.04027482402</v>
      </c>
      <c r="EI226" s="1">
        <v>383740.50308834203</v>
      </c>
      <c r="EJ226" s="1">
        <v>298456.10107516497</v>
      </c>
      <c r="EK226" s="1">
        <v>296151.63257144799</v>
      </c>
      <c r="EL226" s="1">
        <v>230447.57050951701</v>
      </c>
      <c r="EM226" s="1">
        <v>271137.88415482902</v>
      </c>
      <c r="EN226" s="1">
        <v>286893.32194022799</v>
      </c>
      <c r="EO226" s="1">
        <v>382396.64917434898</v>
      </c>
      <c r="EP226" s="1">
        <v>251274.648430159</v>
      </c>
      <c r="EQ226" s="1">
        <v>240964.05900723999</v>
      </c>
      <c r="ER226" s="1">
        <v>192585.31122662799</v>
      </c>
      <c r="ES226" s="1">
        <v>229195.37789636501</v>
      </c>
      <c r="ET226" s="1">
        <v>293074.84609181999</v>
      </c>
      <c r="EU226" s="1">
        <v>151030.70079377099</v>
      </c>
      <c r="EV226" s="1">
        <v>269000.05503225297</v>
      </c>
      <c r="EW226" s="1">
        <v>252767.97822910699</v>
      </c>
      <c r="EX226" s="1">
        <v>175915.318715086</v>
      </c>
      <c r="EY226" s="1">
        <v>221627.095202697</v>
      </c>
      <c r="EZ226" s="1">
        <v>418472.69153028599</v>
      </c>
      <c r="FA226" s="1">
        <v>310481.247835861</v>
      </c>
      <c r="FB226" s="1">
        <v>536180.02905562299</v>
      </c>
      <c r="FC226" s="1">
        <v>349006.71344198898</v>
      </c>
      <c r="FD226" s="1">
        <v>210535.65378822101</v>
      </c>
    </row>
    <row r="227" spans="1:160" x14ac:dyDescent="0.2">
      <c r="A227" s="1" t="s">
        <v>1861</v>
      </c>
      <c r="B227" s="4" t="s">
        <v>1010</v>
      </c>
      <c r="C227" s="4" t="s">
        <v>1011</v>
      </c>
      <c r="D227" s="1">
        <v>7282542.5859397696</v>
      </c>
      <c r="E227" s="1">
        <v>8965234.4296106305</v>
      </c>
      <c r="F227" s="1">
        <v>11395866.204651</v>
      </c>
      <c r="G227" s="1">
        <v>9431488.0232257191</v>
      </c>
      <c r="H227" s="1">
        <v>10264131.137603801</v>
      </c>
      <c r="I227" s="1">
        <v>9670041.9134399295</v>
      </c>
      <c r="J227" s="1">
        <v>8473912.0815687906</v>
      </c>
      <c r="K227" s="1">
        <v>8636491.9566858299</v>
      </c>
      <c r="L227" s="1">
        <v>9885603.4341151398</v>
      </c>
      <c r="M227" s="1">
        <v>9446075.0737263095</v>
      </c>
      <c r="N227" s="1">
        <v>18835883.879985999</v>
      </c>
      <c r="O227" s="1">
        <v>7747108.7466898803</v>
      </c>
      <c r="P227" s="1">
        <v>11681074.5892331</v>
      </c>
      <c r="Q227" s="1">
        <v>8555769.0009764303</v>
      </c>
      <c r="R227" s="1">
        <v>9811882.6002786607</v>
      </c>
      <c r="S227" s="1">
        <v>10853531.377547299</v>
      </c>
      <c r="T227" s="1">
        <v>10996370.629932201</v>
      </c>
      <c r="U227" s="1">
        <v>14194183.5818814</v>
      </c>
      <c r="V227" s="1">
        <v>9290681.3097222205</v>
      </c>
      <c r="W227" s="1">
        <v>9812338.0607732404</v>
      </c>
      <c r="X227" s="1">
        <v>8893389.8946100101</v>
      </c>
      <c r="Y227" s="1">
        <v>10462818.4110347</v>
      </c>
      <c r="Z227" s="1">
        <v>11465452.283327701</v>
      </c>
      <c r="AA227" s="1">
        <v>9364665.0886462405</v>
      </c>
      <c r="AB227" s="1">
        <v>9418620.9026106503</v>
      </c>
      <c r="AC227" s="1">
        <v>10490273.9481398</v>
      </c>
      <c r="AD227" s="1">
        <v>11181301.8672849</v>
      </c>
      <c r="AE227" s="1">
        <v>10340832.2300175</v>
      </c>
      <c r="AF227" s="1">
        <v>9473443.8442509491</v>
      </c>
      <c r="AG227" s="1">
        <v>7187562.75007792</v>
      </c>
      <c r="AH227" s="1">
        <v>7161267.2996799201</v>
      </c>
      <c r="AI227" s="1">
        <v>8471726.9182495903</v>
      </c>
      <c r="AJ227" s="1">
        <v>8469008.8816164006</v>
      </c>
      <c r="AK227" s="1">
        <v>12108156.1209486</v>
      </c>
      <c r="AL227" s="1">
        <v>8794452.68519485</v>
      </c>
      <c r="AM227" s="1">
        <v>10961354.7831992</v>
      </c>
      <c r="AN227" s="1">
        <v>8945928.1681984197</v>
      </c>
      <c r="AO227" s="1">
        <v>9831167.4217542596</v>
      </c>
      <c r="AP227" s="1">
        <v>9009322.9197710603</v>
      </c>
      <c r="AQ227" s="1">
        <v>8214376.6602988197</v>
      </c>
      <c r="AR227" s="1">
        <v>11069219.1068989</v>
      </c>
      <c r="AS227" s="1">
        <v>12253481.838194</v>
      </c>
      <c r="AT227" s="1">
        <v>10468931.3141526</v>
      </c>
      <c r="AU227" s="1">
        <v>10646267.320702201</v>
      </c>
      <c r="AV227" s="1">
        <v>9674908.6421783306</v>
      </c>
      <c r="AW227" s="1">
        <v>8510630.5813825</v>
      </c>
      <c r="AX227" s="1">
        <v>10170175.1457082</v>
      </c>
      <c r="AY227" s="1">
        <v>8513943.2735597603</v>
      </c>
      <c r="AZ227" s="1">
        <v>11520083.9372715</v>
      </c>
      <c r="BA227" s="1">
        <v>9374532.0138977896</v>
      </c>
      <c r="BB227" s="1">
        <v>8808833.0384288002</v>
      </c>
      <c r="BC227" s="1">
        <v>8859466.8710733298</v>
      </c>
      <c r="BD227" s="1">
        <v>16050398.7903066</v>
      </c>
      <c r="BE227" s="1">
        <v>8887306.5378325991</v>
      </c>
      <c r="BF227" s="1">
        <v>9600661.7545526996</v>
      </c>
      <c r="BG227" s="1">
        <v>7735156.87767509</v>
      </c>
      <c r="BH227" s="1">
        <v>9438140.3928240892</v>
      </c>
      <c r="BI227" s="1">
        <v>10792774.263316199</v>
      </c>
      <c r="BJ227" s="1">
        <v>11909191.5679237</v>
      </c>
      <c r="BK227" s="1">
        <v>9463414.5229872409</v>
      </c>
      <c r="BL227" s="1">
        <v>9440567.8111639898</v>
      </c>
      <c r="BM227" s="1">
        <v>7920238.3529450204</v>
      </c>
      <c r="BN227" s="1">
        <v>10333052.717384599</v>
      </c>
      <c r="BO227" s="1">
        <v>14344214.247943699</v>
      </c>
      <c r="BP227" s="1">
        <v>11438310.181821199</v>
      </c>
      <c r="BQ227" s="1">
        <v>15138933.2715245</v>
      </c>
      <c r="BR227" s="1">
        <v>9669927.1890650503</v>
      </c>
      <c r="BS227" s="1">
        <v>7436539.9955810802</v>
      </c>
      <c r="BT227" s="1">
        <v>7644194.7919553602</v>
      </c>
      <c r="BU227" s="1">
        <v>8092960.4508676101</v>
      </c>
      <c r="BV227" s="1">
        <v>9221229.9654613491</v>
      </c>
      <c r="BW227" s="1">
        <v>7576620.24356509</v>
      </c>
      <c r="BX227" s="1">
        <v>8135327.6671426399</v>
      </c>
      <c r="BY227" s="1">
        <v>12309989.5803541</v>
      </c>
      <c r="BZ227" s="1">
        <v>9754191.6437714901</v>
      </c>
      <c r="CA227" s="1">
        <v>6958224.4389124596</v>
      </c>
      <c r="CB227" s="1">
        <v>23126869.002125598</v>
      </c>
      <c r="CC227" s="1">
        <v>10700182.243329201</v>
      </c>
      <c r="CD227" s="1">
        <v>9878408.2460872903</v>
      </c>
      <c r="CE227" s="1">
        <v>9195855.45655475</v>
      </c>
      <c r="CF227" s="1">
        <v>13355564.097508</v>
      </c>
      <c r="CG227" s="1">
        <v>8925448.0602615699</v>
      </c>
      <c r="CH227" s="1">
        <v>11387388.403898301</v>
      </c>
      <c r="CI227" s="1">
        <v>13302011.5146826</v>
      </c>
      <c r="CJ227" s="1">
        <v>9934725.4701674208</v>
      </c>
      <c r="CK227" s="1">
        <v>9118917.4431211893</v>
      </c>
      <c r="CL227" s="1">
        <v>7092457.7097731996</v>
      </c>
      <c r="CM227" s="1">
        <v>9294978.4280300494</v>
      </c>
      <c r="CN227" s="1">
        <v>8612970.5752940606</v>
      </c>
      <c r="CO227" s="1">
        <v>8497736.7985909395</v>
      </c>
      <c r="CP227" s="1">
        <v>9372075.5842528902</v>
      </c>
      <c r="CQ227" s="1">
        <v>8619629.7128686793</v>
      </c>
      <c r="CR227" s="1">
        <v>12935439.0248615</v>
      </c>
      <c r="CS227" s="1">
        <v>9868734.3494069893</v>
      </c>
      <c r="CT227" s="1">
        <v>6924608.7400227599</v>
      </c>
      <c r="CU227" s="1">
        <v>8371078.8489726502</v>
      </c>
      <c r="CV227" s="1">
        <v>7087502.9000973599</v>
      </c>
      <c r="CW227" s="1">
        <v>8715190.6853851806</v>
      </c>
      <c r="CX227" s="1">
        <v>9392257.8594878297</v>
      </c>
      <c r="CY227" s="1">
        <v>11235269.8173024</v>
      </c>
      <c r="CZ227" s="1">
        <v>10169592.9055406</v>
      </c>
      <c r="DA227" s="1">
        <v>7443374.7822704604</v>
      </c>
      <c r="DB227" s="1">
        <v>8914179.3275121395</v>
      </c>
      <c r="DC227" s="1">
        <v>7363098.1173553402</v>
      </c>
      <c r="DD227" s="1">
        <v>8456868.4609500803</v>
      </c>
      <c r="DE227" s="1">
        <v>8128872.7750164401</v>
      </c>
      <c r="DF227" s="1">
        <v>8044239.6380376499</v>
      </c>
      <c r="DG227" s="1">
        <v>8719048.3057725206</v>
      </c>
      <c r="DH227" s="1">
        <v>9822466.5667517409</v>
      </c>
      <c r="DI227" s="1">
        <v>8131021.7016641302</v>
      </c>
      <c r="DJ227" s="1">
        <v>8626740.8156283591</v>
      </c>
      <c r="DK227" s="1">
        <v>8176328.4282240802</v>
      </c>
      <c r="DL227" s="1">
        <v>9541826.0868249293</v>
      </c>
      <c r="DM227" s="1">
        <v>11803710.0110431</v>
      </c>
      <c r="DN227" s="1">
        <v>7466710.72595606</v>
      </c>
      <c r="DO227" s="1">
        <v>8084709.5472697103</v>
      </c>
      <c r="DP227" s="1">
        <v>6259126.5112652602</v>
      </c>
      <c r="DQ227" s="1">
        <v>7661069.5182266701</v>
      </c>
      <c r="DR227" s="1">
        <v>7226419.32875345</v>
      </c>
      <c r="DS227" s="1">
        <v>6370866.7181032896</v>
      </c>
      <c r="DT227" s="1">
        <v>12665144.910902699</v>
      </c>
      <c r="DU227" s="1">
        <v>8437366.6656911597</v>
      </c>
      <c r="DV227" s="1">
        <v>9802111.6096414495</v>
      </c>
      <c r="DW227" s="1">
        <v>9258557.4419188108</v>
      </c>
      <c r="DX227" s="1">
        <v>6565231.3482997697</v>
      </c>
      <c r="DY227" s="1">
        <v>12510767.952600099</v>
      </c>
      <c r="DZ227" s="1">
        <v>9590003.0796136409</v>
      </c>
      <c r="EA227" s="1">
        <v>9169218.7906164192</v>
      </c>
      <c r="EB227" s="1">
        <v>12807501.9808327</v>
      </c>
      <c r="EC227" s="1">
        <v>9823403.4411176797</v>
      </c>
      <c r="ED227" s="1">
        <v>8978917.0098935906</v>
      </c>
      <c r="EE227" s="1">
        <v>8440964.9273789003</v>
      </c>
      <c r="EF227" s="1">
        <v>9798995.31983543</v>
      </c>
      <c r="EG227" s="1">
        <v>7024094.0723129697</v>
      </c>
      <c r="EH227" s="1">
        <v>9813173.4550036006</v>
      </c>
      <c r="EI227" s="1">
        <v>9158724.0138246808</v>
      </c>
      <c r="EJ227" s="1">
        <v>13151753.920861701</v>
      </c>
      <c r="EK227" s="1">
        <v>6514725.53997635</v>
      </c>
      <c r="EL227" s="1">
        <v>7160215.3946193401</v>
      </c>
      <c r="EM227" s="1">
        <v>7581061.9889222998</v>
      </c>
      <c r="EN227" s="1">
        <v>8284577.3053463502</v>
      </c>
      <c r="EO227" s="1">
        <v>11010944.308828801</v>
      </c>
      <c r="EP227" s="1">
        <v>7771739.7217711201</v>
      </c>
      <c r="EQ227" s="1">
        <v>7645309.5201480202</v>
      </c>
      <c r="ER227" s="1">
        <v>7241965.5670185899</v>
      </c>
      <c r="ES227" s="1">
        <v>9342632.9080315102</v>
      </c>
      <c r="ET227" s="1">
        <v>6621931.9760319898</v>
      </c>
      <c r="EU227" s="1">
        <v>6763395.8581585698</v>
      </c>
      <c r="EV227" s="1">
        <v>6953659.32953481</v>
      </c>
      <c r="EW227" s="1">
        <v>8715848.9798940998</v>
      </c>
      <c r="EX227" s="1">
        <v>5916631.5506058298</v>
      </c>
      <c r="EY227" s="1">
        <v>7323569.45302465</v>
      </c>
      <c r="EZ227" s="1">
        <v>8758853.5656724591</v>
      </c>
      <c r="FA227" s="1">
        <v>9258427.1235006191</v>
      </c>
      <c r="FB227" s="1">
        <v>12419497.785411101</v>
      </c>
      <c r="FC227" s="1">
        <v>7902874.22955966</v>
      </c>
      <c r="FD227" s="1">
        <v>10343253.7751594</v>
      </c>
    </row>
    <row r="228" spans="1:160" x14ac:dyDescent="0.2">
      <c r="A228" s="1" t="s">
        <v>1862</v>
      </c>
      <c r="B228" s="4" t="s">
        <v>1014</v>
      </c>
      <c r="C228" s="4" t="s">
        <v>0</v>
      </c>
      <c r="D228" s="1" t="s">
        <v>0</v>
      </c>
      <c r="E228" s="1" t="s">
        <v>0</v>
      </c>
      <c r="F228" s="1" t="s">
        <v>0</v>
      </c>
      <c r="G228" s="1" t="s">
        <v>0</v>
      </c>
      <c r="H228" s="1" t="s">
        <v>0</v>
      </c>
      <c r="I228" s="1" t="s">
        <v>0</v>
      </c>
      <c r="J228" s="1" t="s">
        <v>0</v>
      </c>
      <c r="K228" s="1" t="s">
        <v>0</v>
      </c>
      <c r="L228" s="1" t="s">
        <v>0</v>
      </c>
      <c r="M228" s="1" t="s">
        <v>0</v>
      </c>
      <c r="N228" s="1" t="s">
        <v>0</v>
      </c>
      <c r="O228" s="1" t="s">
        <v>0</v>
      </c>
      <c r="P228" s="1" t="s">
        <v>0</v>
      </c>
      <c r="Q228" s="1" t="s">
        <v>0</v>
      </c>
      <c r="R228" s="1" t="s">
        <v>0</v>
      </c>
      <c r="S228" s="1" t="s">
        <v>0</v>
      </c>
      <c r="T228" s="1" t="s">
        <v>0</v>
      </c>
      <c r="U228" s="1" t="s">
        <v>0</v>
      </c>
      <c r="V228" s="1" t="s">
        <v>0</v>
      </c>
      <c r="W228" s="1" t="s">
        <v>0</v>
      </c>
      <c r="X228" s="1" t="s">
        <v>0</v>
      </c>
      <c r="Y228" s="1" t="s">
        <v>0</v>
      </c>
      <c r="Z228" s="1" t="s">
        <v>0</v>
      </c>
      <c r="AA228" s="1" t="s">
        <v>0</v>
      </c>
      <c r="AB228" s="1" t="s">
        <v>0</v>
      </c>
      <c r="AC228" s="1" t="s">
        <v>0</v>
      </c>
      <c r="AD228" s="1" t="s">
        <v>0</v>
      </c>
      <c r="AE228" s="1" t="s">
        <v>0</v>
      </c>
      <c r="AF228" s="1" t="s">
        <v>0</v>
      </c>
      <c r="AG228" s="1" t="s">
        <v>0</v>
      </c>
      <c r="AH228" s="1" t="s">
        <v>0</v>
      </c>
      <c r="AI228" s="1" t="s">
        <v>0</v>
      </c>
      <c r="AJ228" s="1" t="s">
        <v>0</v>
      </c>
      <c r="AK228" s="1" t="s">
        <v>0</v>
      </c>
      <c r="AL228" s="1" t="s">
        <v>0</v>
      </c>
      <c r="AM228" s="1" t="s">
        <v>0</v>
      </c>
      <c r="AN228" s="1" t="s">
        <v>0</v>
      </c>
      <c r="AO228" s="1" t="s">
        <v>0</v>
      </c>
      <c r="AP228" s="1" t="s">
        <v>0</v>
      </c>
      <c r="AQ228" s="1" t="s">
        <v>0</v>
      </c>
      <c r="AR228" s="1" t="s">
        <v>0</v>
      </c>
      <c r="AS228" s="1" t="s">
        <v>0</v>
      </c>
      <c r="AT228" s="1" t="s">
        <v>0</v>
      </c>
      <c r="AU228" s="1" t="s">
        <v>0</v>
      </c>
      <c r="AV228" s="1" t="s">
        <v>0</v>
      </c>
      <c r="AW228" s="1" t="s">
        <v>0</v>
      </c>
      <c r="AX228" s="1" t="s">
        <v>0</v>
      </c>
      <c r="AY228" s="1" t="s">
        <v>0</v>
      </c>
      <c r="AZ228" s="1" t="s">
        <v>0</v>
      </c>
      <c r="BA228" s="1" t="s">
        <v>0</v>
      </c>
      <c r="BB228" s="1" t="s">
        <v>0</v>
      </c>
      <c r="BC228" s="1" t="s">
        <v>0</v>
      </c>
      <c r="BD228" s="1" t="s">
        <v>0</v>
      </c>
      <c r="BE228" s="1" t="s">
        <v>0</v>
      </c>
      <c r="BF228" s="1" t="s">
        <v>0</v>
      </c>
      <c r="BG228" s="1" t="s">
        <v>0</v>
      </c>
      <c r="BH228" s="1" t="s">
        <v>0</v>
      </c>
      <c r="BI228" s="1" t="s">
        <v>0</v>
      </c>
      <c r="BJ228" s="1" t="s">
        <v>0</v>
      </c>
      <c r="BK228" s="1" t="s">
        <v>0</v>
      </c>
      <c r="BL228" s="1" t="s">
        <v>0</v>
      </c>
      <c r="BM228" s="1" t="s">
        <v>0</v>
      </c>
      <c r="BN228" s="1" t="s">
        <v>0</v>
      </c>
      <c r="BO228" s="1" t="s">
        <v>0</v>
      </c>
      <c r="BP228" s="1" t="s">
        <v>0</v>
      </c>
      <c r="BQ228" s="1" t="s">
        <v>0</v>
      </c>
      <c r="BR228" s="1" t="s">
        <v>0</v>
      </c>
      <c r="BS228" s="1" t="s">
        <v>0</v>
      </c>
      <c r="BT228" s="1" t="s">
        <v>0</v>
      </c>
      <c r="BU228" s="1" t="s">
        <v>0</v>
      </c>
      <c r="BV228" s="1" t="s">
        <v>0</v>
      </c>
      <c r="BW228" s="1" t="s">
        <v>0</v>
      </c>
      <c r="BX228" s="1" t="s">
        <v>0</v>
      </c>
      <c r="BY228" s="1" t="s">
        <v>0</v>
      </c>
      <c r="BZ228" s="1" t="s">
        <v>0</v>
      </c>
      <c r="CA228" s="1" t="s">
        <v>0</v>
      </c>
      <c r="CB228" s="1" t="s">
        <v>0</v>
      </c>
      <c r="CC228" s="1" t="s">
        <v>0</v>
      </c>
      <c r="CD228" s="1" t="s">
        <v>0</v>
      </c>
      <c r="CE228" s="1" t="s">
        <v>0</v>
      </c>
      <c r="CF228" s="1" t="s">
        <v>0</v>
      </c>
      <c r="CG228" s="1" t="s">
        <v>0</v>
      </c>
      <c r="CH228" s="1" t="s">
        <v>0</v>
      </c>
      <c r="CI228" s="1" t="s">
        <v>0</v>
      </c>
      <c r="CJ228" s="1" t="s">
        <v>0</v>
      </c>
      <c r="CK228" s="1" t="s">
        <v>0</v>
      </c>
      <c r="CL228" s="1" t="s">
        <v>0</v>
      </c>
      <c r="CM228" s="1" t="s">
        <v>0</v>
      </c>
      <c r="CN228" s="1" t="s">
        <v>0</v>
      </c>
      <c r="CO228" s="1" t="s">
        <v>0</v>
      </c>
      <c r="CP228" s="1" t="s">
        <v>0</v>
      </c>
      <c r="CQ228" s="1" t="s">
        <v>0</v>
      </c>
      <c r="CR228" s="1" t="s">
        <v>0</v>
      </c>
      <c r="CS228" s="1" t="s">
        <v>0</v>
      </c>
      <c r="CT228" s="1" t="s">
        <v>0</v>
      </c>
      <c r="CU228" s="1" t="s">
        <v>0</v>
      </c>
      <c r="CV228" s="1" t="s">
        <v>0</v>
      </c>
      <c r="CW228" s="1" t="s">
        <v>0</v>
      </c>
      <c r="CX228" s="1" t="s">
        <v>0</v>
      </c>
      <c r="CY228" s="1" t="s">
        <v>0</v>
      </c>
      <c r="CZ228" s="1" t="s">
        <v>0</v>
      </c>
      <c r="DA228" s="1" t="s">
        <v>0</v>
      </c>
      <c r="DB228" s="1" t="s">
        <v>0</v>
      </c>
      <c r="DC228" s="1" t="s">
        <v>0</v>
      </c>
      <c r="DD228" s="1" t="s">
        <v>0</v>
      </c>
      <c r="DE228" s="1" t="s">
        <v>0</v>
      </c>
      <c r="DF228" s="1" t="s">
        <v>0</v>
      </c>
      <c r="DG228" s="1" t="s">
        <v>0</v>
      </c>
      <c r="DH228" s="1" t="s">
        <v>0</v>
      </c>
      <c r="DI228" s="1" t="s">
        <v>0</v>
      </c>
      <c r="DJ228" s="1" t="s">
        <v>0</v>
      </c>
      <c r="DK228" s="1" t="s">
        <v>0</v>
      </c>
      <c r="DL228" s="1" t="s">
        <v>0</v>
      </c>
      <c r="DM228" s="1" t="s">
        <v>0</v>
      </c>
      <c r="DN228" s="1" t="s">
        <v>0</v>
      </c>
      <c r="DO228" s="1" t="s">
        <v>0</v>
      </c>
      <c r="DP228" s="1" t="s">
        <v>0</v>
      </c>
      <c r="DQ228" s="1" t="s">
        <v>0</v>
      </c>
      <c r="DR228" s="1" t="s">
        <v>0</v>
      </c>
      <c r="DS228" s="1" t="s">
        <v>0</v>
      </c>
      <c r="DT228" s="1" t="s">
        <v>0</v>
      </c>
      <c r="DU228" s="1" t="s">
        <v>0</v>
      </c>
      <c r="DV228" s="1" t="s">
        <v>0</v>
      </c>
      <c r="DW228" s="1" t="s">
        <v>0</v>
      </c>
      <c r="DX228" s="1" t="s">
        <v>0</v>
      </c>
      <c r="DY228" s="1" t="s">
        <v>0</v>
      </c>
      <c r="DZ228" s="1" t="s">
        <v>0</v>
      </c>
      <c r="EA228" s="1" t="s">
        <v>0</v>
      </c>
      <c r="EB228" s="1" t="s">
        <v>0</v>
      </c>
      <c r="EC228" s="1" t="s">
        <v>0</v>
      </c>
      <c r="ED228" s="1" t="s">
        <v>0</v>
      </c>
      <c r="EE228" s="1" t="s">
        <v>0</v>
      </c>
      <c r="EF228" s="1" t="s">
        <v>0</v>
      </c>
      <c r="EG228" s="1" t="s">
        <v>0</v>
      </c>
      <c r="EH228" s="1" t="s">
        <v>0</v>
      </c>
      <c r="EI228" s="1" t="s">
        <v>0</v>
      </c>
      <c r="EJ228" s="1" t="s">
        <v>0</v>
      </c>
      <c r="EK228" s="1" t="s">
        <v>0</v>
      </c>
      <c r="EL228" s="1" t="s">
        <v>0</v>
      </c>
      <c r="EM228" s="1" t="s">
        <v>0</v>
      </c>
      <c r="EN228" s="1" t="s">
        <v>0</v>
      </c>
      <c r="EO228" s="1" t="s">
        <v>0</v>
      </c>
      <c r="EP228" s="1" t="s">
        <v>0</v>
      </c>
      <c r="EQ228" s="1" t="s">
        <v>0</v>
      </c>
      <c r="ER228" s="1" t="s">
        <v>0</v>
      </c>
      <c r="ES228" s="1" t="s">
        <v>0</v>
      </c>
      <c r="ET228" s="1" t="s">
        <v>0</v>
      </c>
      <c r="EU228" s="1" t="s">
        <v>0</v>
      </c>
      <c r="EV228" s="1" t="s">
        <v>0</v>
      </c>
      <c r="EW228" s="1" t="s">
        <v>0</v>
      </c>
      <c r="EX228" s="1" t="s">
        <v>0</v>
      </c>
      <c r="EY228" s="1" t="s">
        <v>0</v>
      </c>
      <c r="EZ228" s="1" t="s">
        <v>0</v>
      </c>
      <c r="FA228" s="1" t="s">
        <v>0</v>
      </c>
      <c r="FB228" s="1" t="s">
        <v>0</v>
      </c>
      <c r="FC228" s="1" t="s">
        <v>0</v>
      </c>
      <c r="FD228" s="1" t="s">
        <v>0</v>
      </c>
    </row>
    <row r="229" spans="1:160" x14ac:dyDescent="0.2">
      <c r="A229" s="1" t="s">
        <v>1863</v>
      </c>
      <c r="B229" s="4" t="s">
        <v>1017</v>
      </c>
      <c r="C229" s="4" t="s">
        <v>1018</v>
      </c>
      <c r="D229" s="1">
        <v>69104.212499086905</v>
      </c>
      <c r="E229" s="1">
        <v>284038.66034010798</v>
      </c>
      <c r="F229" s="1">
        <v>678038.72974528198</v>
      </c>
      <c r="G229" s="1">
        <v>149058.810278752</v>
      </c>
      <c r="H229" s="1">
        <v>124275.733566404</v>
      </c>
      <c r="I229" s="1">
        <v>150694.252146374</v>
      </c>
      <c r="J229" s="1">
        <v>237421.43255265401</v>
      </c>
      <c r="K229" s="1">
        <v>65921.7612976081</v>
      </c>
      <c r="L229" s="1">
        <v>109621.467510897</v>
      </c>
      <c r="M229" s="1">
        <v>103085.9473121</v>
      </c>
      <c r="N229" s="1">
        <v>327794.65237503801</v>
      </c>
      <c r="O229" s="1">
        <v>102493.575491201</v>
      </c>
      <c r="P229" s="1">
        <v>176817.89154853401</v>
      </c>
      <c r="Q229" s="1">
        <v>110288.08667644</v>
      </c>
      <c r="R229" s="1">
        <v>124433.177179967</v>
      </c>
      <c r="S229" s="1">
        <v>92397.421157485602</v>
      </c>
      <c r="T229" s="1">
        <v>251343.03439218801</v>
      </c>
      <c r="U229" s="1">
        <v>130931.385714031</v>
      </c>
      <c r="V229" s="1">
        <v>198786.59997704701</v>
      </c>
      <c r="W229" s="1">
        <v>115787.88104142901</v>
      </c>
      <c r="X229" s="1">
        <v>92026.342881770994</v>
      </c>
      <c r="Y229" s="1">
        <v>195607.67242577299</v>
      </c>
      <c r="Z229" s="1">
        <v>206040.26463891601</v>
      </c>
      <c r="AA229" s="1">
        <v>196336.19546556301</v>
      </c>
      <c r="AB229" s="1">
        <v>322942.13202534599</v>
      </c>
      <c r="AC229" s="1">
        <v>259070.862273568</v>
      </c>
      <c r="AD229" s="1">
        <v>72124.824010839497</v>
      </c>
      <c r="AE229" s="1">
        <v>73927.781707724993</v>
      </c>
      <c r="AF229" s="1">
        <v>118492.21009033499</v>
      </c>
      <c r="AG229" s="1">
        <v>94114.594249427493</v>
      </c>
      <c r="AH229" s="1">
        <v>119103.74008417501</v>
      </c>
      <c r="AI229" s="1">
        <v>123935.95906948</v>
      </c>
      <c r="AJ229" s="1">
        <v>115093.93164341</v>
      </c>
      <c r="AK229" s="1">
        <v>89551.596008343404</v>
      </c>
      <c r="AL229" s="1">
        <v>67492.186265263706</v>
      </c>
      <c r="AM229" s="1">
        <v>127591.022474478</v>
      </c>
      <c r="AN229" s="1">
        <v>63995.186833730302</v>
      </c>
      <c r="AO229" s="1">
        <v>104077.341881553</v>
      </c>
      <c r="AP229" s="1">
        <v>163693.13942425</v>
      </c>
      <c r="AQ229" s="1">
        <v>137140.81823162801</v>
      </c>
      <c r="AR229" s="1">
        <v>88810.224087773095</v>
      </c>
      <c r="AS229" s="1">
        <v>284859.55047005601</v>
      </c>
      <c r="AT229" s="1">
        <v>142696.00559699599</v>
      </c>
      <c r="AU229" s="1">
        <v>287220.932894331</v>
      </c>
      <c r="AV229" s="1">
        <v>75842.287903933393</v>
      </c>
      <c r="AW229" s="1">
        <v>96053.285206729503</v>
      </c>
      <c r="AX229" s="1">
        <v>138282.95736479701</v>
      </c>
      <c r="AY229" s="1">
        <v>64248.545033867398</v>
      </c>
      <c r="AZ229" s="1">
        <v>166666.822264335</v>
      </c>
      <c r="BA229" s="1">
        <v>200408.93835598099</v>
      </c>
      <c r="BB229" s="1">
        <v>77425.008810732703</v>
      </c>
      <c r="BC229" s="1">
        <v>114756.824731078</v>
      </c>
      <c r="BD229" s="1">
        <v>145682.82693352201</v>
      </c>
      <c r="BE229" s="1">
        <v>98473.574182902303</v>
      </c>
      <c r="BF229" s="1">
        <v>90296.616015301406</v>
      </c>
      <c r="BG229" s="1">
        <v>106763.962338679</v>
      </c>
      <c r="BH229" s="1">
        <v>159865.03544231999</v>
      </c>
      <c r="BI229" s="1">
        <v>105779.109828949</v>
      </c>
      <c r="BJ229" s="1">
        <v>301541.06508611602</v>
      </c>
      <c r="BK229" s="1">
        <v>59885.741825983998</v>
      </c>
      <c r="BL229" s="1">
        <v>160081.485391155</v>
      </c>
      <c r="BM229" s="1">
        <v>249614.82757460099</v>
      </c>
      <c r="BN229" s="1">
        <v>168379.973206264</v>
      </c>
      <c r="BO229" s="1">
        <v>315936.35548465699</v>
      </c>
      <c r="BP229" s="1">
        <v>216328.280135579</v>
      </c>
      <c r="BQ229" s="1">
        <v>53948.126479754501</v>
      </c>
      <c r="BR229" s="1">
        <v>87974.852467846402</v>
      </c>
      <c r="BS229" s="1">
        <v>173883.93328909599</v>
      </c>
      <c r="BT229" s="1">
        <v>115767.593444182</v>
      </c>
      <c r="BU229" s="1">
        <v>160835.137146653</v>
      </c>
      <c r="BV229" s="1">
        <v>124597.490924956</v>
      </c>
      <c r="BW229" s="1">
        <v>104081.37515301201</v>
      </c>
      <c r="BX229" s="1">
        <v>104716.042416927</v>
      </c>
      <c r="BY229" s="1">
        <v>191730.399869677</v>
      </c>
      <c r="BZ229" s="1">
        <v>90168.146871644596</v>
      </c>
      <c r="CA229" s="1">
        <v>106972.22723201801</v>
      </c>
      <c r="CB229" s="1">
        <v>344192.51872448903</v>
      </c>
      <c r="CC229" s="1">
        <v>68568.556370077102</v>
      </c>
      <c r="CD229" s="1">
        <v>210061.22721002001</v>
      </c>
      <c r="CE229" s="1">
        <v>174956.096092247</v>
      </c>
      <c r="CF229" s="1">
        <v>106390.35549609399</v>
      </c>
      <c r="CG229" s="1">
        <v>67345.043352600202</v>
      </c>
      <c r="CH229" s="1">
        <v>141443.87307310899</v>
      </c>
      <c r="CI229" s="1">
        <v>150210.50228267699</v>
      </c>
      <c r="CJ229" s="1">
        <v>91947.877795387205</v>
      </c>
      <c r="CK229" s="1">
        <v>149534.45847785001</v>
      </c>
      <c r="CL229" s="1">
        <v>210883.947957564</v>
      </c>
      <c r="CM229" s="1">
        <v>105446.706810449</v>
      </c>
      <c r="CN229" s="1">
        <v>45297.353124651301</v>
      </c>
      <c r="CO229" s="1">
        <v>48760.8129895616</v>
      </c>
      <c r="CP229" s="1">
        <v>106390.89971250801</v>
      </c>
      <c r="CQ229" s="1">
        <v>257522.52953566701</v>
      </c>
      <c r="CR229" s="1">
        <v>227781.67246189999</v>
      </c>
      <c r="CS229" s="1">
        <v>51766.793960269599</v>
      </c>
      <c r="CT229" s="1">
        <v>133418.73146344401</v>
      </c>
      <c r="CU229" s="1">
        <v>118168.90146500499</v>
      </c>
      <c r="CV229" s="1">
        <v>74605.065411194402</v>
      </c>
      <c r="CW229" s="1">
        <v>94798.947587100702</v>
      </c>
      <c r="CX229" s="1">
        <v>56771.116043511902</v>
      </c>
      <c r="CY229" s="1">
        <v>53061.184220273703</v>
      </c>
      <c r="CZ229" s="1">
        <v>90399.871692331799</v>
      </c>
      <c r="DA229" s="1">
        <v>76135.757423944306</v>
      </c>
      <c r="DB229" s="1">
        <v>98402.950320952703</v>
      </c>
      <c r="DC229" s="1">
        <v>48654.7129902979</v>
      </c>
      <c r="DD229" s="1">
        <v>56256.246279192703</v>
      </c>
      <c r="DE229" s="1">
        <v>104863.031799321</v>
      </c>
      <c r="DF229" s="1">
        <v>61779.676114517002</v>
      </c>
      <c r="DG229" s="1">
        <v>72335.971562884297</v>
      </c>
      <c r="DH229" s="1">
        <v>67243.879636355196</v>
      </c>
      <c r="DI229" s="1">
        <v>65400.871643129598</v>
      </c>
      <c r="DJ229" s="1">
        <v>64237.972922426801</v>
      </c>
      <c r="DK229" s="1">
        <v>119225.984987741</v>
      </c>
      <c r="DL229" s="1">
        <v>87471.847555489803</v>
      </c>
      <c r="DM229" s="1">
        <v>115109.441677656</v>
      </c>
      <c r="DN229" s="1">
        <v>77596.767145442704</v>
      </c>
      <c r="DO229" s="1">
        <v>85781.258204238693</v>
      </c>
      <c r="DP229" s="1">
        <v>161444.69418021801</v>
      </c>
      <c r="DQ229" s="1">
        <v>90098.830131163297</v>
      </c>
      <c r="DR229" s="1">
        <v>108667.483561405</v>
      </c>
      <c r="DS229" s="1">
        <v>49082.380795293102</v>
      </c>
      <c r="DT229" s="1">
        <v>124148.17099539</v>
      </c>
      <c r="DU229" s="1">
        <v>65629.913926101101</v>
      </c>
      <c r="DV229" s="1">
        <v>120799.920295672</v>
      </c>
      <c r="DW229" s="1">
        <v>110965.734395215</v>
      </c>
      <c r="DX229" s="1">
        <v>127570.13703427999</v>
      </c>
      <c r="DY229" s="1">
        <v>196890.43668241199</v>
      </c>
      <c r="DZ229" s="1">
        <v>87190.862991383096</v>
      </c>
      <c r="EA229" s="1">
        <v>105459.687400355</v>
      </c>
      <c r="EB229" s="1">
        <v>183274.87910888699</v>
      </c>
      <c r="EC229" s="1">
        <v>97560.709959175598</v>
      </c>
      <c r="ED229" s="1">
        <v>106484.92980901001</v>
      </c>
      <c r="EE229" s="1">
        <v>56633.165064658402</v>
      </c>
      <c r="EF229" s="1">
        <v>221278.584830331</v>
      </c>
      <c r="EG229" s="1">
        <v>82810.644416549098</v>
      </c>
      <c r="EH229" s="1">
        <v>103170.20916438301</v>
      </c>
      <c r="EI229" s="1">
        <v>187261.27812150199</v>
      </c>
      <c r="EJ229" s="1">
        <v>230152.19740124501</v>
      </c>
      <c r="EK229" s="1">
        <v>93641.695407113293</v>
      </c>
      <c r="EL229" s="1">
        <v>88488.867746637203</v>
      </c>
      <c r="EM229" s="1">
        <v>69538.280688578394</v>
      </c>
      <c r="EN229" s="1">
        <v>167296.12086809799</v>
      </c>
      <c r="EO229" s="1">
        <v>98849.399993928993</v>
      </c>
      <c r="EP229" s="1">
        <v>213754.052401058</v>
      </c>
      <c r="EQ229" s="1">
        <v>311866.64846512902</v>
      </c>
      <c r="ER229" s="1">
        <v>123489.29436251499</v>
      </c>
      <c r="ES229" s="1">
        <v>64240.198146224699</v>
      </c>
      <c r="ET229" s="1">
        <v>110752.837816495</v>
      </c>
      <c r="EU229" s="1">
        <v>160741.30080525001</v>
      </c>
      <c r="EV229" s="1">
        <v>138439.392720206</v>
      </c>
      <c r="EW229" s="1">
        <v>151037.378550847</v>
      </c>
      <c r="EX229" s="1">
        <v>51339.024151433397</v>
      </c>
      <c r="EY229" s="1">
        <v>200540.05032614301</v>
      </c>
      <c r="EZ229" s="1">
        <v>96626.236054696201</v>
      </c>
      <c r="FA229" s="1">
        <v>141772.32867033401</v>
      </c>
      <c r="FB229" s="1">
        <v>98257.906222637204</v>
      </c>
      <c r="FC229" s="1">
        <v>194724.837178983</v>
      </c>
      <c r="FD229" s="1">
        <v>120560.86841747101</v>
      </c>
    </row>
    <row r="230" spans="1:160" x14ac:dyDescent="0.2">
      <c r="A230" s="1" t="s">
        <v>1864</v>
      </c>
      <c r="B230" s="4" t="s">
        <v>1021</v>
      </c>
      <c r="C230" s="4" t="s">
        <v>1022</v>
      </c>
      <c r="D230" s="1" t="s">
        <v>0</v>
      </c>
      <c r="E230" s="1" t="s">
        <v>0</v>
      </c>
      <c r="F230" s="1" t="s">
        <v>0</v>
      </c>
      <c r="G230" s="1" t="s">
        <v>0</v>
      </c>
      <c r="H230" s="1" t="s">
        <v>0</v>
      </c>
      <c r="I230" s="1" t="s">
        <v>0</v>
      </c>
      <c r="J230" s="1" t="s">
        <v>0</v>
      </c>
      <c r="K230" s="1" t="s">
        <v>0</v>
      </c>
      <c r="L230" s="1" t="s">
        <v>0</v>
      </c>
      <c r="M230" s="1" t="s">
        <v>0</v>
      </c>
      <c r="N230" s="1" t="s">
        <v>0</v>
      </c>
      <c r="O230" s="1" t="s">
        <v>0</v>
      </c>
      <c r="P230" s="1" t="s">
        <v>0</v>
      </c>
      <c r="Q230" s="1" t="s">
        <v>0</v>
      </c>
      <c r="R230" s="1" t="s">
        <v>0</v>
      </c>
      <c r="S230" s="1" t="s">
        <v>0</v>
      </c>
      <c r="T230" s="1" t="s">
        <v>0</v>
      </c>
      <c r="U230" s="1" t="s">
        <v>0</v>
      </c>
      <c r="V230" s="1" t="s">
        <v>0</v>
      </c>
      <c r="W230" s="1" t="s">
        <v>0</v>
      </c>
      <c r="X230" s="1" t="s">
        <v>0</v>
      </c>
      <c r="Y230" s="1" t="s">
        <v>0</v>
      </c>
      <c r="Z230" s="1" t="s">
        <v>0</v>
      </c>
      <c r="AA230" s="1" t="s">
        <v>0</v>
      </c>
      <c r="AB230" s="1" t="s">
        <v>0</v>
      </c>
      <c r="AC230" s="1" t="s">
        <v>0</v>
      </c>
      <c r="AD230" s="1" t="s">
        <v>0</v>
      </c>
      <c r="AE230" s="1" t="s">
        <v>0</v>
      </c>
      <c r="AF230" s="1" t="s">
        <v>0</v>
      </c>
      <c r="AG230" s="1" t="s">
        <v>0</v>
      </c>
      <c r="AH230" s="1" t="s">
        <v>0</v>
      </c>
      <c r="AI230" s="1" t="s">
        <v>0</v>
      </c>
      <c r="AJ230" s="1" t="s">
        <v>0</v>
      </c>
      <c r="AK230" s="1" t="s">
        <v>0</v>
      </c>
      <c r="AL230" s="1" t="s">
        <v>0</v>
      </c>
      <c r="AM230" s="1" t="s">
        <v>0</v>
      </c>
      <c r="AN230" s="1" t="s">
        <v>0</v>
      </c>
      <c r="AO230" s="1" t="s">
        <v>0</v>
      </c>
      <c r="AP230" s="1" t="s">
        <v>0</v>
      </c>
      <c r="AQ230" s="1" t="s">
        <v>0</v>
      </c>
      <c r="AR230" s="1" t="s">
        <v>0</v>
      </c>
      <c r="AS230" s="1" t="s">
        <v>0</v>
      </c>
      <c r="AT230" s="1" t="s">
        <v>0</v>
      </c>
      <c r="AU230" s="1" t="s">
        <v>0</v>
      </c>
      <c r="AV230" s="1" t="s">
        <v>0</v>
      </c>
      <c r="AW230" s="1" t="s">
        <v>0</v>
      </c>
      <c r="AX230" s="1" t="s">
        <v>0</v>
      </c>
      <c r="AY230" s="1" t="s">
        <v>0</v>
      </c>
      <c r="AZ230" s="1" t="s">
        <v>0</v>
      </c>
      <c r="BA230" s="1" t="s">
        <v>0</v>
      </c>
      <c r="BB230" s="1" t="s">
        <v>0</v>
      </c>
      <c r="BC230" s="1" t="s">
        <v>0</v>
      </c>
      <c r="BD230" s="1" t="s">
        <v>0</v>
      </c>
      <c r="BE230" s="1" t="s">
        <v>0</v>
      </c>
      <c r="BF230" s="1" t="s">
        <v>0</v>
      </c>
      <c r="BG230" s="1" t="s">
        <v>0</v>
      </c>
      <c r="BH230" s="1" t="s">
        <v>0</v>
      </c>
      <c r="BI230" s="1" t="s">
        <v>0</v>
      </c>
      <c r="BJ230" s="1" t="s">
        <v>0</v>
      </c>
      <c r="BK230" s="1" t="s">
        <v>0</v>
      </c>
      <c r="BL230" s="1" t="s">
        <v>0</v>
      </c>
      <c r="BM230" s="1" t="s">
        <v>0</v>
      </c>
      <c r="BN230" s="1" t="s">
        <v>0</v>
      </c>
      <c r="BO230" s="1" t="s">
        <v>0</v>
      </c>
      <c r="BP230" s="1" t="s">
        <v>0</v>
      </c>
      <c r="BQ230" s="1" t="s">
        <v>0</v>
      </c>
      <c r="BR230" s="1" t="s">
        <v>0</v>
      </c>
      <c r="BS230" s="1" t="s">
        <v>0</v>
      </c>
      <c r="BT230" s="1" t="s">
        <v>0</v>
      </c>
      <c r="BU230" s="1" t="s">
        <v>0</v>
      </c>
      <c r="BV230" s="1" t="s">
        <v>0</v>
      </c>
      <c r="BW230" s="1" t="s">
        <v>0</v>
      </c>
      <c r="BX230" s="1" t="s">
        <v>0</v>
      </c>
      <c r="BY230" s="1" t="s">
        <v>0</v>
      </c>
      <c r="BZ230" s="1" t="s">
        <v>0</v>
      </c>
      <c r="CA230" s="1" t="s">
        <v>0</v>
      </c>
      <c r="CB230" s="1" t="s">
        <v>0</v>
      </c>
      <c r="CC230" s="1" t="s">
        <v>0</v>
      </c>
      <c r="CD230" s="1" t="s">
        <v>0</v>
      </c>
      <c r="CE230" s="1" t="s">
        <v>0</v>
      </c>
      <c r="CF230" s="1" t="s">
        <v>0</v>
      </c>
      <c r="CG230" s="1" t="s">
        <v>0</v>
      </c>
      <c r="CH230" s="1" t="s">
        <v>0</v>
      </c>
      <c r="CI230" s="1" t="s">
        <v>0</v>
      </c>
      <c r="CJ230" s="1" t="s">
        <v>0</v>
      </c>
      <c r="CK230" s="1" t="s">
        <v>0</v>
      </c>
      <c r="CL230" s="1" t="s">
        <v>0</v>
      </c>
      <c r="CM230" s="1" t="s">
        <v>0</v>
      </c>
      <c r="CN230" s="1" t="s">
        <v>0</v>
      </c>
      <c r="CO230" s="1" t="s">
        <v>0</v>
      </c>
      <c r="CP230" s="1" t="s">
        <v>0</v>
      </c>
      <c r="CQ230" s="1" t="s">
        <v>0</v>
      </c>
      <c r="CR230" s="1" t="s">
        <v>0</v>
      </c>
      <c r="CS230" s="1" t="s">
        <v>0</v>
      </c>
      <c r="CT230" s="1" t="s">
        <v>0</v>
      </c>
      <c r="CU230" s="1" t="s">
        <v>0</v>
      </c>
      <c r="CV230" s="1" t="s">
        <v>0</v>
      </c>
      <c r="CW230" s="1" t="s">
        <v>0</v>
      </c>
      <c r="CX230" s="1" t="s">
        <v>0</v>
      </c>
      <c r="CY230" s="1" t="s">
        <v>0</v>
      </c>
      <c r="CZ230" s="1" t="s">
        <v>0</v>
      </c>
      <c r="DA230" s="1" t="s">
        <v>0</v>
      </c>
      <c r="DB230" s="1" t="s">
        <v>0</v>
      </c>
      <c r="DC230" s="1" t="s">
        <v>0</v>
      </c>
      <c r="DD230" s="1" t="s">
        <v>0</v>
      </c>
      <c r="DE230" s="1" t="s">
        <v>0</v>
      </c>
      <c r="DF230" s="1" t="s">
        <v>0</v>
      </c>
      <c r="DG230" s="1" t="s">
        <v>0</v>
      </c>
      <c r="DH230" s="1" t="s">
        <v>0</v>
      </c>
      <c r="DI230" s="1" t="s">
        <v>0</v>
      </c>
      <c r="DJ230" s="1" t="s">
        <v>0</v>
      </c>
      <c r="DK230" s="1" t="s">
        <v>0</v>
      </c>
      <c r="DL230" s="1" t="s">
        <v>0</v>
      </c>
      <c r="DM230" s="1" t="s">
        <v>0</v>
      </c>
      <c r="DN230" s="1" t="s">
        <v>0</v>
      </c>
      <c r="DO230" s="1" t="s">
        <v>0</v>
      </c>
      <c r="DP230" s="1" t="s">
        <v>0</v>
      </c>
      <c r="DQ230" s="1" t="s">
        <v>0</v>
      </c>
      <c r="DR230" s="1" t="s">
        <v>0</v>
      </c>
      <c r="DS230" s="1" t="s">
        <v>0</v>
      </c>
      <c r="DT230" s="1" t="s">
        <v>0</v>
      </c>
      <c r="DU230" s="1" t="s">
        <v>0</v>
      </c>
      <c r="DV230" s="1" t="s">
        <v>0</v>
      </c>
      <c r="DW230" s="1" t="s">
        <v>0</v>
      </c>
      <c r="DX230" s="1" t="s">
        <v>0</v>
      </c>
      <c r="DY230" s="1" t="s">
        <v>0</v>
      </c>
      <c r="DZ230" s="1" t="s">
        <v>0</v>
      </c>
      <c r="EA230" s="1" t="s">
        <v>0</v>
      </c>
      <c r="EB230" s="1" t="s">
        <v>0</v>
      </c>
      <c r="EC230" s="1" t="s">
        <v>0</v>
      </c>
      <c r="ED230" s="1" t="s">
        <v>0</v>
      </c>
      <c r="EE230" s="1" t="s">
        <v>0</v>
      </c>
      <c r="EF230" s="1" t="s">
        <v>0</v>
      </c>
      <c r="EG230" s="1" t="s">
        <v>0</v>
      </c>
      <c r="EH230" s="1" t="s">
        <v>0</v>
      </c>
      <c r="EI230" s="1" t="s">
        <v>0</v>
      </c>
      <c r="EJ230" s="1" t="s">
        <v>0</v>
      </c>
      <c r="EK230" s="1" t="s">
        <v>0</v>
      </c>
      <c r="EL230" s="1" t="s">
        <v>0</v>
      </c>
      <c r="EM230" s="1" t="s">
        <v>0</v>
      </c>
      <c r="EN230" s="1" t="s">
        <v>0</v>
      </c>
      <c r="EO230" s="1" t="s">
        <v>0</v>
      </c>
      <c r="EP230" s="1" t="s">
        <v>0</v>
      </c>
      <c r="EQ230" s="1" t="s">
        <v>0</v>
      </c>
      <c r="ER230" s="1" t="s">
        <v>0</v>
      </c>
      <c r="ES230" s="1" t="s">
        <v>0</v>
      </c>
      <c r="ET230" s="1" t="s">
        <v>0</v>
      </c>
      <c r="EU230" s="1" t="s">
        <v>0</v>
      </c>
      <c r="EV230" s="1" t="s">
        <v>0</v>
      </c>
      <c r="EW230" s="1" t="s">
        <v>0</v>
      </c>
      <c r="EX230" s="1" t="s">
        <v>0</v>
      </c>
      <c r="EY230" s="1" t="s">
        <v>0</v>
      </c>
      <c r="EZ230" s="1" t="s">
        <v>0</v>
      </c>
      <c r="FA230" s="1" t="s">
        <v>0</v>
      </c>
      <c r="FB230" s="1" t="s">
        <v>0</v>
      </c>
      <c r="FC230" s="1" t="s">
        <v>0</v>
      </c>
      <c r="FD230" s="1" t="s">
        <v>0</v>
      </c>
    </row>
    <row r="231" spans="1:160" x14ac:dyDescent="0.2">
      <c r="A231" s="1" t="s">
        <v>1865</v>
      </c>
      <c r="B231" s="4" t="s">
        <v>1025</v>
      </c>
      <c r="C231" s="4" t="s">
        <v>0</v>
      </c>
      <c r="D231" s="1" t="s">
        <v>0</v>
      </c>
      <c r="E231" s="1" t="s">
        <v>0</v>
      </c>
      <c r="F231" s="1" t="s">
        <v>0</v>
      </c>
      <c r="G231" s="1" t="s">
        <v>0</v>
      </c>
      <c r="H231" s="1" t="s">
        <v>0</v>
      </c>
      <c r="I231" s="1" t="s">
        <v>0</v>
      </c>
      <c r="J231" s="1" t="s">
        <v>0</v>
      </c>
      <c r="K231" s="1" t="s">
        <v>0</v>
      </c>
      <c r="L231" s="1" t="s">
        <v>0</v>
      </c>
      <c r="M231" s="1" t="s">
        <v>0</v>
      </c>
      <c r="N231" s="1" t="s">
        <v>0</v>
      </c>
      <c r="O231" s="1" t="s">
        <v>0</v>
      </c>
      <c r="P231" s="1" t="s">
        <v>0</v>
      </c>
      <c r="Q231" s="1" t="s">
        <v>0</v>
      </c>
      <c r="R231" s="1" t="s">
        <v>0</v>
      </c>
      <c r="S231" s="1" t="s">
        <v>0</v>
      </c>
      <c r="T231" s="1" t="s">
        <v>0</v>
      </c>
      <c r="U231" s="1" t="s">
        <v>0</v>
      </c>
      <c r="V231" s="1" t="s">
        <v>0</v>
      </c>
      <c r="W231" s="1" t="s">
        <v>0</v>
      </c>
      <c r="X231" s="1" t="s">
        <v>0</v>
      </c>
      <c r="Y231" s="1" t="s">
        <v>0</v>
      </c>
      <c r="Z231" s="1" t="s">
        <v>0</v>
      </c>
      <c r="AA231" s="1" t="s">
        <v>0</v>
      </c>
      <c r="AB231" s="1" t="s">
        <v>0</v>
      </c>
      <c r="AC231" s="1" t="s">
        <v>0</v>
      </c>
      <c r="AD231" s="1" t="s">
        <v>0</v>
      </c>
      <c r="AE231" s="1" t="s">
        <v>0</v>
      </c>
      <c r="AF231" s="1" t="s">
        <v>0</v>
      </c>
      <c r="AG231" s="1" t="s">
        <v>0</v>
      </c>
      <c r="AH231" s="1" t="s">
        <v>0</v>
      </c>
      <c r="AI231" s="1" t="s">
        <v>0</v>
      </c>
      <c r="AJ231" s="1" t="s">
        <v>0</v>
      </c>
      <c r="AK231" s="1" t="s">
        <v>0</v>
      </c>
      <c r="AL231" s="1" t="s">
        <v>0</v>
      </c>
      <c r="AM231" s="1" t="s">
        <v>0</v>
      </c>
      <c r="AN231" s="1" t="s">
        <v>0</v>
      </c>
      <c r="AO231" s="1" t="s">
        <v>0</v>
      </c>
      <c r="AP231" s="1" t="s">
        <v>0</v>
      </c>
      <c r="AQ231" s="1" t="s">
        <v>0</v>
      </c>
      <c r="AR231" s="1" t="s">
        <v>0</v>
      </c>
      <c r="AS231" s="1" t="s">
        <v>0</v>
      </c>
      <c r="AT231" s="1" t="s">
        <v>0</v>
      </c>
      <c r="AU231" s="1" t="s">
        <v>0</v>
      </c>
      <c r="AV231" s="1" t="s">
        <v>0</v>
      </c>
      <c r="AW231" s="1" t="s">
        <v>0</v>
      </c>
      <c r="AX231" s="1" t="s">
        <v>0</v>
      </c>
      <c r="AY231" s="1" t="s">
        <v>0</v>
      </c>
      <c r="AZ231" s="1" t="s">
        <v>0</v>
      </c>
      <c r="BA231" s="1" t="s">
        <v>0</v>
      </c>
      <c r="BB231" s="1" t="s">
        <v>0</v>
      </c>
      <c r="BC231" s="1" t="s">
        <v>0</v>
      </c>
      <c r="BD231" s="1" t="s">
        <v>0</v>
      </c>
      <c r="BE231" s="1" t="s">
        <v>0</v>
      </c>
      <c r="BF231" s="1" t="s">
        <v>0</v>
      </c>
      <c r="BG231" s="1" t="s">
        <v>0</v>
      </c>
      <c r="BH231" s="1" t="s">
        <v>0</v>
      </c>
      <c r="BI231" s="1" t="s">
        <v>0</v>
      </c>
      <c r="BJ231" s="1" t="s">
        <v>0</v>
      </c>
      <c r="BK231" s="1" t="s">
        <v>0</v>
      </c>
      <c r="BL231" s="1" t="s">
        <v>0</v>
      </c>
      <c r="BM231" s="1" t="s">
        <v>0</v>
      </c>
      <c r="BN231" s="1" t="s">
        <v>0</v>
      </c>
      <c r="BO231" s="1" t="s">
        <v>0</v>
      </c>
      <c r="BP231" s="1" t="s">
        <v>0</v>
      </c>
      <c r="BQ231" s="1" t="s">
        <v>0</v>
      </c>
      <c r="BR231" s="1" t="s">
        <v>0</v>
      </c>
      <c r="BS231" s="1" t="s">
        <v>0</v>
      </c>
      <c r="BT231" s="1" t="s">
        <v>0</v>
      </c>
      <c r="BU231" s="1" t="s">
        <v>0</v>
      </c>
      <c r="BV231" s="1" t="s">
        <v>0</v>
      </c>
      <c r="BW231" s="1" t="s">
        <v>0</v>
      </c>
      <c r="BX231" s="1" t="s">
        <v>0</v>
      </c>
      <c r="BY231" s="1" t="s">
        <v>0</v>
      </c>
      <c r="BZ231" s="1" t="s">
        <v>0</v>
      </c>
      <c r="CA231" s="1" t="s">
        <v>0</v>
      </c>
      <c r="CB231" s="1" t="s">
        <v>0</v>
      </c>
      <c r="CC231" s="1" t="s">
        <v>0</v>
      </c>
      <c r="CD231" s="1" t="s">
        <v>0</v>
      </c>
      <c r="CE231" s="1" t="s">
        <v>0</v>
      </c>
      <c r="CF231" s="1" t="s">
        <v>0</v>
      </c>
      <c r="CG231" s="1" t="s">
        <v>0</v>
      </c>
      <c r="CH231" s="1" t="s">
        <v>0</v>
      </c>
      <c r="CI231" s="1" t="s">
        <v>0</v>
      </c>
      <c r="CJ231" s="1" t="s">
        <v>0</v>
      </c>
      <c r="CK231" s="1" t="s">
        <v>0</v>
      </c>
      <c r="CL231" s="1" t="s">
        <v>0</v>
      </c>
      <c r="CM231" s="1" t="s">
        <v>0</v>
      </c>
      <c r="CN231" s="1" t="s">
        <v>0</v>
      </c>
      <c r="CO231" s="1" t="s">
        <v>0</v>
      </c>
      <c r="CP231" s="1" t="s">
        <v>0</v>
      </c>
      <c r="CQ231" s="1" t="s">
        <v>0</v>
      </c>
      <c r="CR231" s="1" t="s">
        <v>0</v>
      </c>
      <c r="CS231" s="1" t="s">
        <v>0</v>
      </c>
      <c r="CT231" s="1" t="s">
        <v>0</v>
      </c>
      <c r="CU231" s="1" t="s">
        <v>0</v>
      </c>
      <c r="CV231" s="1" t="s">
        <v>0</v>
      </c>
      <c r="CW231" s="1" t="s">
        <v>0</v>
      </c>
      <c r="CX231" s="1" t="s">
        <v>0</v>
      </c>
      <c r="CY231" s="1" t="s">
        <v>0</v>
      </c>
      <c r="CZ231" s="1" t="s">
        <v>0</v>
      </c>
      <c r="DA231" s="1" t="s">
        <v>0</v>
      </c>
      <c r="DB231" s="1" t="s">
        <v>0</v>
      </c>
      <c r="DC231" s="1" t="s">
        <v>0</v>
      </c>
      <c r="DD231" s="1" t="s">
        <v>0</v>
      </c>
      <c r="DE231" s="1" t="s">
        <v>0</v>
      </c>
      <c r="DF231" s="1" t="s">
        <v>0</v>
      </c>
      <c r="DG231" s="1" t="s">
        <v>0</v>
      </c>
      <c r="DH231" s="1" t="s">
        <v>0</v>
      </c>
      <c r="DI231" s="1" t="s">
        <v>0</v>
      </c>
      <c r="DJ231" s="1" t="s">
        <v>0</v>
      </c>
      <c r="DK231" s="1" t="s">
        <v>0</v>
      </c>
      <c r="DL231" s="1" t="s">
        <v>0</v>
      </c>
      <c r="DM231" s="1" t="s">
        <v>0</v>
      </c>
      <c r="DN231" s="1" t="s">
        <v>0</v>
      </c>
      <c r="DO231" s="1" t="s">
        <v>0</v>
      </c>
      <c r="DP231" s="1" t="s">
        <v>0</v>
      </c>
      <c r="DQ231" s="1" t="s">
        <v>0</v>
      </c>
      <c r="DR231" s="1" t="s">
        <v>0</v>
      </c>
      <c r="DS231" s="1" t="s">
        <v>0</v>
      </c>
      <c r="DT231" s="1" t="s">
        <v>0</v>
      </c>
      <c r="DU231" s="1" t="s">
        <v>0</v>
      </c>
      <c r="DV231" s="1" t="s">
        <v>0</v>
      </c>
      <c r="DW231" s="1" t="s">
        <v>0</v>
      </c>
      <c r="DX231" s="1" t="s">
        <v>0</v>
      </c>
      <c r="DY231" s="1" t="s">
        <v>0</v>
      </c>
      <c r="DZ231" s="1" t="s">
        <v>0</v>
      </c>
      <c r="EA231" s="1" t="s">
        <v>0</v>
      </c>
      <c r="EB231" s="1" t="s">
        <v>0</v>
      </c>
      <c r="EC231" s="1" t="s">
        <v>0</v>
      </c>
      <c r="ED231" s="1" t="s">
        <v>0</v>
      </c>
      <c r="EE231" s="1" t="s">
        <v>0</v>
      </c>
      <c r="EF231" s="1" t="s">
        <v>0</v>
      </c>
      <c r="EG231" s="1" t="s">
        <v>0</v>
      </c>
      <c r="EH231" s="1" t="s">
        <v>0</v>
      </c>
      <c r="EI231" s="1" t="s">
        <v>0</v>
      </c>
      <c r="EJ231" s="1" t="s">
        <v>0</v>
      </c>
      <c r="EK231" s="1" t="s">
        <v>0</v>
      </c>
      <c r="EL231" s="1" t="s">
        <v>0</v>
      </c>
      <c r="EM231" s="1" t="s">
        <v>0</v>
      </c>
      <c r="EN231" s="1" t="s">
        <v>0</v>
      </c>
      <c r="EO231" s="1" t="s">
        <v>0</v>
      </c>
      <c r="EP231" s="1" t="s">
        <v>0</v>
      </c>
      <c r="EQ231" s="1" t="s">
        <v>0</v>
      </c>
      <c r="ER231" s="1" t="s">
        <v>0</v>
      </c>
      <c r="ES231" s="1" t="s">
        <v>0</v>
      </c>
      <c r="ET231" s="1" t="s">
        <v>0</v>
      </c>
      <c r="EU231" s="1" t="s">
        <v>0</v>
      </c>
      <c r="EV231" s="1" t="s">
        <v>0</v>
      </c>
      <c r="EW231" s="1" t="s">
        <v>0</v>
      </c>
      <c r="EX231" s="1" t="s">
        <v>0</v>
      </c>
      <c r="EY231" s="1" t="s">
        <v>0</v>
      </c>
      <c r="EZ231" s="1" t="s">
        <v>0</v>
      </c>
      <c r="FA231" s="1" t="s">
        <v>0</v>
      </c>
      <c r="FB231" s="1" t="s">
        <v>0</v>
      </c>
      <c r="FC231" s="1" t="s">
        <v>0</v>
      </c>
      <c r="FD231" s="1" t="s">
        <v>0</v>
      </c>
    </row>
    <row r="232" spans="1:160" x14ac:dyDescent="0.2">
      <c r="A232" s="1" t="s">
        <v>1866</v>
      </c>
      <c r="B232" s="4" t="s">
        <v>1027</v>
      </c>
      <c r="C232" s="4" t="s">
        <v>1028</v>
      </c>
      <c r="D232" s="1">
        <v>29033.083454835902</v>
      </c>
      <c r="E232" s="1">
        <v>39534.6349088309</v>
      </c>
      <c r="F232" s="1">
        <v>29803.632814004799</v>
      </c>
      <c r="G232" s="1">
        <v>20613.631319706699</v>
      </c>
      <c r="H232" s="1">
        <v>33183.094966987897</v>
      </c>
      <c r="I232" s="1">
        <v>24230.158837441501</v>
      </c>
      <c r="J232" s="1">
        <v>31868.936184101301</v>
      </c>
      <c r="K232" s="1">
        <v>34625.108083712599</v>
      </c>
      <c r="L232" s="1">
        <v>32734.880046674301</v>
      </c>
      <c r="M232" s="1">
        <v>23567.317640491299</v>
      </c>
      <c r="N232" s="1">
        <v>34658.3592799447</v>
      </c>
      <c r="O232" s="1">
        <v>26988.466426749401</v>
      </c>
      <c r="P232" s="1">
        <v>28211.707638309799</v>
      </c>
      <c r="Q232" s="1">
        <v>31879.670805366801</v>
      </c>
      <c r="R232" s="1">
        <v>24948.4815635626</v>
      </c>
      <c r="S232" s="1">
        <v>24022.257659210602</v>
      </c>
      <c r="T232" s="1">
        <v>33207.994269638599</v>
      </c>
      <c r="U232" s="1">
        <v>28152.1821356533</v>
      </c>
      <c r="V232" s="1">
        <v>29983.398974844102</v>
      </c>
      <c r="W232" s="1">
        <v>42681.526693473497</v>
      </c>
      <c r="X232" s="1">
        <v>28250.3740940975</v>
      </c>
      <c r="Y232" s="1">
        <v>33576.171174630501</v>
      </c>
      <c r="Z232" s="1">
        <v>39524.065974632198</v>
      </c>
      <c r="AA232" s="1">
        <v>23491.526702145798</v>
      </c>
      <c r="AB232" s="1">
        <v>31126.683357065402</v>
      </c>
      <c r="AC232" s="1">
        <v>32133.187307186101</v>
      </c>
      <c r="AD232" s="1">
        <v>23676.162414658502</v>
      </c>
      <c r="AE232" s="1">
        <v>29764.559824892702</v>
      </c>
      <c r="AF232" s="1">
        <v>21715.969819932201</v>
      </c>
      <c r="AG232" s="1">
        <v>22821.496292713899</v>
      </c>
      <c r="AH232" s="1">
        <v>29421.307620875599</v>
      </c>
      <c r="AI232" s="1">
        <v>31199.9507370221</v>
      </c>
      <c r="AJ232" s="1">
        <v>28763.979694947499</v>
      </c>
      <c r="AK232" s="1">
        <v>30973.7926501242</v>
      </c>
      <c r="AL232" s="1">
        <v>22740.6855043826</v>
      </c>
      <c r="AM232" s="1">
        <v>22995.012166059001</v>
      </c>
      <c r="AN232" s="1">
        <v>29898.908073242899</v>
      </c>
      <c r="AO232" s="1">
        <v>27193.566556906098</v>
      </c>
      <c r="AP232" s="1">
        <v>19026.788573488298</v>
      </c>
      <c r="AQ232" s="1">
        <v>26247.134516557398</v>
      </c>
      <c r="AR232" s="1">
        <v>23953.297175240699</v>
      </c>
      <c r="AS232" s="1">
        <v>31505.401860818201</v>
      </c>
      <c r="AT232" s="1">
        <v>31209.786126581301</v>
      </c>
      <c r="AU232" s="1">
        <v>29301.964458705501</v>
      </c>
      <c r="AV232" s="1">
        <v>52040.686422812403</v>
      </c>
      <c r="AW232" s="1">
        <v>30320.014440391798</v>
      </c>
      <c r="AX232" s="1">
        <v>24619.483978603501</v>
      </c>
      <c r="AY232" s="1">
        <v>26524.568577226601</v>
      </c>
      <c r="AZ232" s="1">
        <v>34806.937132638399</v>
      </c>
      <c r="BA232" s="1">
        <v>33673.920979178001</v>
      </c>
      <c r="BB232" s="1">
        <v>26414.968167784798</v>
      </c>
      <c r="BC232" s="1">
        <v>21560.825456923201</v>
      </c>
      <c r="BD232" s="1">
        <v>27900.723777141498</v>
      </c>
      <c r="BE232" s="1">
        <v>30542.334795182102</v>
      </c>
      <c r="BF232" s="1">
        <v>26918.166708414501</v>
      </c>
      <c r="BG232" s="1">
        <v>23891.2184369797</v>
      </c>
      <c r="BH232" s="1">
        <v>24671.969389699199</v>
      </c>
      <c r="BI232" s="1">
        <v>22947.369598000299</v>
      </c>
      <c r="BJ232" s="1">
        <v>34104.874913743297</v>
      </c>
      <c r="BK232" s="1">
        <v>28990.042715946201</v>
      </c>
      <c r="BL232" s="1">
        <v>22123.920439052101</v>
      </c>
      <c r="BM232" s="1">
        <v>21969.838908163299</v>
      </c>
      <c r="BN232" s="1">
        <v>25467.735720565299</v>
      </c>
      <c r="BO232" s="1">
        <v>45193.448337454502</v>
      </c>
      <c r="BP232" s="1">
        <v>25195.713250872701</v>
      </c>
      <c r="BQ232" s="1">
        <v>34431.791567480497</v>
      </c>
      <c r="BR232" s="1">
        <v>35469.480951582897</v>
      </c>
      <c r="BS232" s="1">
        <v>31216.294029806701</v>
      </c>
      <c r="BT232" s="1">
        <v>26711.469671491301</v>
      </c>
      <c r="BU232" s="1">
        <v>22508.647164463</v>
      </c>
      <c r="BV232" s="1">
        <v>24072.025394383101</v>
      </c>
      <c r="BW232" s="1">
        <v>26788.786408280001</v>
      </c>
      <c r="BX232" s="1">
        <v>22699.783249523101</v>
      </c>
      <c r="BY232" s="1">
        <v>43352.691393127403</v>
      </c>
      <c r="BZ232" s="1">
        <v>21073.562492928399</v>
      </c>
      <c r="CA232" s="1">
        <v>22357.3431237564</v>
      </c>
      <c r="CB232" s="1">
        <v>47111.068972904803</v>
      </c>
      <c r="CC232" s="1">
        <v>30875.020867288898</v>
      </c>
      <c r="CD232" s="1">
        <v>30871.351508334399</v>
      </c>
      <c r="CE232" s="1">
        <v>19163.672520067899</v>
      </c>
      <c r="CF232" s="1">
        <v>29211.814541879201</v>
      </c>
      <c r="CG232" s="1">
        <v>37324.662334837798</v>
      </c>
      <c r="CH232" s="1">
        <v>31420.729299971899</v>
      </c>
      <c r="CI232" s="1">
        <v>33917.079112686901</v>
      </c>
      <c r="CJ232" s="1">
        <v>28642.112863011698</v>
      </c>
      <c r="CK232" s="1">
        <v>24335.9168080934</v>
      </c>
      <c r="CL232" s="1">
        <v>58692.137583088297</v>
      </c>
      <c r="CM232" s="1">
        <v>30668.630860756501</v>
      </c>
      <c r="CN232" s="1">
        <v>19920.5069409629</v>
      </c>
      <c r="CO232" s="1">
        <v>25290.951619417199</v>
      </c>
      <c r="CP232" s="1">
        <v>25000.409309487899</v>
      </c>
      <c r="CQ232" s="1">
        <v>29591.954014422801</v>
      </c>
      <c r="CR232" s="1">
        <v>24274.321536371099</v>
      </c>
      <c r="CS232" s="1">
        <v>24421.186874237901</v>
      </c>
      <c r="CT232" s="1">
        <v>26254.464730942698</v>
      </c>
      <c r="CU232" s="1">
        <v>28161.469864345901</v>
      </c>
      <c r="CV232" s="1">
        <v>21129.899874643899</v>
      </c>
      <c r="CW232" s="1">
        <v>25135.880796407699</v>
      </c>
      <c r="CX232" s="1">
        <v>20735.4586429841</v>
      </c>
      <c r="CY232" s="1">
        <v>24897.288614717902</v>
      </c>
      <c r="CZ232" s="1">
        <v>20915.988035264199</v>
      </c>
      <c r="DA232" s="1">
        <v>22680.685048329</v>
      </c>
      <c r="DB232" s="1">
        <v>30701.1091850005</v>
      </c>
      <c r="DC232" s="1">
        <v>22475.679428955598</v>
      </c>
      <c r="DD232" s="1">
        <v>18740.0637379746</v>
      </c>
      <c r="DE232" s="1">
        <v>22020.668007456101</v>
      </c>
      <c r="DF232" s="1">
        <v>23044.067299040998</v>
      </c>
      <c r="DG232" s="1">
        <v>21800.649781829001</v>
      </c>
      <c r="DH232" s="1">
        <v>19156.335511073499</v>
      </c>
      <c r="DI232" s="1">
        <v>21963.435308107</v>
      </c>
      <c r="DJ232" s="1">
        <v>23444.764897044301</v>
      </c>
      <c r="DK232" s="1">
        <v>32665.8133731403</v>
      </c>
      <c r="DL232" s="1">
        <v>17197.538226507699</v>
      </c>
      <c r="DM232" s="1">
        <v>33624.6671101666</v>
      </c>
      <c r="DN232" s="1">
        <v>16118.967020821799</v>
      </c>
      <c r="DO232" s="1">
        <v>15979.9835376257</v>
      </c>
      <c r="DP232" s="1">
        <v>58702.445118143398</v>
      </c>
      <c r="DQ232" s="1">
        <v>21971.044940252701</v>
      </c>
      <c r="DR232" s="1">
        <v>18874.711821615099</v>
      </c>
      <c r="DS232" s="1">
        <v>25203.757949134899</v>
      </c>
      <c r="DT232" s="1">
        <v>28102.299656069899</v>
      </c>
      <c r="DU232" s="1">
        <v>23198.7744463501</v>
      </c>
      <c r="DV232" s="1">
        <v>17431.254054460202</v>
      </c>
      <c r="DW232" s="1">
        <v>20944.9636327195</v>
      </c>
      <c r="DX232" s="1">
        <v>19247.3662770218</v>
      </c>
      <c r="DY232" s="1">
        <v>21609.344135317901</v>
      </c>
      <c r="DZ232" s="1">
        <v>28933.690567064299</v>
      </c>
      <c r="EA232" s="1">
        <v>31193.8244563144</v>
      </c>
      <c r="EB232" s="1">
        <v>60676.845158758202</v>
      </c>
      <c r="EC232" s="1">
        <v>35746.843120113401</v>
      </c>
      <c r="ED232" s="1">
        <v>30353.201378476198</v>
      </c>
      <c r="EE232" s="1">
        <v>19263.309051960401</v>
      </c>
      <c r="EF232" s="1">
        <v>30086.533499574402</v>
      </c>
      <c r="EG232" s="1">
        <v>17279.649751692301</v>
      </c>
      <c r="EH232" s="1">
        <v>19657.009727609999</v>
      </c>
      <c r="EI232" s="1">
        <v>28988.692288960301</v>
      </c>
      <c r="EJ232" s="1">
        <v>28817.015533313399</v>
      </c>
      <c r="EK232" s="1">
        <v>18826.129769147599</v>
      </c>
      <c r="EL232" s="1">
        <v>21248.813639837401</v>
      </c>
      <c r="EM232" s="1">
        <v>20506.446028734699</v>
      </c>
      <c r="EN232" s="1">
        <v>20922.697251301001</v>
      </c>
      <c r="EO232" s="1">
        <v>19938.062469656201</v>
      </c>
      <c r="EP232" s="1">
        <v>20099.456651412002</v>
      </c>
      <c r="EQ232" s="1">
        <v>22168.541932987599</v>
      </c>
      <c r="ER232" s="1">
        <v>19254.540612950899</v>
      </c>
      <c r="ES232" s="1">
        <v>29350.1977537116</v>
      </c>
      <c r="ET232" s="1">
        <v>20498.350723841901</v>
      </c>
      <c r="EU232" s="1">
        <v>16888.615536350899</v>
      </c>
      <c r="EV232" s="1">
        <v>18900.685673745302</v>
      </c>
      <c r="EW232" s="1">
        <v>18029.298194943502</v>
      </c>
      <c r="EX232" s="1">
        <v>18394.258844763899</v>
      </c>
      <c r="EY232" s="1">
        <v>26910.0894433549</v>
      </c>
      <c r="EZ232" s="1">
        <v>21723.4616185183</v>
      </c>
      <c r="FA232" s="1">
        <v>27806.3334361745</v>
      </c>
      <c r="FB232" s="1">
        <v>29105.300124239198</v>
      </c>
      <c r="FC232" s="1">
        <v>66180.314869038193</v>
      </c>
      <c r="FD232" s="1">
        <v>43172.179178584003</v>
      </c>
    </row>
    <row r="233" spans="1:160" x14ac:dyDescent="0.2">
      <c r="A233" s="1" t="s">
        <v>1867</v>
      </c>
      <c r="B233" s="4" t="s">
        <v>1031</v>
      </c>
      <c r="C233" s="4" t="s">
        <v>1032</v>
      </c>
      <c r="D233" s="1">
        <v>11326.1034888303</v>
      </c>
      <c r="E233" s="1">
        <v>37347.798908092998</v>
      </c>
      <c r="F233" s="1">
        <v>3696749.9716276499</v>
      </c>
      <c r="G233" s="1">
        <v>43904.581825651097</v>
      </c>
      <c r="H233" s="1">
        <v>49982.924844155197</v>
      </c>
      <c r="I233" s="1">
        <v>15723.2017366775</v>
      </c>
      <c r="J233" s="1">
        <v>117320.86280720199</v>
      </c>
      <c r="K233" s="1">
        <v>51365.7066481765</v>
      </c>
      <c r="L233" s="1">
        <v>15691.1981347039</v>
      </c>
      <c r="M233" s="1">
        <v>20609.1625463368</v>
      </c>
      <c r="N233" s="1">
        <v>14980.409063838801</v>
      </c>
      <c r="O233" s="1">
        <v>19481.768409879602</v>
      </c>
      <c r="P233" s="1">
        <v>31855.7100099577</v>
      </c>
      <c r="Q233" s="1">
        <v>18794.792396696099</v>
      </c>
      <c r="R233" s="1">
        <v>41561.237063915301</v>
      </c>
      <c r="S233" s="1">
        <v>203395.30815991299</v>
      </c>
      <c r="T233" s="1">
        <v>12766.148987156799</v>
      </c>
      <c r="U233" s="1">
        <v>10416.951868355</v>
      </c>
      <c r="V233" s="1">
        <v>38104.316012777002</v>
      </c>
      <c r="W233" s="1">
        <v>138101.28912161</v>
      </c>
      <c r="X233" s="1">
        <v>9801.1841202556407</v>
      </c>
      <c r="Y233" s="1">
        <v>156340.77061062501</v>
      </c>
      <c r="Z233" s="1">
        <v>39731.009483411501</v>
      </c>
      <c r="AA233" s="1">
        <v>18026.278747516601</v>
      </c>
      <c r="AB233" s="1">
        <v>97028.335930059999</v>
      </c>
      <c r="AC233" s="1">
        <v>576779.45633409102</v>
      </c>
      <c r="AD233" s="1">
        <v>8642.6534023544591</v>
      </c>
      <c r="AE233" s="1">
        <v>68984.486201717998</v>
      </c>
      <c r="AF233" s="1">
        <v>101942.14436294101</v>
      </c>
      <c r="AG233" s="1">
        <v>20895.0097936606</v>
      </c>
      <c r="AH233" s="1">
        <v>9971.9188792888199</v>
      </c>
      <c r="AI233" s="1">
        <v>15523.3769277306</v>
      </c>
      <c r="AJ233" s="1">
        <v>126144.85792785299</v>
      </c>
      <c r="AK233" s="1">
        <v>18621.251815855499</v>
      </c>
      <c r="AL233" s="1">
        <v>17434.465527172099</v>
      </c>
      <c r="AM233" s="1">
        <v>10965.3840463703</v>
      </c>
      <c r="AN233" s="1">
        <v>16971.0984770168</v>
      </c>
      <c r="AO233" s="1">
        <v>147754.66993526701</v>
      </c>
      <c r="AP233" s="1">
        <v>16652.613467115101</v>
      </c>
      <c r="AQ233" s="1">
        <v>22631.225197912499</v>
      </c>
      <c r="AR233" s="1">
        <v>5086.9234177522803</v>
      </c>
      <c r="AS233" s="1">
        <v>28099.264767092402</v>
      </c>
      <c r="AT233" s="1">
        <v>23841.846779697898</v>
      </c>
      <c r="AU233" s="1">
        <v>116249.750446195</v>
      </c>
      <c r="AV233" s="1">
        <v>39907.038997916301</v>
      </c>
      <c r="AW233" s="1">
        <v>15490.019894937601</v>
      </c>
      <c r="AX233" s="1">
        <v>21670.662573591599</v>
      </c>
      <c r="AY233" s="1">
        <v>43635.045593397699</v>
      </c>
      <c r="AZ233" s="1">
        <v>17028.8853850044</v>
      </c>
      <c r="BA233" s="1">
        <v>23522.727605387699</v>
      </c>
      <c r="BB233" s="1">
        <v>17365.979439879</v>
      </c>
      <c r="BC233" s="1">
        <v>10965.234938681901</v>
      </c>
      <c r="BD233" s="1">
        <v>8982.6745691705</v>
      </c>
      <c r="BE233" s="1">
        <v>103987.767672015</v>
      </c>
      <c r="BF233" s="1">
        <v>35536.878789087103</v>
      </c>
      <c r="BG233" s="1">
        <v>14808.847531282499</v>
      </c>
      <c r="BH233" s="1">
        <v>224920.040868118</v>
      </c>
      <c r="BI233" s="1">
        <v>68156.269543970004</v>
      </c>
      <c r="BJ233" s="1">
        <v>108101.97431019301</v>
      </c>
      <c r="BK233" s="1">
        <v>20113.1121843582</v>
      </c>
      <c r="BL233" s="1">
        <v>45134.789736298299</v>
      </c>
      <c r="BM233" s="1">
        <v>53678.276805551301</v>
      </c>
      <c r="BN233" s="1">
        <v>287340.63917585701</v>
      </c>
      <c r="BO233" s="1">
        <v>85749.064134064494</v>
      </c>
      <c r="BP233" s="1">
        <v>27231.9909981686</v>
      </c>
      <c r="BQ233" s="1">
        <v>34210.068048750698</v>
      </c>
      <c r="BR233" s="1">
        <v>17864.643247751399</v>
      </c>
      <c r="BS233" s="1">
        <v>31934.894788913502</v>
      </c>
      <c r="BT233" s="1">
        <v>12206.579859577399</v>
      </c>
      <c r="BU233" s="1">
        <v>44216.639116583101</v>
      </c>
      <c r="BV233" s="1">
        <v>10490.4890703541</v>
      </c>
      <c r="BW233" s="1">
        <v>56128.680406605003</v>
      </c>
      <c r="BX233" s="1">
        <v>31415.679211259801</v>
      </c>
      <c r="BY233" s="1">
        <v>36407.054259005199</v>
      </c>
      <c r="BZ233" s="1">
        <v>148586.19357184001</v>
      </c>
      <c r="CA233" s="1">
        <v>14604.840979062001</v>
      </c>
      <c r="CB233" s="1">
        <v>17451.074436673302</v>
      </c>
      <c r="CC233" s="1">
        <v>18548.681141097899</v>
      </c>
      <c r="CD233" s="1">
        <v>25207.274985862601</v>
      </c>
      <c r="CE233" s="1">
        <v>40818.052176921999</v>
      </c>
      <c r="CF233" s="1">
        <v>38739.986191358599</v>
      </c>
      <c r="CG233" s="1">
        <v>82687.356731681401</v>
      </c>
      <c r="CH233" s="1">
        <v>70509.379356905396</v>
      </c>
      <c r="CI233" s="1">
        <v>18258.256107576199</v>
      </c>
      <c r="CJ233" s="1">
        <v>16314.762580328599</v>
      </c>
      <c r="CK233" s="1">
        <v>15019.0508943853</v>
      </c>
      <c r="CL233" s="1">
        <v>6452.5728247876996</v>
      </c>
      <c r="CM233" s="1">
        <v>31735.838366194999</v>
      </c>
      <c r="CN233" s="1">
        <v>14218.080427004899</v>
      </c>
      <c r="CO233" s="1">
        <v>13098.837382673701</v>
      </c>
      <c r="CP233" s="1">
        <v>35645.003583764199</v>
      </c>
      <c r="CQ233" s="1">
        <v>72632.247476395802</v>
      </c>
      <c r="CR233" s="1">
        <v>34611.296183909202</v>
      </c>
      <c r="CS233" s="1">
        <v>15563.514642075899</v>
      </c>
      <c r="CT233" s="1">
        <v>169087.131259847</v>
      </c>
      <c r="CU233" s="1">
        <v>10722.5556301081</v>
      </c>
      <c r="CV233" s="1">
        <v>12148.5539771933</v>
      </c>
      <c r="CW233" s="1">
        <v>13640.563007766499</v>
      </c>
      <c r="CX233" s="1">
        <v>95863.914556681295</v>
      </c>
      <c r="CY233" s="1">
        <v>48780.789802324398</v>
      </c>
      <c r="CZ233" s="1">
        <v>74357.869296585399</v>
      </c>
      <c r="DA233" s="1">
        <v>12748.8647197056</v>
      </c>
      <c r="DB233" s="1">
        <v>30179.4815208787</v>
      </c>
      <c r="DC233" s="1">
        <v>12015.2253042473</v>
      </c>
      <c r="DD233" s="1">
        <v>16544.864877243199</v>
      </c>
      <c r="DE233" s="1">
        <v>47685.146845744603</v>
      </c>
      <c r="DF233" s="1">
        <v>49000.808102130999</v>
      </c>
      <c r="DG233" s="1">
        <v>9806.5854144113891</v>
      </c>
      <c r="DH233" s="1">
        <v>17797.900566470998</v>
      </c>
      <c r="DI233" s="1">
        <v>34478.360930633702</v>
      </c>
      <c r="DJ233" s="1">
        <v>33597.733929941198</v>
      </c>
      <c r="DK233" s="1">
        <v>22099.128887330698</v>
      </c>
      <c r="DL233" s="1">
        <v>13564.6558165062</v>
      </c>
      <c r="DM233" s="1">
        <v>19490.0802241614</v>
      </c>
      <c r="DN233" s="1">
        <v>31210.620864581899</v>
      </c>
      <c r="DO233" s="1">
        <v>68216.082925352603</v>
      </c>
      <c r="DP233" s="1">
        <v>15408.450065351901</v>
      </c>
      <c r="DQ233" s="1">
        <v>24646.233993485701</v>
      </c>
      <c r="DR233" s="1">
        <v>11731.700725970801</v>
      </c>
      <c r="DS233" s="1">
        <v>18224.1254386238</v>
      </c>
      <c r="DT233" s="1">
        <v>11931.751652187701</v>
      </c>
      <c r="DU233" s="1">
        <v>16091.432486493701</v>
      </c>
      <c r="DV233" s="1">
        <v>45314.9555781034</v>
      </c>
      <c r="DW233" s="1">
        <v>10294.1024740351</v>
      </c>
      <c r="DX233" s="1">
        <v>3660.3674280720902</v>
      </c>
      <c r="DY233" s="1">
        <v>35073.187723952396</v>
      </c>
      <c r="DZ233" s="1">
        <v>5954.2043707887497</v>
      </c>
      <c r="EA233" s="1">
        <v>7677.6004946524199</v>
      </c>
      <c r="EB233" s="1">
        <v>18561.690564633798</v>
      </c>
      <c r="EC233" s="1">
        <v>26444.929661463098</v>
      </c>
      <c r="ED233" s="1">
        <v>8344.6513190841197</v>
      </c>
      <c r="EE233" s="1">
        <v>25466.148896094499</v>
      </c>
      <c r="EF233" s="1">
        <v>21985.059709068799</v>
      </c>
      <c r="EG233" s="1">
        <v>73806.334578190203</v>
      </c>
      <c r="EH233" s="1">
        <v>103827.298594514</v>
      </c>
      <c r="EI233" s="1">
        <v>11640.527014187401</v>
      </c>
      <c r="EJ233" s="1">
        <v>11850.5473931415</v>
      </c>
      <c r="EK233" s="1">
        <v>22090.0021755661</v>
      </c>
      <c r="EL233" s="1">
        <v>9265.0088873896093</v>
      </c>
      <c r="EM233" s="1">
        <v>19940.6293567293</v>
      </c>
      <c r="EN233" s="1">
        <v>71237.795420805298</v>
      </c>
      <c r="EO233" s="1">
        <v>10646.473989082901</v>
      </c>
      <c r="EP233" s="1">
        <v>59292.601081326997</v>
      </c>
      <c r="EQ233" s="1">
        <v>22284.024568201199</v>
      </c>
      <c r="ER233" s="1">
        <v>33595.629697773198</v>
      </c>
      <c r="ES233" s="1">
        <v>35209.9181579797</v>
      </c>
      <c r="ET233" s="1">
        <v>24611.961966265</v>
      </c>
      <c r="EU233" s="1">
        <v>72817.650001910806</v>
      </c>
      <c r="EV233" s="1">
        <v>13667.8732558062</v>
      </c>
      <c r="EW233" s="1">
        <v>9563.7012709296596</v>
      </c>
      <c r="EX233" s="1">
        <v>43638.7151625103</v>
      </c>
      <c r="EY233" s="1">
        <v>20603.808630441101</v>
      </c>
      <c r="EZ233" s="1">
        <v>16930.107317166701</v>
      </c>
      <c r="FA233" s="1">
        <v>143616.56548630199</v>
      </c>
      <c r="FB233" s="1">
        <v>16841.396225645101</v>
      </c>
      <c r="FC233" s="1">
        <v>68813.317528532294</v>
      </c>
      <c r="FD233" s="1">
        <v>41771.592621560398</v>
      </c>
    </row>
    <row r="234" spans="1:160" x14ac:dyDescent="0.2">
      <c r="A234" s="1" t="s">
        <v>1868</v>
      </c>
      <c r="B234" s="4" t="s">
        <v>1036</v>
      </c>
      <c r="C234" s="4" t="s">
        <v>1037</v>
      </c>
      <c r="D234" s="1" t="s">
        <v>0</v>
      </c>
      <c r="E234" s="1" t="s">
        <v>0</v>
      </c>
      <c r="F234" s="1" t="s">
        <v>0</v>
      </c>
      <c r="G234" s="1" t="s">
        <v>0</v>
      </c>
      <c r="H234" s="1" t="s">
        <v>0</v>
      </c>
      <c r="I234" s="1" t="s">
        <v>0</v>
      </c>
      <c r="J234" s="1" t="s">
        <v>0</v>
      </c>
      <c r="K234" s="1" t="s">
        <v>0</v>
      </c>
      <c r="L234" s="1" t="s">
        <v>0</v>
      </c>
      <c r="M234" s="1" t="s">
        <v>0</v>
      </c>
      <c r="N234" s="1" t="s">
        <v>0</v>
      </c>
      <c r="O234" s="1" t="s">
        <v>0</v>
      </c>
      <c r="P234" s="1" t="s">
        <v>0</v>
      </c>
      <c r="Q234" s="1" t="s">
        <v>0</v>
      </c>
      <c r="R234" s="1" t="s">
        <v>0</v>
      </c>
      <c r="S234" s="1" t="s">
        <v>0</v>
      </c>
      <c r="T234" s="1" t="s">
        <v>0</v>
      </c>
      <c r="U234" s="1" t="s">
        <v>0</v>
      </c>
      <c r="V234" s="1" t="s">
        <v>0</v>
      </c>
      <c r="W234" s="1" t="s">
        <v>0</v>
      </c>
      <c r="X234" s="1" t="s">
        <v>0</v>
      </c>
      <c r="Y234" s="1" t="s">
        <v>0</v>
      </c>
      <c r="Z234" s="1" t="s">
        <v>0</v>
      </c>
      <c r="AA234" s="1" t="s">
        <v>0</v>
      </c>
      <c r="AB234" s="1" t="s">
        <v>0</v>
      </c>
      <c r="AC234" s="1" t="s">
        <v>0</v>
      </c>
      <c r="AD234" s="1" t="s">
        <v>0</v>
      </c>
      <c r="AE234" s="1" t="s">
        <v>0</v>
      </c>
      <c r="AF234" s="1" t="s">
        <v>0</v>
      </c>
      <c r="AG234" s="1" t="s">
        <v>0</v>
      </c>
      <c r="AH234" s="1" t="s">
        <v>0</v>
      </c>
      <c r="AI234" s="1" t="s">
        <v>0</v>
      </c>
      <c r="AJ234" s="1" t="s">
        <v>0</v>
      </c>
      <c r="AK234" s="1" t="s">
        <v>0</v>
      </c>
      <c r="AL234" s="1" t="s">
        <v>0</v>
      </c>
      <c r="AM234" s="1" t="s">
        <v>0</v>
      </c>
      <c r="AN234" s="1" t="s">
        <v>0</v>
      </c>
      <c r="AO234" s="1" t="s">
        <v>0</v>
      </c>
      <c r="AP234" s="1" t="s">
        <v>0</v>
      </c>
      <c r="AQ234" s="1" t="s">
        <v>0</v>
      </c>
      <c r="AR234" s="1" t="s">
        <v>0</v>
      </c>
      <c r="AS234" s="1" t="s">
        <v>0</v>
      </c>
      <c r="AT234" s="1" t="s">
        <v>0</v>
      </c>
      <c r="AU234" s="1" t="s">
        <v>0</v>
      </c>
      <c r="AV234" s="1" t="s">
        <v>0</v>
      </c>
      <c r="AW234" s="1" t="s">
        <v>0</v>
      </c>
      <c r="AX234" s="1" t="s">
        <v>0</v>
      </c>
      <c r="AY234" s="1" t="s">
        <v>0</v>
      </c>
      <c r="AZ234" s="1" t="s">
        <v>0</v>
      </c>
      <c r="BA234" s="1" t="s">
        <v>0</v>
      </c>
      <c r="BB234" s="1" t="s">
        <v>0</v>
      </c>
      <c r="BC234" s="1" t="s">
        <v>0</v>
      </c>
      <c r="BD234" s="1" t="s">
        <v>0</v>
      </c>
      <c r="BE234" s="1" t="s">
        <v>0</v>
      </c>
      <c r="BF234" s="1" t="s">
        <v>0</v>
      </c>
      <c r="BG234" s="1" t="s">
        <v>0</v>
      </c>
      <c r="BH234" s="1" t="s">
        <v>0</v>
      </c>
      <c r="BI234" s="1" t="s">
        <v>0</v>
      </c>
      <c r="BJ234" s="1" t="s">
        <v>0</v>
      </c>
      <c r="BK234" s="1" t="s">
        <v>0</v>
      </c>
      <c r="BL234" s="1" t="s">
        <v>0</v>
      </c>
      <c r="BM234" s="1" t="s">
        <v>0</v>
      </c>
      <c r="BN234" s="1" t="s">
        <v>0</v>
      </c>
      <c r="BO234" s="1" t="s">
        <v>0</v>
      </c>
      <c r="BP234" s="1" t="s">
        <v>0</v>
      </c>
      <c r="BQ234" s="1" t="s">
        <v>0</v>
      </c>
      <c r="BR234" s="1" t="s">
        <v>0</v>
      </c>
      <c r="BS234" s="1" t="s">
        <v>0</v>
      </c>
      <c r="BT234" s="1" t="s">
        <v>0</v>
      </c>
      <c r="BU234" s="1" t="s">
        <v>0</v>
      </c>
      <c r="BV234" s="1" t="s">
        <v>0</v>
      </c>
      <c r="BW234" s="1" t="s">
        <v>0</v>
      </c>
      <c r="BX234" s="1" t="s">
        <v>0</v>
      </c>
      <c r="BY234" s="1" t="s">
        <v>0</v>
      </c>
      <c r="BZ234" s="1" t="s">
        <v>0</v>
      </c>
      <c r="CA234" s="1" t="s">
        <v>0</v>
      </c>
      <c r="CB234" s="1" t="s">
        <v>0</v>
      </c>
      <c r="CC234" s="1" t="s">
        <v>0</v>
      </c>
      <c r="CD234" s="1" t="s">
        <v>0</v>
      </c>
      <c r="CE234" s="1" t="s">
        <v>0</v>
      </c>
      <c r="CF234" s="1" t="s">
        <v>0</v>
      </c>
      <c r="CG234" s="1" t="s">
        <v>0</v>
      </c>
      <c r="CH234" s="1" t="s">
        <v>0</v>
      </c>
      <c r="CI234" s="1" t="s">
        <v>0</v>
      </c>
      <c r="CJ234" s="1" t="s">
        <v>0</v>
      </c>
      <c r="CK234" s="1" t="s">
        <v>0</v>
      </c>
      <c r="CL234" s="1" t="s">
        <v>0</v>
      </c>
      <c r="CM234" s="1" t="s">
        <v>0</v>
      </c>
      <c r="CN234" s="1" t="s">
        <v>0</v>
      </c>
      <c r="CO234" s="1" t="s">
        <v>0</v>
      </c>
      <c r="CP234" s="1" t="s">
        <v>0</v>
      </c>
      <c r="CQ234" s="1" t="s">
        <v>0</v>
      </c>
      <c r="CR234" s="1" t="s">
        <v>0</v>
      </c>
      <c r="CS234" s="1" t="s">
        <v>0</v>
      </c>
      <c r="CT234" s="1" t="s">
        <v>0</v>
      </c>
      <c r="CU234" s="1" t="s">
        <v>0</v>
      </c>
      <c r="CV234" s="1" t="s">
        <v>0</v>
      </c>
      <c r="CW234" s="1" t="s">
        <v>0</v>
      </c>
      <c r="CX234" s="1" t="s">
        <v>0</v>
      </c>
      <c r="CY234" s="1" t="s">
        <v>0</v>
      </c>
      <c r="CZ234" s="1" t="s">
        <v>0</v>
      </c>
      <c r="DA234" s="1" t="s">
        <v>0</v>
      </c>
      <c r="DB234" s="1" t="s">
        <v>0</v>
      </c>
      <c r="DC234" s="1" t="s">
        <v>0</v>
      </c>
      <c r="DD234" s="1" t="s">
        <v>0</v>
      </c>
      <c r="DE234" s="1" t="s">
        <v>0</v>
      </c>
      <c r="DF234" s="1" t="s">
        <v>0</v>
      </c>
      <c r="DG234" s="1" t="s">
        <v>0</v>
      </c>
      <c r="DH234" s="1" t="s">
        <v>0</v>
      </c>
      <c r="DI234" s="1" t="s">
        <v>0</v>
      </c>
      <c r="DJ234" s="1" t="s">
        <v>0</v>
      </c>
      <c r="DK234" s="1" t="s">
        <v>0</v>
      </c>
      <c r="DL234" s="1" t="s">
        <v>0</v>
      </c>
      <c r="DM234" s="1" t="s">
        <v>0</v>
      </c>
      <c r="DN234" s="1" t="s">
        <v>0</v>
      </c>
      <c r="DO234" s="1" t="s">
        <v>0</v>
      </c>
      <c r="DP234" s="1" t="s">
        <v>0</v>
      </c>
      <c r="DQ234" s="1" t="s">
        <v>0</v>
      </c>
      <c r="DR234" s="1" t="s">
        <v>0</v>
      </c>
      <c r="DS234" s="1" t="s">
        <v>0</v>
      </c>
      <c r="DT234" s="1" t="s">
        <v>0</v>
      </c>
      <c r="DU234" s="1" t="s">
        <v>0</v>
      </c>
      <c r="DV234" s="1" t="s">
        <v>0</v>
      </c>
      <c r="DW234" s="1" t="s">
        <v>0</v>
      </c>
      <c r="DX234" s="1" t="s">
        <v>0</v>
      </c>
      <c r="DY234" s="1" t="s">
        <v>0</v>
      </c>
      <c r="DZ234" s="1" t="s">
        <v>0</v>
      </c>
      <c r="EA234" s="1" t="s">
        <v>0</v>
      </c>
      <c r="EB234" s="1" t="s">
        <v>0</v>
      </c>
      <c r="EC234" s="1" t="s">
        <v>0</v>
      </c>
      <c r="ED234" s="1" t="s">
        <v>0</v>
      </c>
      <c r="EE234" s="1" t="s">
        <v>0</v>
      </c>
      <c r="EF234" s="1" t="s">
        <v>0</v>
      </c>
      <c r="EG234" s="1" t="s">
        <v>0</v>
      </c>
      <c r="EH234" s="1" t="s">
        <v>0</v>
      </c>
      <c r="EI234" s="1" t="s">
        <v>0</v>
      </c>
      <c r="EJ234" s="1" t="s">
        <v>0</v>
      </c>
      <c r="EK234" s="1" t="s">
        <v>0</v>
      </c>
      <c r="EL234" s="1" t="s">
        <v>0</v>
      </c>
      <c r="EM234" s="1" t="s">
        <v>0</v>
      </c>
      <c r="EN234" s="1" t="s">
        <v>0</v>
      </c>
      <c r="EO234" s="1" t="s">
        <v>0</v>
      </c>
      <c r="EP234" s="1" t="s">
        <v>0</v>
      </c>
      <c r="EQ234" s="1" t="s">
        <v>0</v>
      </c>
      <c r="ER234" s="1" t="s">
        <v>0</v>
      </c>
      <c r="ES234" s="1" t="s">
        <v>0</v>
      </c>
      <c r="ET234" s="1" t="s">
        <v>0</v>
      </c>
      <c r="EU234" s="1" t="s">
        <v>0</v>
      </c>
      <c r="EV234" s="1" t="s">
        <v>0</v>
      </c>
      <c r="EW234" s="1" t="s">
        <v>0</v>
      </c>
      <c r="EX234" s="1" t="s">
        <v>0</v>
      </c>
      <c r="EY234" s="1" t="s">
        <v>0</v>
      </c>
      <c r="EZ234" s="1" t="s">
        <v>0</v>
      </c>
      <c r="FA234" s="1" t="s">
        <v>0</v>
      </c>
      <c r="FB234" s="1" t="s">
        <v>0</v>
      </c>
      <c r="FC234" s="1" t="s">
        <v>0</v>
      </c>
      <c r="FD234" s="1" t="s">
        <v>0</v>
      </c>
    </row>
    <row r="235" spans="1:160" x14ac:dyDescent="0.2">
      <c r="A235" s="1" t="s">
        <v>1869</v>
      </c>
      <c r="B235" s="4" t="s">
        <v>1040</v>
      </c>
      <c r="C235" s="4" t="s">
        <v>1041</v>
      </c>
      <c r="D235" s="1" t="s">
        <v>0</v>
      </c>
      <c r="E235" s="1" t="s">
        <v>0</v>
      </c>
      <c r="F235" s="1" t="s">
        <v>0</v>
      </c>
      <c r="G235" s="1" t="s">
        <v>0</v>
      </c>
      <c r="H235" s="1" t="s">
        <v>0</v>
      </c>
      <c r="I235" s="1" t="s">
        <v>0</v>
      </c>
      <c r="J235" s="1" t="s">
        <v>0</v>
      </c>
      <c r="K235" s="1" t="s">
        <v>0</v>
      </c>
      <c r="L235" s="1" t="s">
        <v>0</v>
      </c>
      <c r="M235" s="1" t="s">
        <v>0</v>
      </c>
      <c r="N235" s="1" t="s">
        <v>0</v>
      </c>
      <c r="O235" s="1" t="s">
        <v>0</v>
      </c>
      <c r="P235" s="1" t="s">
        <v>0</v>
      </c>
      <c r="Q235" s="1" t="s">
        <v>0</v>
      </c>
      <c r="R235" s="1" t="s">
        <v>0</v>
      </c>
      <c r="S235" s="1" t="s">
        <v>0</v>
      </c>
      <c r="T235" s="1" t="s">
        <v>0</v>
      </c>
      <c r="U235" s="1" t="s">
        <v>0</v>
      </c>
      <c r="V235" s="1" t="s">
        <v>0</v>
      </c>
      <c r="W235" s="1" t="s">
        <v>0</v>
      </c>
      <c r="X235" s="1" t="s">
        <v>0</v>
      </c>
      <c r="Y235" s="1" t="s">
        <v>0</v>
      </c>
      <c r="Z235" s="1" t="s">
        <v>0</v>
      </c>
      <c r="AA235" s="1" t="s">
        <v>0</v>
      </c>
      <c r="AB235" s="1" t="s">
        <v>0</v>
      </c>
      <c r="AC235" s="1" t="s">
        <v>0</v>
      </c>
      <c r="AD235" s="1" t="s">
        <v>0</v>
      </c>
      <c r="AE235" s="1" t="s">
        <v>0</v>
      </c>
      <c r="AF235" s="1" t="s">
        <v>0</v>
      </c>
      <c r="AG235" s="1" t="s">
        <v>0</v>
      </c>
      <c r="AH235" s="1" t="s">
        <v>0</v>
      </c>
      <c r="AI235" s="1" t="s">
        <v>0</v>
      </c>
      <c r="AJ235" s="1" t="s">
        <v>0</v>
      </c>
      <c r="AK235" s="1" t="s">
        <v>0</v>
      </c>
      <c r="AL235" s="1" t="s">
        <v>0</v>
      </c>
      <c r="AM235" s="1" t="s">
        <v>0</v>
      </c>
      <c r="AN235" s="1" t="s">
        <v>0</v>
      </c>
      <c r="AO235" s="1" t="s">
        <v>0</v>
      </c>
      <c r="AP235" s="1" t="s">
        <v>0</v>
      </c>
      <c r="AQ235" s="1" t="s">
        <v>0</v>
      </c>
      <c r="AR235" s="1" t="s">
        <v>0</v>
      </c>
      <c r="AS235" s="1" t="s">
        <v>0</v>
      </c>
      <c r="AT235" s="1" t="s">
        <v>0</v>
      </c>
      <c r="AU235" s="1" t="s">
        <v>0</v>
      </c>
      <c r="AV235" s="1" t="s">
        <v>0</v>
      </c>
      <c r="AW235" s="1" t="s">
        <v>0</v>
      </c>
      <c r="AX235" s="1" t="s">
        <v>0</v>
      </c>
      <c r="AY235" s="1" t="s">
        <v>0</v>
      </c>
      <c r="AZ235" s="1" t="s">
        <v>0</v>
      </c>
      <c r="BA235" s="1" t="s">
        <v>0</v>
      </c>
      <c r="BB235" s="1" t="s">
        <v>0</v>
      </c>
      <c r="BC235" s="1" t="s">
        <v>0</v>
      </c>
      <c r="BD235" s="1" t="s">
        <v>0</v>
      </c>
      <c r="BE235" s="1" t="s">
        <v>0</v>
      </c>
      <c r="BF235" s="1" t="s">
        <v>0</v>
      </c>
      <c r="BG235" s="1" t="s">
        <v>0</v>
      </c>
      <c r="BH235" s="1" t="s">
        <v>0</v>
      </c>
      <c r="BI235" s="1" t="s">
        <v>0</v>
      </c>
      <c r="BJ235" s="1" t="s">
        <v>0</v>
      </c>
      <c r="BK235" s="1" t="s">
        <v>0</v>
      </c>
      <c r="BL235" s="1" t="s">
        <v>0</v>
      </c>
      <c r="BM235" s="1" t="s">
        <v>0</v>
      </c>
      <c r="BN235" s="1" t="s">
        <v>0</v>
      </c>
      <c r="BO235" s="1" t="s">
        <v>0</v>
      </c>
      <c r="BP235" s="1" t="s">
        <v>0</v>
      </c>
      <c r="BQ235" s="1" t="s">
        <v>0</v>
      </c>
      <c r="BR235" s="1" t="s">
        <v>0</v>
      </c>
      <c r="BS235" s="1" t="s">
        <v>0</v>
      </c>
      <c r="BT235" s="1" t="s">
        <v>0</v>
      </c>
      <c r="BU235" s="1" t="s">
        <v>0</v>
      </c>
      <c r="BV235" s="1" t="s">
        <v>0</v>
      </c>
      <c r="BW235" s="1" t="s">
        <v>0</v>
      </c>
      <c r="BX235" s="1" t="s">
        <v>0</v>
      </c>
      <c r="BY235" s="1" t="s">
        <v>0</v>
      </c>
      <c r="BZ235" s="1" t="s">
        <v>0</v>
      </c>
      <c r="CA235" s="1" t="s">
        <v>0</v>
      </c>
      <c r="CB235" s="1" t="s">
        <v>0</v>
      </c>
      <c r="CC235" s="1" t="s">
        <v>0</v>
      </c>
      <c r="CD235" s="1" t="s">
        <v>0</v>
      </c>
      <c r="CE235" s="1" t="s">
        <v>0</v>
      </c>
      <c r="CF235" s="1" t="s">
        <v>0</v>
      </c>
      <c r="CG235" s="1" t="s">
        <v>0</v>
      </c>
      <c r="CH235" s="1" t="s">
        <v>0</v>
      </c>
      <c r="CI235" s="1" t="s">
        <v>0</v>
      </c>
      <c r="CJ235" s="1" t="s">
        <v>0</v>
      </c>
      <c r="CK235" s="1" t="s">
        <v>0</v>
      </c>
      <c r="CL235" s="1" t="s">
        <v>0</v>
      </c>
      <c r="CM235" s="1" t="s">
        <v>0</v>
      </c>
      <c r="CN235" s="1" t="s">
        <v>0</v>
      </c>
      <c r="CO235" s="1" t="s">
        <v>0</v>
      </c>
      <c r="CP235" s="1" t="s">
        <v>0</v>
      </c>
      <c r="CQ235" s="1" t="s">
        <v>0</v>
      </c>
      <c r="CR235" s="1" t="s">
        <v>0</v>
      </c>
      <c r="CS235" s="1" t="s">
        <v>0</v>
      </c>
      <c r="CT235" s="1" t="s">
        <v>0</v>
      </c>
      <c r="CU235" s="1" t="s">
        <v>0</v>
      </c>
      <c r="CV235" s="1" t="s">
        <v>0</v>
      </c>
      <c r="CW235" s="1" t="s">
        <v>0</v>
      </c>
      <c r="CX235" s="1" t="s">
        <v>0</v>
      </c>
      <c r="CY235" s="1" t="s">
        <v>0</v>
      </c>
      <c r="CZ235" s="1" t="s">
        <v>0</v>
      </c>
      <c r="DA235" s="1" t="s">
        <v>0</v>
      </c>
      <c r="DB235" s="1" t="s">
        <v>0</v>
      </c>
      <c r="DC235" s="1" t="s">
        <v>0</v>
      </c>
      <c r="DD235" s="1" t="s">
        <v>0</v>
      </c>
      <c r="DE235" s="1" t="s">
        <v>0</v>
      </c>
      <c r="DF235" s="1" t="s">
        <v>0</v>
      </c>
      <c r="DG235" s="1" t="s">
        <v>0</v>
      </c>
      <c r="DH235" s="1" t="s">
        <v>0</v>
      </c>
      <c r="DI235" s="1" t="s">
        <v>0</v>
      </c>
      <c r="DJ235" s="1" t="s">
        <v>0</v>
      </c>
      <c r="DK235" s="1" t="s">
        <v>0</v>
      </c>
      <c r="DL235" s="1" t="s">
        <v>0</v>
      </c>
      <c r="DM235" s="1" t="s">
        <v>0</v>
      </c>
      <c r="DN235" s="1" t="s">
        <v>0</v>
      </c>
      <c r="DO235" s="1" t="s">
        <v>0</v>
      </c>
      <c r="DP235" s="1" t="s">
        <v>0</v>
      </c>
      <c r="DQ235" s="1" t="s">
        <v>0</v>
      </c>
      <c r="DR235" s="1" t="s">
        <v>0</v>
      </c>
      <c r="DS235" s="1" t="s">
        <v>0</v>
      </c>
      <c r="DT235" s="1" t="s">
        <v>0</v>
      </c>
      <c r="DU235" s="1" t="s">
        <v>0</v>
      </c>
      <c r="DV235" s="1" t="s">
        <v>0</v>
      </c>
      <c r="DW235" s="1" t="s">
        <v>0</v>
      </c>
      <c r="DX235" s="1" t="s">
        <v>0</v>
      </c>
      <c r="DY235" s="1" t="s">
        <v>0</v>
      </c>
      <c r="DZ235" s="1" t="s">
        <v>0</v>
      </c>
      <c r="EA235" s="1" t="s">
        <v>0</v>
      </c>
      <c r="EB235" s="1" t="s">
        <v>0</v>
      </c>
      <c r="EC235" s="1" t="s">
        <v>0</v>
      </c>
      <c r="ED235" s="1" t="s">
        <v>0</v>
      </c>
      <c r="EE235" s="1" t="s">
        <v>0</v>
      </c>
      <c r="EF235" s="1" t="s">
        <v>0</v>
      </c>
      <c r="EG235" s="1" t="s">
        <v>0</v>
      </c>
      <c r="EH235" s="1" t="s">
        <v>0</v>
      </c>
      <c r="EI235" s="1" t="s">
        <v>0</v>
      </c>
      <c r="EJ235" s="1" t="s">
        <v>0</v>
      </c>
      <c r="EK235" s="1" t="s">
        <v>0</v>
      </c>
      <c r="EL235" s="1" t="s">
        <v>0</v>
      </c>
      <c r="EM235" s="1" t="s">
        <v>0</v>
      </c>
      <c r="EN235" s="1" t="s">
        <v>0</v>
      </c>
      <c r="EO235" s="1" t="s">
        <v>0</v>
      </c>
      <c r="EP235" s="1" t="s">
        <v>0</v>
      </c>
      <c r="EQ235" s="1" t="s">
        <v>0</v>
      </c>
      <c r="ER235" s="1" t="s">
        <v>0</v>
      </c>
      <c r="ES235" s="1" t="s">
        <v>0</v>
      </c>
      <c r="ET235" s="1" t="s">
        <v>0</v>
      </c>
      <c r="EU235" s="1" t="s">
        <v>0</v>
      </c>
      <c r="EV235" s="1" t="s">
        <v>0</v>
      </c>
      <c r="EW235" s="1" t="s">
        <v>0</v>
      </c>
      <c r="EX235" s="1" t="s">
        <v>0</v>
      </c>
      <c r="EY235" s="1" t="s">
        <v>0</v>
      </c>
      <c r="EZ235" s="1" t="s">
        <v>0</v>
      </c>
      <c r="FA235" s="1" t="s">
        <v>0</v>
      </c>
      <c r="FB235" s="1" t="s">
        <v>0</v>
      </c>
      <c r="FC235" s="1" t="s">
        <v>0</v>
      </c>
      <c r="FD235" s="1" t="s">
        <v>0</v>
      </c>
    </row>
    <row r="236" spans="1:160" x14ac:dyDescent="0.2">
      <c r="A236" s="1" t="s">
        <v>1870</v>
      </c>
      <c r="B236" s="4" t="s">
        <v>1044</v>
      </c>
      <c r="C236" s="4" t="s">
        <v>1045</v>
      </c>
      <c r="D236" s="1" t="s">
        <v>0</v>
      </c>
      <c r="E236" s="1" t="s">
        <v>0</v>
      </c>
      <c r="F236" s="1" t="s">
        <v>0</v>
      </c>
      <c r="G236" s="1" t="s">
        <v>0</v>
      </c>
      <c r="H236" s="1" t="s">
        <v>0</v>
      </c>
      <c r="I236" s="1" t="s">
        <v>0</v>
      </c>
      <c r="J236" s="1" t="s">
        <v>0</v>
      </c>
      <c r="K236" s="1" t="s">
        <v>0</v>
      </c>
      <c r="L236" s="1" t="s">
        <v>0</v>
      </c>
      <c r="M236" s="1" t="s">
        <v>0</v>
      </c>
      <c r="N236" s="1" t="s">
        <v>0</v>
      </c>
      <c r="O236" s="1" t="s">
        <v>0</v>
      </c>
      <c r="P236" s="1" t="s">
        <v>0</v>
      </c>
      <c r="Q236" s="1" t="s">
        <v>0</v>
      </c>
      <c r="R236" s="1" t="s">
        <v>0</v>
      </c>
      <c r="S236" s="1" t="s">
        <v>0</v>
      </c>
      <c r="T236" s="1" t="s">
        <v>0</v>
      </c>
      <c r="U236" s="1" t="s">
        <v>0</v>
      </c>
      <c r="V236" s="1" t="s">
        <v>0</v>
      </c>
      <c r="W236" s="1" t="s">
        <v>0</v>
      </c>
      <c r="X236" s="1" t="s">
        <v>0</v>
      </c>
      <c r="Y236" s="1" t="s">
        <v>0</v>
      </c>
      <c r="Z236" s="1" t="s">
        <v>0</v>
      </c>
      <c r="AA236" s="1" t="s">
        <v>0</v>
      </c>
      <c r="AB236" s="1" t="s">
        <v>0</v>
      </c>
      <c r="AC236" s="1" t="s">
        <v>0</v>
      </c>
      <c r="AD236" s="1" t="s">
        <v>0</v>
      </c>
      <c r="AE236" s="1" t="s">
        <v>0</v>
      </c>
      <c r="AF236" s="1" t="s">
        <v>0</v>
      </c>
      <c r="AG236" s="1" t="s">
        <v>0</v>
      </c>
      <c r="AH236" s="1" t="s">
        <v>0</v>
      </c>
      <c r="AI236" s="1" t="s">
        <v>0</v>
      </c>
      <c r="AJ236" s="1" t="s">
        <v>0</v>
      </c>
      <c r="AK236" s="1" t="s">
        <v>0</v>
      </c>
      <c r="AL236" s="1" t="s">
        <v>0</v>
      </c>
      <c r="AM236" s="1" t="s">
        <v>0</v>
      </c>
      <c r="AN236" s="1" t="s">
        <v>0</v>
      </c>
      <c r="AO236" s="1" t="s">
        <v>0</v>
      </c>
      <c r="AP236" s="1" t="s">
        <v>0</v>
      </c>
      <c r="AQ236" s="1" t="s">
        <v>0</v>
      </c>
      <c r="AR236" s="1" t="s">
        <v>0</v>
      </c>
      <c r="AS236" s="1" t="s">
        <v>0</v>
      </c>
      <c r="AT236" s="1" t="s">
        <v>0</v>
      </c>
      <c r="AU236" s="1" t="s">
        <v>0</v>
      </c>
      <c r="AV236" s="1" t="s">
        <v>0</v>
      </c>
      <c r="AW236" s="1" t="s">
        <v>0</v>
      </c>
      <c r="AX236" s="1" t="s">
        <v>0</v>
      </c>
      <c r="AY236" s="1" t="s">
        <v>0</v>
      </c>
      <c r="AZ236" s="1" t="s">
        <v>0</v>
      </c>
      <c r="BA236" s="1" t="s">
        <v>0</v>
      </c>
      <c r="BB236" s="1" t="s">
        <v>0</v>
      </c>
      <c r="BC236" s="1" t="s">
        <v>0</v>
      </c>
      <c r="BD236" s="1" t="s">
        <v>0</v>
      </c>
      <c r="BE236" s="1" t="s">
        <v>0</v>
      </c>
      <c r="BF236" s="1" t="s">
        <v>0</v>
      </c>
      <c r="BG236" s="1" t="s">
        <v>0</v>
      </c>
      <c r="BH236" s="1" t="s">
        <v>0</v>
      </c>
      <c r="BI236" s="1" t="s">
        <v>0</v>
      </c>
      <c r="BJ236" s="1" t="s">
        <v>0</v>
      </c>
      <c r="BK236" s="1" t="s">
        <v>0</v>
      </c>
      <c r="BL236" s="1" t="s">
        <v>0</v>
      </c>
      <c r="BM236" s="1" t="s">
        <v>0</v>
      </c>
      <c r="BN236" s="1" t="s">
        <v>0</v>
      </c>
      <c r="BO236" s="1" t="s">
        <v>0</v>
      </c>
      <c r="BP236" s="1" t="s">
        <v>0</v>
      </c>
      <c r="BQ236" s="1" t="s">
        <v>0</v>
      </c>
      <c r="BR236" s="1" t="s">
        <v>0</v>
      </c>
      <c r="BS236" s="1" t="s">
        <v>0</v>
      </c>
      <c r="BT236" s="1" t="s">
        <v>0</v>
      </c>
      <c r="BU236" s="1" t="s">
        <v>0</v>
      </c>
      <c r="BV236" s="1" t="s">
        <v>0</v>
      </c>
      <c r="BW236" s="1" t="s">
        <v>0</v>
      </c>
      <c r="BX236" s="1" t="s">
        <v>0</v>
      </c>
      <c r="BY236" s="1" t="s">
        <v>0</v>
      </c>
      <c r="BZ236" s="1" t="s">
        <v>0</v>
      </c>
      <c r="CA236" s="1" t="s">
        <v>0</v>
      </c>
      <c r="CB236" s="1" t="s">
        <v>0</v>
      </c>
      <c r="CC236" s="1" t="s">
        <v>0</v>
      </c>
      <c r="CD236" s="1" t="s">
        <v>0</v>
      </c>
      <c r="CE236" s="1" t="s">
        <v>0</v>
      </c>
      <c r="CF236" s="1" t="s">
        <v>0</v>
      </c>
      <c r="CG236" s="1" t="s">
        <v>0</v>
      </c>
      <c r="CH236" s="1" t="s">
        <v>0</v>
      </c>
      <c r="CI236" s="1" t="s">
        <v>0</v>
      </c>
      <c r="CJ236" s="1" t="s">
        <v>0</v>
      </c>
      <c r="CK236" s="1" t="s">
        <v>0</v>
      </c>
      <c r="CL236" s="1" t="s">
        <v>0</v>
      </c>
      <c r="CM236" s="1" t="s">
        <v>0</v>
      </c>
      <c r="CN236" s="1" t="s">
        <v>0</v>
      </c>
      <c r="CO236" s="1" t="s">
        <v>0</v>
      </c>
      <c r="CP236" s="1" t="s">
        <v>0</v>
      </c>
      <c r="CQ236" s="1" t="s">
        <v>0</v>
      </c>
      <c r="CR236" s="1" t="s">
        <v>0</v>
      </c>
      <c r="CS236" s="1" t="s">
        <v>0</v>
      </c>
      <c r="CT236" s="1" t="s">
        <v>0</v>
      </c>
      <c r="CU236" s="1" t="s">
        <v>0</v>
      </c>
      <c r="CV236" s="1" t="s">
        <v>0</v>
      </c>
      <c r="CW236" s="1" t="s">
        <v>0</v>
      </c>
      <c r="CX236" s="1" t="s">
        <v>0</v>
      </c>
      <c r="CY236" s="1" t="s">
        <v>0</v>
      </c>
      <c r="CZ236" s="1" t="s">
        <v>0</v>
      </c>
      <c r="DA236" s="1" t="s">
        <v>0</v>
      </c>
      <c r="DB236" s="1" t="s">
        <v>0</v>
      </c>
      <c r="DC236" s="1" t="s">
        <v>0</v>
      </c>
      <c r="DD236" s="1" t="s">
        <v>0</v>
      </c>
      <c r="DE236" s="1" t="s">
        <v>0</v>
      </c>
      <c r="DF236" s="1" t="s">
        <v>0</v>
      </c>
      <c r="DG236" s="1" t="s">
        <v>0</v>
      </c>
      <c r="DH236" s="1" t="s">
        <v>0</v>
      </c>
      <c r="DI236" s="1" t="s">
        <v>0</v>
      </c>
      <c r="DJ236" s="1" t="s">
        <v>0</v>
      </c>
      <c r="DK236" s="1" t="s">
        <v>0</v>
      </c>
      <c r="DL236" s="1" t="s">
        <v>0</v>
      </c>
      <c r="DM236" s="1" t="s">
        <v>0</v>
      </c>
      <c r="DN236" s="1" t="s">
        <v>0</v>
      </c>
      <c r="DO236" s="1" t="s">
        <v>0</v>
      </c>
      <c r="DP236" s="1" t="s">
        <v>0</v>
      </c>
      <c r="DQ236" s="1" t="s">
        <v>0</v>
      </c>
      <c r="DR236" s="1" t="s">
        <v>0</v>
      </c>
      <c r="DS236" s="1" t="s">
        <v>0</v>
      </c>
      <c r="DT236" s="1" t="s">
        <v>0</v>
      </c>
      <c r="DU236" s="1" t="s">
        <v>0</v>
      </c>
      <c r="DV236" s="1" t="s">
        <v>0</v>
      </c>
      <c r="DW236" s="1" t="s">
        <v>0</v>
      </c>
      <c r="DX236" s="1" t="s">
        <v>0</v>
      </c>
      <c r="DY236" s="1" t="s">
        <v>0</v>
      </c>
      <c r="DZ236" s="1" t="s">
        <v>0</v>
      </c>
      <c r="EA236" s="1" t="s">
        <v>0</v>
      </c>
      <c r="EB236" s="1" t="s">
        <v>0</v>
      </c>
      <c r="EC236" s="1" t="s">
        <v>0</v>
      </c>
      <c r="ED236" s="1" t="s">
        <v>0</v>
      </c>
      <c r="EE236" s="1" t="s">
        <v>0</v>
      </c>
      <c r="EF236" s="1" t="s">
        <v>0</v>
      </c>
      <c r="EG236" s="1" t="s">
        <v>0</v>
      </c>
      <c r="EH236" s="1" t="s">
        <v>0</v>
      </c>
      <c r="EI236" s="1" t="s">
        <v>0</v>
      </c>
      <c r="EJ236" s="1" t="s">
        <v>0</v>
      </c>
      <c r="EK236" s="1" t="s">
        <v>0</v>
      </c>
      <c r="EL236" s="1" t="s">
        <v>0</v>
      </c>
      <c r="EM236" s="1" t="s">
        <v>0</v>
      </c>
      <c r="EN236" s="1" t="s">
        <v>0</v>
      </c>
      <c r="EO236" s="1" t="s">
        <v>0</v>
      </c>
      <c r="EP236" s="1" t="s">
        <v>0</v>
      </c>
      <c r="EQ236" s="1" t="s">
        <v>0</v>
      </c>
      <c r="ER236" s="1" t="s">
        <v>0</v>
      </c>
      <c r="ES236" s="1" t="s">
        <v>0</v>
      </c>
      <c r="ET236" s="1" t="s">
        <v>0</v>
      </c>
      <c r="EU236" s="1" t="s">
        <v>0</v>
      </c>
      <c r="EV236" s="1" t="s">
        <v>0</v>
      </c>
      <c r="EW236" s="1" t="s">
        <v>0</v>
      </c>
      <c r="EX236" s="1" t="s">
        <v>0</v>
      </c>
      <c r="EY236" s="1" t="s">
        <v>0</v>
      </c>
      <c r="EZ236" s="1" t="s">
        <v>0</v>
      </c>
      <c r="FA236" s="1" t="s">
        <v>0</v>
      </c>
      <c r="FB236" s="1" t="s">
        <v>0</v>
      </c>
      <c r="FC236" s="1" t="s">
        <v>0</v>
      </c>
      <c r="FD236" s="1" t="s">
        <v>0</v>
      </c>
    </row>
    <row r="237" spans="1:160" x14ac:dyDescent="0.2">
      <c r="A237" s="1" t="s">
        <v>1871</v>
      </c>
      <c r="B237" s="4" t="s">
        <v>1049</v>
      </c>
      <c r="C237" s="4" t="s">
        <v>1050</v>
      </c>
      <c r="D237" s="1">
        <v>351517.136756689</v>
      </c>
      <c r="E237" s="1">
        <v>1712226.37722503</v>
      </c>
      <c r="F237" s="1">
        <v>883398.38324475603</v>
      </c>
      <c r="G237" s="1">
        <v>1281468.6958991401</v>
      </c>
      <c r="H237" s="1">
        <v>609440.76551491197</v>
      </c>
      <c r="I237" s="1">
        <v>270188.17249162903</v>
      </c>
      <c r="J237" s="1">
        <v>1617040.27643208</v>
      </c>
      <c r="K237" s="1">
        <v>1146933.77087962</v>
      </c>
      <c r="L237" s="1">
        <v>449702.73379837198</v>
      </c>
      <c r="M237" s="1">
        <v>392690.41205252102</v>
      </c>
      <c r="N237" s="1">
        <v>765877.82133286796</v>
      </c>
      <c r="O237" s="1">
        <v>918617.66397641296</v>
      </c>
      <c r="P237" s="1">
        <v>593368.40514424397</v>
      </c>
      <c r="Q237" s="1">
        <v>550213.16689808504</v>
      </c>
      <c r="R237" s="1">
        <v>733251.94257717696</v>
      </c>
      <c r="S237" s="1">
        <v>441986.08416054997</v>
      </c>
      <c r="T237" s="1">
        <v>673283.06773518003</v>
      </c>
      <c r="U237" s="1">
        <v>610990.40720042703</v>
      </c>
      <c r="V237" s="1">
        <v>801118.46761216398</v>
      </c>
      <c r="W237" s="1">
        <v>915985.24519650894</v>
      </c>
      <c r="X237" s="1">
        <v>592927.37480929203</v>
      </c>
      <c r="Y237" s="1">
        <v>3959739.6400291901</v>
      </c>
      <c r="Z237" s="1">
        <v>890691.95463619602</v>
      </c>
      <c r="AA237" s="1">
        <v>1754693.75759612</v>
      </c>
      <c r="AB237" s="1">
        <v>514642.51136174402</v>
      </c>
      <c r="AC237" s="1">
        <v>482595.01075303799</v>
      </c>
      <c r="AD237" s="1">
        <v>455291.61119341402</v>
      </c>
      <c r="AE237" s="1">
        <v>473284.715849498</v>
      </c>
      <c r="AF237" s="1">
        <v>531924.22422897199</v>
      </c>
      <c r="AG237" s="1">
        <v>1029745.53499802</v>
      </c>
      <c r="AH237" s="1">
        <v>1448719.66703628</v>
      </c>
      <c r="AI237" s="1">
        <v>403626.64078440901</v>
      </c>
      <c r="AJ237" s="1">
        <v>510398.04985399899</v>
      </c>
      <c r="AK237" s="1">
        <v>1082176.17458188</v>
      </c>
      <c r="AL237" s="1">
        <v>532851.63886716997</v>
      </c>
      <c r="AM237" s="1">
        <v>383382.17049193999</v>
      </c>
      <c r="AN237" s="1">
        <v>639576.54708219797</v>
      </c>
      <c r="AO237" s="1">
        <v>509159.14832837402</v>
      </c>
      <c r="AP237" s="1">
        <v>523913.55161196599</v>
      </c>
      <c r="AQ237" s="1">
        <v>802279.13143043604</v>
      </c>
      <c r="AR237" s="1">
        <v>542605.94155368302</v>
      </c>
      <c r="AS237" s="1">
        <v>396927.621517163</v>
      </c>
      <c r="AT237" s="1">
        <v>345784.42250749498</v>
      </c>
      <c r="AU237" s="1">
        <v>2929129.9454544699</v>
      </c>
      <c r="AV237" s="1">
        <v>779410.85792920506</v>
      </c>
      <c r="AW237" s="1">
        <v>474746.48557331</v>
      </c>
      <c r="AX237" s="1">
        <v>830252.86772239103</v>
      </c>
      <c r="AY237" s="1">
        <v>422983.18622203701</v>
      </c>
      <c r="AZ237" s="1">
        <v>642745.46169857006</v>
      </c>
      <c r="BA237" s="1">
        <v>991685.48061499104</v>
      </c>
      <c r="BB237" s="1">
        <v>678036.96408538998</v>
      </c>
      <c r="BC237" s="1">
        <v>498987.60538960301</v>
      </c>
      <c r="BD237" s="1">
        <v>467684.81632482097</v>
      </c>
      <c r="BE237" s="1">
        <v>1834984.7814873999</v>
      </c>
      <c r="BF237" s="1">
        <v>864741.33346287196</v>
      </c>
      <c r="BG237" s="1">
        <v>498461.15478753101</v>
      </c>
      <c r="BH237" s="1">
        <v>2322790.8609514101</v>
      </c>
      <c r="BI237" s="1">
        <v>979349.87372029806</v>
      </c>
      <c r="BJ237" s="1">
        <v>1374621.13826124</v>
      </c>
      <c r="BK237" s="1">
        <v>841004.55767084495</v>
      </c>
      <c r="BL237" s="1">
        <v>654293.80353384896</v>
      </c>
      <c r="BM237" s="1">
        <v>562150.52226930798</v>
      </c>
      <c r="BN237" s="1">
        <v>789363.62002774002</v>
      </c>
      <c r="BO237" s="1">
        <v>1265089.49531962</v>
      </c>
      <c r="BP237" s="1">
        <v>805720.404486691</v>
      </c>
      <c r="BQ237" s="1">
        <v>766777.99169973901</v>
      </c>
      <c r="BR237" s="1">
        <v>522287.96518229297</v>
      </c>
      <c r="BS237" s="1">
        <v>1089854.2573357199</v>
      </c>
      <c r="BT237" s="1">
        <v>1426510.2818001099</v>
      </c>
      <c r="BU237" s="1">
        <v>886256.95878997596</v>
      </c>
      <c r="BV237" s="1">
        <v>204349.704534316</v>
      </c>
      <c r="BW237" s="1">
        <v>841092.36485965503</v>
      </c>
      <c r="BX237" s="1">
        <v>734941.35964143299</v>
      </c>
      <c r="BY237" s="1">
        <v>473172.78480797599</v>
      </c>
      <c r="BZ237" s="1">
        <v>524249.05526270397</v>
      </c>
      <c r="CA237" s="1">
        <v>655234.13399225695</v>
      </c>
      <c r="CB237" s="1">
        <v>1275143.0463863399</v>
      </c>
      <c r="CC237" s="1">
        <v>611005.83512532595</v>
      </c>
      <c r="CD237" s="1">
        <v>1085431.14155415</v>
      </c>
      <c r="CE237" s="1">
        <v>813250.62401667295</v>
      </c>
      <c r="CF237" s="1">
        <v>1007429.1349855301</v>
      </c>
      <c r="CG237" s="1">
        <v>480934.24850723002</v>
      </c>
      <c r="CH237" s="1">
        <v>351251.53974286799</v>
      </c>
      <c r="CI237" s="1">
        <v>1226144.3189177499</v>
      </c>
      <c r="CJ237" s="1">
        <v>659481.07836617099</v>
      </c>
      <c r="CK237" s="1">
        <v>492175.53762304399</v>
      </c>
      <c r="CL237" s="1">
        <v>310819.23837032501</v>
      </c>
      <c r="CM237" s="1">
        <v>784018.85034329502</v>
      </c>
      <c r="CN237" s="1">
        <v>548040.40662207606</v>
      </c>
      <c r="CO237" s="1">
        <v>822347.75272331794</v>
      </c>
      <c r="CP237" s="1">
        <v>311510.35738077899</v>
      </c>
      <c r="CQ237" s="1">
        <v>407083.2724214</v>
      </c>
      <c r="CR237" s="1">
        <v>1219867.50589169</v>
      </c>
      <c r="CS237" s="1">
        <v>460679.21892890602</v>
      </c>
      <c r="CT237" s="1">
        <v>360910.97699534701</v>
      </c>
      <c r="CU237" s="1">
        <v>513274.531888609</v>
      </c>
      <c r="CV237" s="1">
        <v>465937.59448774799</v>
      </c>
      <c r="CW237" s="1">
        <v>862302.81708126201</v>
      </c>
      <c r="CX237" s="1">
        <v>432610.758668639</v>
      </c>
      <c r="CY237" s="1">
        <v>647745.17583658197</v>
      </c>
      <c r="CZ237" s="1">
        <v>505808.555493541</v>
      </c>
      <c r="DA237" s="1">
        <v>540566.71362790803</v>
      </c>
      <c r="DB237" s="1">
        <v>631652.53199486097</v>
      </c>
      <c r="DC237" s="1">
        <v>541590.22230103903</v>
      </c>
      <c r="DD237" s="1">
        <v>417990.37741457397</v>
      </c>
      <c r="DE237" s="1">
        <v>662106.78329214605</v>
      </c>
      <c r="DF237" s="1">
        <v>837305.18263431697</v>
      </c>
      <c r="DG237" s="1">
        <v>384467.92209948302</v>
      </c>
      <c r="DH237" s="1">
        <v>269345.41350779898</v>
      </c>
      <c r="DI237" s="1">
        <v>271762.74587798899</v>
      </c>
      <c r="DJ237" s="1">
        <v>527282.912690214</v>
      </c>
      <c r="DK237" s="1">
        <v>2163128.3626182498</v>
      </c>
      <c r="DL237" s="1">
        <v>11826852.817580299</v>
      </c>
      <c r="DM237" s="1">
        <v>940331.53646747395</v>
      </c>
      <c r="DN237" s="1">
        <v>379573.45485221001</v>
      </c>
      <c r="DO237" s="1">
        <v>404008.00440024602</v>
      </c>
      <c r="DP237" s="1">
        <v>18799770.731371898</v>
      </c>
      <c r="DQ237" s="1">
        <v>635688.04678120604</v>
      </c>
      <c r="DR237" s="1">
        <v>472695.77686513303</v>
      </c>
      <c r="DS237" s="1">
        <v>521362.20949340198</v>
      </c>
      <c r="DT237" s="1">
        <v>530269.71878367895</v>
      </c>
      <c r="DU237" s="1">
        <v>692607.09295769897</v>
      </c>
      <c r="DV237" s="1">
        <v>1280281.19563204</v>
      </c>
      <c r="DW237" s="1">
        <v>871666.52628216695</v>
      </c>
      <c r="DX237" s="1">
        <v>516441.14669313299</v>
      </c>
      <c r="DY237" s="1">
        <v>1717417.7674972699</v>
      </c>
      <c r="DZ237" s="1">
        <v>511894.23615126702</v>
      </c>
      <c r="EA237" s="1">
        <v>423884.09448458202</v>
      </c>
      <c r="EB237" s="1">
        <v>603978.41559064097</v>
      </c>
      <c r="EC237" s="1">
        <v>1131593.14209816</v>
      </c>
      <c r="ED237" s="1">
        <v>773923.56733837503</v>
      </c>
      <c r="EE237" s="1">
        <v>742300.17954337504</v>
      </c>
      <c r="EF237" s="1">
        <v>759211.07386989996</v>
      </c>
      <c r="EG237" s="1">
        <v>1171429.4766154501</v>
      </c>
      <c r="EH237" s="1">
        <v>530811.77487064002</v>
      </c>
      <c r="EI237" s="1">
        <v>1751451.7580251</v>
      </c>
      <c r="EJ237" s="1">
        <v>797598.15018274297</v>
      </c>
      <c r="EK237" s="1">
        <v>539833.59303464601</v>
      </c>
      <c r="EL237" s="1">
        <v>528059.20534150605</v>
      </c>
      <c r="EM237" s="1">
        <v>938437.53301196499</v>
      </c>
      <c r="EN237" s="1">
        <v>316500.83180251298</v>
      </c>
      <c r="EO237" s="1">
        <v>327215.84536411503</v>
      </c>
      <c r="EP237" s="1">
        <v>755488.34607548302</v>
      </c>
      <c r="EQ237" s="1">
        <v>631772.47489399195</v>
      </c>
      <c r="ER237" s="1">
        <v>518254.71401896398</v>
      </c>
      <c r="ES237" s="1">
        <v>421284.83714758302</v>
      </c>
      <c r="ET237" s="1">
        <v>609003.30672399397</v>
      </c>
      <c r="EU237" s="1">
        <v>466640.74675448198</v>
      </c>
      <c r="EV237" s="1">
        <v>785385.806725092</v>
      </c>
      <c r="EW237" s="1">
        <v>568183.05410867697</v>
      </c>
      <c r="EX237" s="1">
        <v>2181012.50765059</v>
      </c>
      <c r="EY237" s="1">
        <v>867013.558250478</v>
      </c>
      <c r="EZ237" s="1">
        <v>329426.40905483102</v>
      </c>
      <c r="FA237" s="1">
        <v>606152.72544003604</v>
      </c>
      <c r="FB237" s="1">
        <v>825638.34901310096</v>
      </c>
      <c r="FC237" s="1">
        <v>1512184.8775554199</v>
      </c>
      <c r="FD237" s="1">
        <v>170829.58073540899</v>
      </c>
    </row>
    <row r="238" spans="1:160" x14ac:dyDescent="0.2">
      <c r="A238" s="1" t="s">
        <v>1872</v>
      </c>
      <c r="B238" s="4" t="s">
        <v>1053</v>
      </c>
      <c r="C238" s="4" t="s">
        <v>1054</v>
      </c>
      <c r="D238" s="1" t="s">
        <v>0</v>
      </c>
      <c r="E238" s="1" t="s">
        <v>0</v>
      </c>
      <c r="F238" s="1" t="s">
        <v>0</v>
      </c>
      <c r="G238" s="1" t="s">
        <v>0</v>
      </c>
      <c r="H238" s="1" t="s">
        <v>0</v>
      </c>
      <c r="I238" s="1" t="s">
        <v>0</v>
      </c>
      <c r="J238" s="1" t="s">
        <v>0</v>
      </c>
      <c r="K238" s="1" t="s">
        <v>0</v>
      </c>
      <c r="L238" s="1" t="s">
        <v>0</v>
      </c>
      <c r="M238" s="1" t="s">
        <v>0</v>
      </c>
      <c r="N238" s="1" t="s">
        <v>0</v>
      </c>
      <c r="O238" s="1" t="s">
        <v>0</v>
      </c>
      <c r="P238" s="1" t="s">
        <v>0</v>
      </c>
      <c r="Q238" s="1" t="s">
        <v>0</v>
      </c>
      <c r="R238" s="1" t="s">
        <v>0</v>
      </c>
      <c r="S238" s="1" t="s">
        <v>0</v>
      </c>
      <c r="T238" s="1" t="s">
        <v>0</v>
      </c>
      <c r="U238" s="1" t="s">
        <v>0</v>
      </c>
      <c r="V238" s="1" t="s">
        <v>0</v>
      </c>
      <c r="W238" s="1" t="s">
        <v>0</v>
      </c>
      <c r="X238" s="1" t="s">
        <v>0</v>
      </c>
      <c r="Y238" s="1" t="s">
        <v>0</v>
      </c>
      <c r="Z238" s="1" t="s">
        <v>0</v>
      </c>
      <c r="AA238" s="1" t="s">
        <v>0</v>
      </c>
      <c r="AB238" s="1" t="s">
        <v>0</v>
      </c>
      <c r="AC238" s="1" t="s">
        <v>0</v>
      </c>
      <c r="AD238" s="1" t="s">
        <v>0</v>
      </c>
      <c r="AE238" s="1" t="s">
        <v>0</v>
      </c>
      <c r="AF238" s="1" t="s">
        <v>0</v>
      </c>
      <c r="AG238" s="1" t="s">
        <v>0</v>
      </c>
      <c r="AH238" s="1" t="s">
        <v>0</v>
      </c>
      <c r="AI238" s="1" t="s">
        <v>0</v>
      </c>
      <c r="AJ238" s="1" t="s">
        <v>0</v>
      </c>
      <c r="AK238" s="1" t="s">
        <v>0</v>
      </c>
      <c r="AL238" s="1" t="s">
        <v>0</v>
      </c>
      <c r="AM238" s="1" t="s">
        <v>0</v>
      </c>
      <c r="AN238" s="1" t="s">
        <v>0</v>
      </c>
      <c r="AO238" s="1" t="s">
        <v>0</v>
      </c>
      <c r="AP238" s="1" t="s">
        <v>0</v>
      </c>
      <c r="AQ238" s="1" t="s">
        <v>0</v>
      </c>
      <c r="AR238" s="1" t="s">
        <v>0</v>
      </c>
      <c r="AS238" s="1" t="s">
        <v>0</v>
      </c>
      <c r="AT238" s="1" t="s">
        <v>0</v>
      </c>
      <c r="AU238" s="1" t="s">
        <v>0</v>
      </c>
      <c r="AV238" s="1" t="s">
        <v>0</v>
      </c>
      <c r="AW238" s="1" t="s">
        <v>0</v>
      </c>
      <c r="AX238" s="1" t="s">
        <v>0</v>
      </c>
      <c r="AY238" s="1" t="s">
        <v>0</v>
      </c>
      <c r="AZ238" s="1" t="s">
        <v>0</v>
      </c>
      <c r="BA238" s="1" t="s">
        <v>0</v>
      </c>
      <c r="BB238" s="1" t="s">
        <v>0</v>
      </c>
      <c r="BC238" s="1" t="s">
        <v>0</v>
      </c>
      <c r="BD238" s="1" t="s">
        <v>0</v>
      </c>
      <c r="BE238" s="1" t="s">
        <v>0</v>
      </c>
      <c r="BF238" s="1" t="s">
        <v>0</v>
      </c>
      <c r="BG238" s="1" t="s">
        <v>0</v>
      </c>
      <c r="BH238" s="1" t="s">
        <v>0</v>
      </c>
      <c r="BI238" s="1" t="s">
        <v>0</v>
      </c>
      <c r="BJ238" s="1" t="s">
        <v>0</v>
      </c>
      <c r="BK238" s="1" t="s">
        <v>0</v>
      </c>
      <c r="BL238" s="1" t="s">
        <v>0</v>
      </c>
      <c r="BM238" s="1" t="s">
        <v>0</v>
      </c>
      <c r="BN238" s="1" t="s">
        <v>0</v>
      </c>
      <c r="BO238" s="1" t="s">
        <v>0</v>
      </c>
      <c r="BP238" s="1" t="s">
        <v>0</v>
      </c>
      <c r="BQ238" s="1" t="s">
        <v>0</v>
      </c>
      <c r="BR238" s="1" t="s">
        <v>0</v>
      </c>
      <c r="BS238" s="1" t="s">
        <v>0</v>
      </c>
      <c r="BT238" s="1" t="s">
        <v>0</v>
      </c>
      <c r="BU238" s="1" t="s">
        <v>0</v>
      </c>
      <c r="BV238" s="1" t="s">
        <v>0</v>
      </c>
      <c r="BW238" s="1" t="s">
        <v>0</v>
      </c>
      <c r="BX238" s="1" t="s">
        <v>0</v>
      </c>
      <c r="BY238" s="1" t="s">
        <v>0</v>
      </c>
      <c r="BZ238" s="1" t="s">
        <v>0</v>
      </c>
      <c r="CA238" s="1" t="s">
        <v>0</v>
      </c>
      <c r="CB238" s="1" t="s">
        <v>0</v>
      </c>
      <c r="CC238" s="1" t="s">
        <v>0</v>
      </c>
      <c r="CD238" s="1" t="s">
        <v>0</v>
      </c>
      <c r="CE238" s="1" t="s">
        <v>0</v>
      </c>
      <c r="CF238" s="1" t="s">
        <v>0</v>
      </c>
      <c r="CG238" s="1" t="s">
        <v>0</v>
      </c>
      <c r="CH238" s="1" t="s">
        <v>0</v>
      </c>
      <c r="CI238" s="1" t="s">
        <v>0</v>
      </c>
      <c r="CJ238" s="1" t="s">
        <v>0</v>
      </c>
      <c r="CK238" s="1" t="s">
        <v>0</v>
      </c>
      <c r="CL238" s="1" t="s">
        <v>0</v>
      </c>
      <c r="CM238" s="1" t="s">
        <v>0</v>
      </c>
      <c r="CN238" s="1" t="s">
        <v>0</v>
      </c>
      <c r="CO238" s="1" t="s">
        <v>0</v>
      </c>
      <c r="CP238" s="1" t="s">
        <v>0</v>
      </c>
      <c r="CQ238" s="1" t="s">
        <v>0</v>
      </c>
      <c r="CR238" s="1" t="s">
        <v>0</v>
      </c>
      <c r="CS238" s="1" t="s">
        <v>0</v>
      </c>
      <c r="CT238" s="1" t="s">
        <v>0</v>
      </c>
      <c r="CU238" s="1" t="s">
        <v>0</v>
      </c>
      <c r="CV238" s="1" t="s">
        <v>0</v>
      </c>
      <c r="CW238" s="1" t="s">
        <v>0</v>
      </c>
      <c r="CX238" s="1" t="s">
        <v>0</v>
      </c>
      <c r="CY238" s="1" t="s">
        <v>0</v>
      </c>
      <c r="CZ238" s="1" t="s">
        <v>0</v>
      </c>
      <c r="DA238" s="1" t="s">
        <v>0</v>
      </c>
      <c r="DB238" s="1" t="s">
        <v>0</v>
      </c>
      <c r="DC238" s="1" t="s">
        <v>0</v>
      </c>
      <c r="DD238" s="1" t="s">
        <v>0</v>
      </c>
      <c r="DE238" s="1" t="s">
        <v>0</v>
      </c>
      <c r="DF238" s="1" t="s">
        <v>0</v>
      </c>
      <c r="DG238" s="1" t="s">
        <v>0</v>
      </c>
      <c r="DH238" s="1" t="s">
        <v>0</v>
      </c>
      <c r="DI238" s="1" t="s">
        <v>0</v>
      </c>
      <c r="DJ238" s="1" t="s">
        <v>0</v>
      </c>
      <c r="DK238" s="1" t="s">
        <v>0</v>
      </c>
      <c r="DL238" s="1" t="s">
        <v>0</v>
      </c>
      <c r="DM238" s="1" t="s">
        <v>0</v>
      </c>
      <c r="DN238" s="1" t="s">
        <v>0</v>
      </c>
      <c r="DO238" s="1" t="s">
        <v>0</v>
      </c>
      <c r="DP238" s="1" t="s">
        <v>0</v>
      </c>
      <c r="DQ238" s="1" t="s">
        <v>0</v>
      </c>
      <c r="DR238" s="1" t="s">
        <v>0</v>
      </c>
      <c r="DS238" s="1" t="s">
        <v>0</v>
      </c>
      <c r="DT238" s="1" t="s">
        <v>0</v>
      </c>
      <c r="DU238" s="1" t="s">
        <v>0</v>
      </c>
      <c r="DV238" s="1" t="s">
        <v>0</v>
      </c>
      <c r="DW238" s="1" t="s">
        <v>0</v>
      </c>
      <c r="DX238" s="1" t="s">
        <v>0</v>
      </c>
      <c r="DY238" s="1" t="s">
        <v>0</v>
      </c>
      <c r="DZ238" s="1" t="s">
        <v>0</v>
      </c>
      <c r="EA238" s="1" t="s">
        <v>0</v>
      </c>
      <c r="EB238" s="1" t="s">
        <v>0</v>
      </c>
      <c r="EC238" s="1" t="s">
        <v>0</v>
      </c>
      <c r="ED238" s="1" t="s">
        <v>0</v>
      </c>
      <c r="EE238" s="1" t="s">
        <v>0</v>
      </c>
      <c r="EF238" s="1" t="s">
        <v>0</v>
      </c>
      <c r="EG238" s="1" t="s">
        <v>0</v>
      </c>
      <c r="EH238" s="1" t="s">
        <v>0</v>
      </c>
      <c r="EI238" s="1" t="s">
        <v>0</v>
      </c>
      <c r="EJ238" s="1" t="s">
        <v>0</v>
      </c>
      <c r="EK238" s="1" t="s">
        <v>0</v>
      </c>
      <c r="EL238" s="1" t="s">
        <v>0</v>
      </c>
      <c r="EM238" s="1" t="s">
        <v>0</v>
      </c>
      <c r="EN238" s="1" t="s">
        <v>0</v>
      </c>
      <c r="EO238" s="1" t="s">
        <v>0</v>
      </c>
      <c r="EP238" s="1" t="s">
        <v>0</v>
      </c>
      <c r="EQ238" s="1" t="s">
        <v>0</v>
      </c>
      <c r="ER238" s="1" t="s">
        <v>0</v>
      </c>
      <c r="ES238" s="1" t="s">
        <v>0</v>
      </c>
      <c r="ET238" s="1" t="s">
        <v>0</v>
      </c>
      <c r="EU238" s="1" t="s">
        <v>0</v>
      </c>
      <c r="EV238" s="1" t="s">
        <v>0</v>
      </c>
      <c r="EW238" s="1" t="s">
        <v>0</v>
      </c>
      <c r="EX238" s="1" t="s">
        <v>0</v>
      </c>
      <c r="EY238" s="1" t="s">
        <v>0</v>
      </c>
      <c r="EZ238" s="1" t="s">
        <v>0</v>
      </c>
      <c r="FA238" s="1" t="s">
        <v>0</v>
      </c>
      <c r="FB238" s="1" t="s">
        <v>0</v>
      </c>
      <c r="FC238" s="1" t="s">
        <v>0</v>
      </c>
      <c r="FD238" s="1" t="s">
        <v>0</v>
      </c>
    </row>
    <row r="239" spans="1:160" x14ac:dyDescent="0.2">
      <c r="A239" s="1" t="s">
        <v>1873</v>
      </c>
      <c r="B239" s="4" t="s">
        <v>1057</v>
      </c>
      <c r="C239" s="4" t="s">
        <v>1058</v>
      </c>
      <c r="D239" s="1" t="s">
        <v>0</v>
      </c>
      <c r="E239" s="1" t="s">
        <v>0</v>
      </c>
      <c r="F239" s="1" t="s">
        <v>0</v>
      </c>
      <c r="G239" s="1" t="s">
        <v>0</v>
      </c>
      <c r="H239" s="1" t="s">
        <v>0</v>
      </c>
      <c r="I239" s="1" t="s">
        <v>0</v>
      </c>
      <c r="J239" s="1" t="s">
        <v>0</v>
      </c>
      <c r="K239" s="1" t="s">
        <v>0</v>
      </c>
      <c r="L239" s="1" t="s">
        <v>0</v>
      </c>
      <c r="M239" s="1" t="s">
        <v>0</v>
      </c>
      <c r="N239" s="1" t="s">
        <v>0</v>
      </c>
      <c r="O239" s="1" t="s">
        <v>0</v>
      </c>
      <c r="P239" s="1" t="s">
        <v>0</v>
      </c>
      <c r="Q239" s="1" t="s">
        <v>0</v>
      </c>
      <c r="R239" s="1" t="s">
        <v>0</v>
      </c>
      <c r="S239" s="1" t="s">
        <v>0</v>
      </c>
      <c r="T239" s="1" t="s">
        <v>0</v>
      </c>
      <c r="U239" s="1" t="s">
        <v>0</v>
      </c>
      <c r="V239" s="1" t="s">
        <v>0</v>
      </c>
      <c r="W239" s="1" t="s">
        <v>0</v>
      </c>
      <c r="X239" s="1" t="s">
        <v>0</v>
      </c>
      <c r="Y239" s="1" t="s">
        <v>0</v>
      </c>
      <c r="Z239" s="1" t="s">
        <v>0</v>
      </c>
      <c r="AA239" s="1" t="s">
        <v>0</v>
      </c>
      <c r="AB239" s="1" t="s">
        <v>0</v>
      </c>
      <c r="AC239" s="1" t="s">
        <v>0</v>
      </c>
      <c r="AD239" s="1" t="s">
        <v>0</v>
      </c>
      <c r="AE239" s="1" t="s">
        <v>0</v>
      </c>
      <c r="AF239" s="1" t="s">
        <v>0</v>
      </c>
      <c r="AG239" s="1" t="s">
        <v>0</v>
      </c>
      <c r="AH239" s="1" t="s">
        <v>0</v>
      </c>
      <c r="AI239" s="1" t="s">
        <v>0</v>
      </c>
      <c r="AJ239" s="1" t="s">
        <v>0</v>
      </c>
      <c r="AK239" s="1" t="s">
        <v>0</v>
      </c>
      <c r="AL239" s="1" t="s">
        <v>0</v>
      </c>
      <c r="AM239" s="1" t="s">
        <v>0</v>
      </c>
      <c r="AN239" s="1" t="s">
        <v>0</v>
      </c>
      <c r="AO239" s="1" t="s">
        <v>0</v>
      </c>
      <c r="AP239" s="1" t="s">
        <v>0</v>
      </c>
      <c r="AQ239" s="1" t="s">
        <v>0</v>
      </c>
      <c r="AR239" s="1" t="s">
        <v>0</v>
      </c>
      <c r="AS239" s="1" t="s">
        <v>0</v>
      </c>
      <c r="AT239" s="1" t="s">
        <v>0</v>
      </c>
      <c r="AU239" s="1" t="s">
        <v>0</v>
      </c>
      <c r="AV239" s="1" t="s">
        <v>0</v>
      </c>
      <c r="AW239" s="1" t="s">
        <v>0</v>
      </c>
      <c r="AX239" s="1" t="s">
        <v>0</v>
      </c>
      <c r="AY239" s="1" t="s">
        <v>0</v>
      </c>
      <c r="AZ239" s="1" t="s">
        <v>0</v>
      </c>
      <c r="BA239" s="1" t="s">
        <v>0</v>
      </c>
      <c r="BB239" s="1" t="s">
        <v>0</v>
      </c>
      <c r="BC239" s="1" t="s">
        <v>0</v>
      </c>
      <c r="BD239" s="1" t="s">
        <v>0</v>
      </c>
      <c r="BE239" s="1" t="s">
        <v>0</v>
      </c>
      <c r="BF239" s="1" t="s">
        <v>0</v>
      </c>
      <c r="BG239" s="1" t="s">
        <v>0</v>
      </c>
      <c r="BH239" s="1" t="s">
        <v>0</v>
      </c>
      <c r="BI239" s="1" t="s">
        <v>0</v>
      </c>
      <c r="BJ239" s="1" t="s">
        <v>0</v>
      </c>
      <c r="BK239" s="1" t="s">
        <v>0</v>
      </c>
      <c r="BL239" s="1" t="s">
        <v>0</v>
      </c>
      <c r="BM239" s="1" t="s">
        <v>0</v>
      </c>
      <c r="BN239" s="1" t="s">
        <v>0</v>
      </c>
      <c r="BO239" s="1" t="s">
        <v>0</v>
      </c>
      <c r="BP239" s="1" t="s">
        <v>0</v>
      </c>
      <c r="BQ239" s="1" t="s">
        <v>0</v>
      </c>
      <c r="BR239" s="1" t="s">
        <v>0</v>
      </c>
      <c r="BS239" s="1" t="s">
        <v>0</v>
      </c>
      <c r="BT239" s="1" t="s">
        <v>0</v>
      </c>
      <c r="BU239" s="1" t="s">
        <v>0</v>
      </c>
      <c r="BV239" s="1" t="s">
        <v>0</v>
      </c>
      <c r="BW239" s="1" t="s">
        <v>0</v>
      </c>
      <c r="BX239" s="1" t="s">
        <v>0</v>
      </c>
      <c r="BY239" s="1" t="s">
        <v>0</v>
      </c>
      <c r="BZ239" s="1" t="s">
        <v>0</v>
      </c>
      <c r="CA239" s="1" t="s">
        <v>0</v>
      </c>
      <c r="CB239" s="1" t="s">
        <v>0</v>
      </c>
      <c r="CC239" s="1" t="s">
        <v>0</v>
      </c>
      <c r="CD239" s="1" t="s">
        <v>0</v>
      </c>
      <c r="CE239" s="1" t="s">
        <v>0</v>
      </c>
      <c r="CF239" s="1" t="s">
        <v>0</v>
      </c>
      <c r="CG239" s="1" t="s">
        <v>0</v>
      </c>
      <c r="CH239" s="1" t="s">
        <v>0</v>
      </c>
      <c r="CI239" s="1" t="s">
        <v>0</v>
      </c>
      <c r="CJ239" s="1" t="s">
        <v>0</v>
      </c>
      <c r="CK239" s="1" t="s">
        <v>0</v>
      </c>
      <c r="CL239" s="1" t="s">
        <v>0</v>
      </c>
      <c r="CM239" s="1" t="s">
        <v>0</v>
      </c>
      <c r="CN239" s="1" t="s">
        <v>0</v>
      </c>
      <c r="CO239" s="1" t="s">
        <v>0</v>
      </c>
      <c r="CP239" s="1" t="s">
        <v>0</v>
      </c>
      <c r="CQ239" s="1" t="s">
        <v>0</v>
      </c>
      <c r="CR239" s="1" t="s">
        <v>0</v>
      </c>
      <c r="CS239" s="1" t="s">
        <v>0</v>
      </c>
      <c r="CT239" s="1" t="s">
        <v>0</v>
      </c>
      <c r="CU239" s="1" t="s">
        <v>0</v>
      </c>
      <c r="CV239" s="1" t="s">
        <v>0</v>
      </c>
      <c r="CW239" s="1" t="s">
        <v>0</v>
      </c>
      <c r="CX239" s="1" t="s">
        <v>0</v>
      </c>
      <c r="CY239" s="1" t="s">
        <v>0</v>
      </c>
      <c r="CZ239" s="1" t="s">
        <v>0</v>
      </c>
      <c r="DA239" s="1" t="s">
        <v>0</v>
      </c>
      <c r="DB239" s="1" t="s">
        <v>0</v>
      </c>
      <c r="DC239" s="1" t="s">
        <v>0</v>
      </c>
      <c r="DD239" s="1" t="s">
        <v>0</v>
      </c>
      <c r="DE239" s="1" t="s">
        <v>0</v>
      </c>
      <c r="DF239" s="1" t="s">
        <v>0</v>
      </c>
      <c r="DG239" s="1" t="s">
        <v>0</v>
      </c>
      <c r="DH239" s="1" t="s">
        <v>0</v>
      </c>
      <c r="DI239" s="1" t="s">
        <v>0</v>
      </c>
      <c r="DJ239" s="1" t="s">
        <v>0</v>
      </c>
      <c r="DK239" s="1" t="s">
        <v>0</v>
      </c>
      <c r="DL239" s="1" t="s">
        <v>0</v>
      </c>
      <c r="DM239" s="1" t="s">
        <v>0</v>
      </c>
      <c r="DN239" s="1" t="s">
        <v>0</v>
      </c>
      <c r="DO239" s="1" t="s">
        <v>0</v>
      </c>
      <c r="DP239" s="1" t="s">
        <v>0</v>
      </c>
      <c r="DQ239" s="1" t="s">
        <v>0</v>
      </c>
      <c r="DR239" s="1" t="s">
        <v>0</v>
      </c>
      <c r="DS239" s="1" t="s">
        <v>0</v>
      </c>
      <c r="DT239" s="1" t="s">
        <v>0</v>
      </c>
      <c r="DU239" s="1" t="s">
        <v>0</v>
      </c>
      <c r="DV239" s="1" t="s">
        <v>0</v>
      </c>
      <c r="DW239" s="1" t="s">
        <v>0</v>
      </c>
      <c r="DX239" s="1" t="s">
        <v>0</v>
      </c>
      <c r="DY239" s="1" t="s">
        <v>0</v>
      </c>
      <c r="DZ239" s="1" t="s">
        <v>0</v>
      </c>
      <c r="EA239" s="1" t="s">
        <v>0</v>
      </c>
      <c r="EB239" s="1" t="s">
        <v>0</v>
      </c>
      <c r="EC239" s="1" t="s">
        <v>0</v>
      </c>
      <c r="ED239" s="1" t="s">
        <v>0</v>
      </c>
      <c r="EE239" s="1" t="s">
        <v>0</v>
      </c>
      <c r="EF239" s="1" t="s">
        <v>0</v>
      </c>
      <c r="EG239" s="1" t="s">
        <v>0</v>
      </c>
      <c r="EH239" s="1" t="s">
        <v>0</v>
      </c>
      <c r="EI239" s="1" t="s">
        <v>0</v>
      </c>
      <c r="EJ239" s="1" t="s">
        <v>0</v>
      </c>
      <c r="EK239" s="1" t="s">
        <v>0</v>
      </c>
      <c r="EL239" s="1" t="s">
        <v>0</v>
      </c>
      <c r="EM239" s="1" t="s">
        <v>0</v>
      </c>
      <c r="EN239" s="1" t="s">
        <v>0</v>
      </c>
      <c r="EO239" s="1" t="s">
        <v>0</v>
      </c>
      <c r="EP239" s="1" t="s">
        <v>0</v>
      </c>
      <c r="EQ239" s="1" t="s">
        <v>0</v>
      </c>
      <c r="ER239" s="1" t="s">
        <v>0</v>
      </c>
      <c r="ES239" s="1" t="s">
        <v>0</v>
      </c>
      <c r="ET239" s="1" t="s">
        <v>0</v>
      </c>
      <c r="EU239" s="1" t="s">
        <v>0</v>
      </c>
      <c r="EV239" s="1" t="s">
        <v>0</v>
      </c>
      <c r="EW239" s="1" t="s">
        <v>0</v>
      </c>
      <c r="EX239" s="1" t="s">
        <v>0</v>
      </c>
      <c r="EY239" s="1" t="s">
        <v>0</v>
      </c>
      <c r="EZ239" s="1" t="s">
        <v>0</v>
      </c>
      <c r="FA239" s="1" t="s">
        <v>0</v>
      </c>
      <c r="FB239" s="1" t="s">
        <v>0</v>
      </c>
      <c r="FC239" s="1" t="s">
        <v>0</v>
      </c>
      <c r="FD239" s="1" t="s">
        <v>0</v>
      </c>
    </row>
    <row r="240" spans="1:160" x14ac:dyDescent="0.2">
      <c r="A240" s="1" t="s">
        <v>1874</v>
      </c>
      <c r="B240" s="4" t="s">
        <v>1062</v>
      </c>
      <c r="C240" s="4" t="s">
        <v>1063</v>
      </c>
      <c r="D240" s="1" t="s">
        <v>0</v>
      </c>
      <c r="E240" s="1" t="s">
        <v>0</v>
      </c>
      <c r="F240" s="1" t="s">
        <v>0</v>
      </c>
      <c r="G240" s="1" t="s">
        <v>0</v>
      </c>
      <c r="H240" s="1" t="s">
        <v>0</v>
      </c>
      <c r="I240" s="1" t="s">
        <v>0</v>
      </c>
      <c r="J240" s="1" t="s">
        <v>0</v>
      </c>
      <c r="K240" s="1" t="s">
        <v>0</v>
      </c>
      <c r="L240" s="1" t="s">
        <v>0</v>
      </c>
      <c r="M240" s="1" t="s">
        <v>0</v>
      </c>
      <c r="N240" s="1" t="s">
        <v>0</v>
      </c>
      <c r="O240" s="1" t="s">
        <v>0</v>
      </c>
      <c r="P240" s="1" t="s">
        <v>0</v>
      </c>
      <c r="Q240" s="1" t="s">
        <v>0</v>
      </c>
      <c r="R240" s="1" t="s">
        <v>0</v>
      </c>
      <c r="S240" s="1" t="s">
        <v>0</v>
      </c>
      <c r="T240" s="1" t="s">
        <v>0</v>
      </c>
      <c r="U240" s="1" t="s">
        <v>0</v>
      </c>
      <c r="V240" s="1" t="s">
        <v>0</v>
      </c>
      <c r="W240" s="1" t="s">
        <v>0</v>
      </c>
      <c r="X240" s="1" t="s">
        <v>0</v>
      </c>
      <c r="Y240" s="1" t="s">
        <v>0</v>
      </c>
      <c r="Z240" s="1" t="s">
        <v>0</v>
      </c>
      <c r="AA240" s="1" t="s">
        <v>0</v>
      </c>
      <c r="AB240" s="1" t="s">
        <v>0</v>
      </c>
      <c r="AC240" s="1" t="s">
        <v>0</v>
      </c>
      <c r="AD240" s="1" t="s">
        <v>0</v>
      </c>
      <c r="AE240" s="1" t="s">
        <v>0</v>
      </c>
      <c r="AF240" s="1" t="s">
        <v>0</v>
      </c>
      <c r="AG240" s="1" t="s">
        <v>0</v>
      </c>
      <c r="AH240" s="1" t="s">
        <v>0</v>
      </c>
      <c r="AI240" s="1" t="s">
        <v>0</v>
      </c>
      <c r="AJ240" s="1" t="s">
        <v>0</v>
      </c>
      <c r="AK240" s="1" t="s">
        <v>0</v>
      </c>
      <c r="AL240" s="1" t="s">
        <v>0</v>
      </c>
      <c r="AM240" s="1" t="s">
        <v>0</v>
      </c>
      <c r="AN240" s="1" t="s">
        <v>0</v>
      </c>
      <c r="AO240" s="1" t="s">
        <v>0</v>
      </c>
      <c r="AP240" s="1" t="s">
        <v>0</v>
      </c>
      <c r="AQ240" s="1" t="s">
        <v>0</v>
      </c>
      <c r="AR240" s="1" t="s">
        <v>0</v>
      </c>
      <c r="AS240" s="1" t="s">
        <v>0</v>
      </c>
      <c r="AT240" s="1" t="s">
        <v>0</v>
      </c>
      <c r="AU240" s="1" t="s">
        <v>0</v>
      </c>
      <c r="AV240" s="1" t="s">
        <v>0</v>
      </c>
      <c r="AW240" s="1" t="s">
        <v>0</v>
      </c>
      <c r="AX240" s="1" t="s">
        <v>0</v>
      </c>
      <c r="AY240" s="1" t="s">
        <v>0</v>
      </c>
      <c r="AZ240" s="1" t="s">
        <v>0</v>
      </c>
      <c r="BA240" s="1" t="s">
        <v>0</v>
      </c>
      <c r="BB240" s="1" t="s">
        <v>0</v>
      </c>
      <c r="BC240" s="1" t="s">
        <v>0</v>
      </c>
      <c r="BD240" s="1" t="s">
        <v>0</v>
      </c>
      <c r="BE240" s="1" t="s">
        <v>0</v>
      </c>
      <c r="BF240" s="1" t="s">
        <v>0</v>
      </c>
      <c r="BG240" s="1" t="s">
        <v>0</v>
      </c>
      <c r="BH240" s="1" t="s">
        <v>0</v>
      </c>
      <c r="BI240" s="1" t="s">
        <v>0</v>
      </c>
      <c r="BJ240" s="1" t="s">
        <v>0</v>
      </c>
      <c r="BK240" s="1" t="s">
        <v>0</v>
      </c>
      <c r="BL240" s="1" t="s">
        <v>0</v>
      </c>
      <c r="BM240" s="1" t="s">
        <v>0</v>
      </c>
      <c r="BN240" s="1" t="s">
        <v>0</v>
      </c>
      <c r="BO240" s="1" t="s">
        <v>0</v>
      </c>
      <c r="BP240" s="1" t="s">
        <v>0</v>
      </c>
      <c r="BQ240" s="1" t="s">
        <v>0</v>
      </c>
      <c r="BR240" s="1" t="s">
        <v>0</v>
      </c>
      <c r="BS240" s="1" t="s">
        <v>0</v>
      </c>
      <c r="BT240" s="1" t="s">
        <v>0</v>
      </c>
      <c r="BU240" s="1" t="s">
        <v>0</v>
      </c>
      <c r="BV240" s="1" t="s">
        <v>0</v>
      </c>
      <c r="BW240" s="1" t="s">
        <v>0</v>
      </c>
      <c r="BX240" s="1" t="s">
        <v>0</v>
      </c>
      <c r="BY240" s="1" t="s">
        <v>0</v>
      </c>
      <c r="BZ240" s="1" t="s">
        <v>0</v>
      </c>
      <c r="CA240" s="1" t="s">
        <v>0</v>
      </c>
      <c r="CB240" s="1" t="s">
        <v>0</v>
      </c>
      <c r="CC240" s="1" t="s">
        <v>0</v>
      </c>
      <c r="CD240" s="1" t="s">
        <v>0</v>
      </c>
      <c r="CE240" s="1" t="s">
        <v>0</v>
      </c>
      <c r="CF240" s="1" t="s">
        <v>0</v>
      </c>
      <c r="CG240" s="1" t="s">
        <v>0</v>
      </c>
      <c r="CH240" s="1" t="s">
        <v>0</v>
      </c>
      <c r="CI240" s="1" t="s">
        <v>0</v>
      </c>
      <c r="CJ240" s="1" t="s">
        <v>0</v>
      </c>
      <c r="CK240" s="1" t="s">
        <v>0</v>
      </c>
      <c r="CL240" s="1" t="s">
        <v>0</v>
      </c>
      <c r="CM240" s="1" t="s">
        <v>0</v>
      </c>
      <c r="CN240" s="1" t="s">
        <v>0</v>
      </c>
      <c r="CO240" s="1" t="s">
        <v>0</v>
      </c>
      <c r="CP240" s="1" t="s">
        <v>0</v>
      </c>
      <c r="CQ240" s="1" t="s">
        <v>0</v>
      </c>
      <c r="CR240" s="1" t="s">
        <v>0</v>
      </c>
      <c r="CS240" s="1" t="s">
        <v>0</v>
      </c>
      <c r="CT240" s="1" t="s">
        <v>0</v>
      </c>
      <c r="CU240" s="1" t="s">
        <v>0</v>
      </c>
      <c r="CV240" s="1" t="s">
        <v>0</v>
      </c>
      <c r="CW240" s="1" t="s">
        <v>0</v>
      </c>
      <c r="CX240" s="1" t="s">
        <v>0</v>
      </c>
      <c r="CY240" s="1" t="s">
        <v>0</v>
      </c>
      <c r="CZ240" s="1" t="s">
        <v>0</v>
      </c>
      <c r="DA240" s="1" t="s">
        <v>0</v>
      </c>
      <c r="DB240" s="1" t="s">
        <v>0</v>
      </c>
      <c r="DC240" s="1" t="s">
        <v>0</v>
      </c>
      <c r="DD240" s="1" t="s">
        <v>0</v>
      </c>
      <c r="DE240" s="1" t="s">
        <v>0</v>
      </c>
      <c r="DF240" s="1" t="s">
        <v>0</v>
      </c>
      <c r="DG240" s="1" t="s">
        <v>0</v>
      </c>
      <c r="DH240" s="1" t="s">
        <v>0</v>
      </c>
      <c r="DI240" s="1" t="s">
        <v>0</v>
      </c>
      <c r="DJ240" s="1" t="s">
        <v>0</v>
      </c>
      <c r="DK240" s="1" t="s">
        <v>0</v>
      </c>
      <c r="DL240" s="1" t="s">
        <v>0</v>
      </c>
      <c r="DM240" s="1" t="s">
        <v>0</v>
      </c>
      <c r="DN240" s="1" t="s">
        <v>0</v>
      </c>
      <c r="DO240" s="1" t="s">
        <v>0</v>
      </c>
      <c r="DP240" s="1" t="s">
        <v>0</v>
      </c>
      <c r="DQ240" s="1" t="s">
        <v>0</v>
      </c>
      <c r="DR240" s="1" t="s">
        <v>0</v>
      </c>
      <c r="DS240" s="1" t="s">
        <v>0</v>
      </c>
      <c r="DT240" s="1" t="s">
        <v>0</v>
      </c>
      <c r="DU240" s="1" t="s">
        <v>0</v>
      </c>
      <c r="DV240" s="1" t="s">
        <v>0</v>
      </c>
      <c r="DW240" s="1" t="s">
        <v>0</v>
      </c>
      <c r="DX240" s="1" t="s">
        <v>0</v>
      </c>
      <c r="DY240" s="1" t="s">
        <v>0</v>
      </c>
      <c r="DZ240" s="1" t="s">
        <v>0</v>
      </c>
      <c r="EA240" s="1" t="s">
        <v>0</v>
      </c>
      <c r="EB240" s="1" t="s">
        <v>0</v>
      </c>
      <c r="EC240" s="1" t="s">
        <v>0</v>
      </c>
      <c r="ED240" s="1" t="s">
        <v>0</v>
      </c>
      <c r="EE240" s="1" t="s">
        <v>0</v>
      </c>
      <c r="EF240" s="1" t="s">
        <v>0</v>
      </c>
      <c r="EG240" s="1" t="s">
        <v>0</v>
      </c>
      <c r="EH240" s="1" t="s">
        <v>0</v>
      </c>
      <c r="EI240" s="1" t="s">
        <v>0</v>
      </c>
      <c r="EJ240" s="1" t="s">
        <v>0</v>
      </c>
      <c r="EK240" s="1" t="s">
        <v>0</v>
      </c>
      <c r="EL240" s="1" t="s">
        <v>0</v>
      </c>
      <c r="EM240" s="1" t="s">
        <v>0</v>
      </c>
      <c r="EN240" s="1" t="s">
        <v>0</v>
      </c>
      <c r="EO240" s="1" t="s">
        <v>0</v>
      </c>
      <c r="EP240" s="1" t="s">
        <v>0</v>
      </c>
      <c r="EQ240" s="1" t="s">
        <v>0</v>
      </c>
      <c r="ER240" s="1" t="s">
        <v>0</v>
      </c>
      <c r="ES240" s="1" t="s">
        <v>0</v>
      </c>
      <c r="ET240" s="1" t="s">
        <v>0</v>
      </c>
      <c r="EU240" s="1" t="s">
        <v>0</v>
      </c>
      <c r="EV240" s="1" t="s">
        <v>0</v>
      </c>
      <c r="EW240" s="1" t="s">
        <v>0</v>
      </c>
      <c r="EX240" s="1" t="s">
        <v>0</v>
      </c>
      <c r="EY240" s="1" t="s">
        <v>0</v>
      </c>
      <c r="EZ240" s="1" t="s">
        <v>0</v>
      </c>
      <c r="FA240" s="1" t="s">
        <v>0</v>
      </c>
      <c r="FB240" s="1" t="s">
        <v>0</v>
      </c>
      <c r="FC240" s="1" t="s">
        <v>0</v>
      </c>
      <c r="FD240" s="1" t="s">
        <v>0</v>
      </c>
    </row>
    <row r="241" spans="1:160" x14ac:dyDescent="0.2">
      <c r="A241" s="1" t="s">
        <v>1875</v>
      </c>
      <c r="B241" s="4" t="s">
        <v>1067</v>
      </c>
      <c r="C241" s="4" t="s">
        <v>1068</v>
      </c>
      <c r="D241" s="1" t="s">
        <v>0</v>
      </c>
      <c r="E241" s="1" t="s">
        <v>0</v>
      </c>
      <c r="F241" s="1" t="s">
        <v>0</v>
      </c>
      <c r="G241" s="1" t="s">
        <v>0</v>
      </c>
      <c r="H241" s="1" t="s">
        <v>0</v>
      </c>
      <c r="I241" s="1" t="s">
        <v>0</v>
      </c>
      <c r="J241" s="1" t="s">
        <v>0</v>
      </c>
      <c r="K241" s="1" t="s">
        <v>0</v>
      </c>
      <c r="L241" s="1" t="s">
        <v>0</v>
      </c>
      <c r="M241" s="1" t="s">
        <v>0</v>
      </c>
      <c r="N241" s="1" t="s">
        <v>0</v>
      </c>
      <c r="O241" s="1" t="s">
        <v>0</v>
      </c>
      <c r="P241" s="1" t="s">
        <v>0</v>
      </c>
      <c r="Q241" s="1" t="s">
        <v>0</v>
      </c>
      <c r="R241" s="1" t="s">
        <v>0</v>
      </c>
      <c r="S241" s="1" t="s">
        <v>0</v>
      </c>
      <c r="T241" s="1" t="s">
        <v>0</v>
      </c>
      <c r="U241" s="1" t="s">
        <v>0</v>
      </c>
      <c r="V241" s="1" t="s">
        <v>0</v>
      </c>
      <c r="W241" s="1" t="s">
        <v>0</v>
      </c>
      <c r="X241" s="1" t="s">
        <v>0</v>
      </c>
      <c r="Y241" s="1" t="s">
        <v>0</v>
      </c>
      <c r="Z241" s="1" t="s">
        <v>0</v>
      </c>
      <c r="AA241" s="1" t="s">
        <v>0</v>
      </c>
      <c r="AB241" s="1" t="s">
        <v>0</v>
      </c>
      <c r="AC241" s="1" t="s">
        <v>0</v>
      </c>
      <c r="AD241" s="1" t="s">
        <v>0</v>
      </c>
      <c r="AE241" s="1" t="s">
        <v>0</v>
      </c>
      <c r="AF241" s="1" t="s">
        <v>0</v>
      </c>
      <c r="AG241" s="1" t="s">
        <v>0</v>
      </c>
      <c r="AH241" s="1" t="s">
        <v>0</v>
      </c>
      <c r="AI241" s="1" t="s">
        <v>0</v>
      </c>
      <c r="AJ241" s="1" t="s">
        <v>0</v>
      </c>
      <c r="AK241" s="1" t="s">
        <v>0</v>
      </c>
      <c r="AL241" s="1" t="s">
        <v>0</v>
      </c>
      <c r="AM241" s="1" t="s">
        <v>0</v>
      </c>
      <c r="AN241" s="1" t="s">
        <v>0</v>
      </c>
      <c r="AO241" s="1" t="s">
        <v>0</v>
      </c>
      <c r="AP241" s="1" t="s">
        <v>0</v>
      </c>
      <c r="AQ241" s="1" t="s">
        <v>0</v>
      </c>
      <c r="AR241" s="1" t="s">
        <v>0</v>
      </c>
      <c r="AS241" s="1" t="s">
        <v>0</v>
      </c>
      <c r="AT241" s="1" t="s">
        <v>0</v>
      </c>
      <c r="AU241" s="1" t="s">
        <v>0</v>
      </c>
      <c r="AV241" s="1" t="s">
        <v>0</v>
      </c>
      <c r="AW241" s="1" t="s">
        <v>0</v>
      </c>
      <c r="AX241" s="1" t="s">
        <v>0</v>
      </c>
      <c r="AY241" s="1" t="s">
        <v>0</v>
      </c>
      <c r="AZ241" s="1" t="s">
        <v>0</v>
      </c>
      <c r="BA241" s="1" t="s">
        <v>0</v>
      </c>
      <c r="BB241" s="1" t="s">
        <v>0</v>
      </c>
      <c r="BC241" s="1" t="s">
        <v>0</v>
      </c>
      <c r="BD241" s="1" t="s">
        <v>0</v>
      </c>
      <c r="BE241" s="1" t="s">
        <v>0</v>
      </c>
      <c r="BF241" s="1" t="s">
        <v>0</v>
      </c>
      <c r="BG241" s="1" t="s">
        <v>0</v>
      </c>
      <c r="BH241" s="1" t="s">
        <v>0</v>
      </c>
      <c r="BI241" s="1" t="s">
        <v>0</v>
      </c>
      <c r="BJ241" s="1" t="s">
        <v>0</v>
      </c>
      <c r="BK241" s="1" t="s">
        <v>0</v>
      </c>
      <c r="BL241" s="1" t="s">
        <v>0</v>
      </c>
      <c r="BM241" s="1" t="s">
        <v>0</v>
      </c>
      <c r="BN241" s="1" t="s">
        <v>0</v>
      </c>
      <c r="BO241" s="1" t="s">
        <v>0</v>
      </c>
      <c r="BP241" s="1" t="s">
        <v>0</v>
      </c>
      <c r="BQ241" s="1" t="s">
        <v>0</v>
      </c>
      <c r="BR241" s="1" t="s">
        <v>0</v>
      </c>
      <c r="BS241" s="1" t="s">
        <v>0</v>
      </c>
      <c r="BT241" s="1" t="s">
        <v>0</v>
      </c>
      <c r="BU241" s="1" t="s">
        <v>0</v>
      </c>
      <c r="BV241" s="1" t="s">
        <v>0</v>
      </c>
      <c r="BW241" s="1" t="s">
        <v>0</v>
      </c>
      <c r="BX241" s="1" t="s">
        <v>0</v>
      </c>
      <c r="BY241" s="1" t="s">
        <v>0</v>
      </c>
      <c r="BZ241" s="1" t="s">
        <v>0</v>
      </c>
      <c r="CA241" s="1" t="s">
        <v>0</v>
      </c>
      <c r="CB241" s="1" t="s">
        <v>0</v>
      </c>
      <c r="CC241" s="1" t="s">
        <v>0</v>
      </c>
      <c r="CD241" s="1" t="s">
        <v>0</v>
      </c>
      <c r="CE241" s="1" t="s">
        <v>0</v>
      </c>
      <c r="CF241" s="1" t="s">
        <v>0</v>
      </c>
      <c r="CG241" s="1" t="s">
        <v>0</v>
      </c>
      <c r="CH241" s="1" t="s">
        <v>0</v>
      </c>
      <c r="CI241" s="1" t="s">
        <v>0</v>
      </c>
      <c r="CJ241" s="1" t="s">
        <v>0</v>
      </c>
      <c r="CK241" s="1" t="s">
        <v>0</v>
      </c>
      <c r="CL241" s="1" t="s">
        <v>0</v>
      </c>
      <c r="CM241" s="1" t="s">
        <v>0</v>
      </c>
      <c r="CN241" s="1" t="s">
        <v>0</v>
      </c>
      <c r="CO241" s="1" t="s">
        <v>0</v>
      </c>
      <c r="CP241" s="1" t="s">
        <v>0</v>
      </c>
      <c r="CQ241" s="1" t="s">
        <v>0</v>
      </c>
      <c r="CR241" s="1" t="s">
        <v>0</v>
      </c>
      <c r="CS241" s="1" t="s">
        <v>0</v>
      </c>
      <c r="CT241" s="1" t="s">
        <v>0</v>
      </c>
      <c r="CU241" s="1" t="s">
        <v>0</v>
      </c>
      <c r="CV241" s="1" t="s">
        <v>0</v>
      </c>
      <c r="CW241" s="1" t="s">
        <v>0</v>
      </c>
      <c r="CX241" s="1" t="s">
        <v>0</v>
      </c>
      <c r="CY241" s="1" t="s">
        <v>0</v>
      </c>
      <c r="CZ241" s="1" t="s">
        <v>0</v>
      </c>
      <c r="DA241" s="1" t="s">
        <v>0</v>
      </c>
      <c r="DB241" s="1" t="s">
        <v>0</v>
      </c>
      <c r="DC241" s="1" t="s">
        <v>0</v>
      </c>
      <c r="DD241" s="1" t="s">
        <v>0</v>
      </c>
      <c r="DE241" s="1" t="s">
        <v>0</v>
      </c>
      <c r="DF241" s="1" t="s">
        <v>0</v>
      </c>
      <c r="DG241" s="1" t="s">
        <v>0</v>
      </c>
      <c r="DH241" s="1" t="s">
        <v>0</v>
      </c>
      <c r="DI241" s="1" t="s">
        <v>0</v>
      </c>
      <c r="DJ241" s="1" t="s">
        <v>0</v>
      </c>
      <c r="DK241" s="1" t="s">
        <v>0</v>
      </c>
      <c r="DL241" s="1" t="s">
        <v>0</v>
      </c>
      <c r="DM241" s="1" t="s">
        <v>0</v>
      </c>
      <c r="DN241" s="1" t="s">
        <v>0</v>
      </c>
      <c r="DO241" s="1" t="s">
        <v>0</v>
      </c>
      <c r="DP241" s="1" t="s">
        <v>0</v>
      </c>
      <c r="DQ241" s="1" t="s">
        <v>0</v>
      </c>
      <c r="DR241" s="1" t="s">
        <v>0</v>
      </c>
      <c r="DS241" s="1" t="s">
        <v>0</v>
      </c>
      <c r="DT241" s="1" t="s">
        <v>0</v>
      </c>
      <c r="DU241" s="1" t="s">
        <v>0</v>
      </c>
      <c r="DV241" s="1" t="s">
        <v>0</v>
      </c>
      <c r="DW241" s="1" t="s">
        <v>0</v>
      </c>
      <c r="DX241" s="1" t="s">
        <v>0</v>
      </c>
      <c r="DY241" s="1" t="s">
        <v>0</v>
      </c>
      <c r="DZ241" s="1" t="s">
        <v>0</v>
      </c>
      <c r="EA241" s="1" t="s">
        <v>0</v>
      </c>
      <c r="EB241" s="1" t="s">
        <v>0</v>
      </c>
      <c r="EC241" s="1" t="s">
        <v>0</v>
      </c>
      <c r="ED241" s="1" t="s">
        <v>0</v>
      </c>
      <c r="EE241" s="1" t="s">
        <v>0</v>
      </c>
      <c r="EF241" s="1" t="s">
        <v>0</v>
      </c>
      <c r="EG241" s="1" t="s">
        <v>0</v>
      </c>
      <c r="EH241" s="1" t="s">
        <v>0</v>
      </c>
      <c r="EI241" s="1" t="s">
        <v>0</v>
      </c>
      <c r="EJ241" s="1" t="s">
        <v>0</v>
      </c>
      <c r="EK241" s="1" t="s">
        <v>0</v>
      </c>
      <c r="EL241" s="1" t="s">
        <v>0</v>
      </c>
      <c r="EM241" s="1" t="s">
        <v>0</v>
      </c>
      <c r="EN241" s="1" t="s">
        <v>0</v>
      </c>
      <c r="EO241" s="1" t="s">
        <v>0</v>
      </c>
      <c r="EP241" s="1" t="s">
        <v>0</v>
      </c>
      <c r="EQ241" s="1" t="s">
        <v>0</v>
      </c>
      <c r="ER241" s="1" t="s">
        <v>0</v>
      </c>
      <c r="ES241" s="1" t="s">
        <v>0</v>
      </c>
      <c r="ET241" s="1" t="s">
        <v>0</v>
      </c>
      <c r="EU241" s="1" t="s">
        <v>0</v>
      </c>
      <c r="EV241" s="1" t="s">
        <v>0</v>
      </c>
      <c r="EW241" s="1" t="s">
        <v>0</v>
      </c>
      <c r="EX241" s="1" t="s">
        <v>0</v>
      </c>
      <c r="EY241" s="1" t="s">
        <v>0</v>
      </c>
      <c r="EZ241" s="1" t="s">
        <v>0</v>
      </c>
      <c r="FA241" s="1" t="s">
        <v>0</v>
      </c>
      <c r="FB241" s="1" t="s">
        <v>0</v>
      </c>
      <c r="FC241" s="1" t="s">
        <v>0</v>
      </c>
      <c r="FD241" s="1" t="s">
        <v>0</v>
      </c>
    </row>
    <row r="242" spans="1:160" x14ac:dyDescent="0.2">
      <c r="A242" s="1" t="s">
        <v>1876</v>
      </c>
      <c r="B242" s="4" t="s">
        <v>1072</v>
      </c>
      <c r="C242" s="4" t="s">
        <v>1073</v>
      </c>
      <c r="D242" s="1">
        <v>3132415.9417130402</v>
      </c>
      <c r="E242" s="1">
        <v>10493037.3352169</v>
      </c>
      <c r="F242" s="1">
        <v>4422908.4916912504</v>
      </c>
      <c r="G242" s="1">
        <v>7451137.0436063502</v>
      </c>
      <c r="H242" s="1">
        <v>4364450.9412865704</v>
      </c>
      <c r="I242" s="1">
        <v>2968483.9521482098</v>
      </c>
      <c r="J242" s="1">
        <v>4404875.64647933</v>
      </c>
      <c r="K242" s="1">
        <v>4058513.4179878798</v>
      </c>
      <c r="L242" s="1">
        <v>4135041.4501193599</v>
      </c>
      <c r="M242" s="1">
        <v>2820202.2753868899</v>
      </c>
      <c r="N242" s="1">
        <v>5772211.3008324504</v>
      </c>
      <c r="O242" s="1">
        <v>2487326.3126513301</v>
      </c>
      <c r="P242" s="1">
        <v>3797796.7898249901</v>
      </c>
      <c r="Q242" s="1">
        <v>3463712.91388564</v>
      </c>
      <c r="R242" s="1">
        <v>4142460.6718358998</v>
      </c>
      <c r="S242" s="1">
        <v>2694872.64310061</v>
      </c>
      <c r="T242" s="1">
        <v>4308755.4288981603</v>
      </c>
      <c r="U242" s="1">
        <v>2709694.8086024001</v>
      </c>
      <c r="V242" s="1">
        <v>4096928.9979298501</v>
      </c>
      <c r="W242" s="1">
        <v>4080785.9382818802</v>
      </c>
      <c r="X242" s="1">
        <v>2909147.5575485998</v>
      </c>
      <c r="Y242" s="1">
        <v>5100632.1639252398</v>
      </c>
      <c r="Z242" s="1">
        <v>4007914.6902510901</v>
      </c>
      <c r="AA242" s="1">
        <v>3912114.4653964299</v>
      </c>
      <c r="AB242" s="1">
        <v>6294360.4272368299</v>
      </c>
      <c r="AC242" s="1">
        <v>4914416.2682684204</v>
      </c>
      <c r="AD242" s="1">
        <v>4626499.74736421</v>
      </c>
      <c r="AE242" s="1">
        <v>2959029.5787420999</v>
      </c>
      <c r="AF242" s="1">
        <v>2740656.39295711</v>
      </c>
      <c r="AG242" s="1">
        <v>4054391.9394221101</v>
      </c>
      <c r="AH242" s="1">
        <v>4597082.4983585896</v>
      </c>
      <c r="AI242" s="1">
        <v>2841512.2118715602</v>
      </c>
      <c r="AJ242" s="1">
        <v>3755788.1620247201</v>
      </c>
      <c r="AK242" s="1">
        <v>2840588.6219667098</v>
      </c>
      <c r="AL242" s="1">
        <v>3249141.5898319702</v>
      </c>
      <c r="AM242" s="1">
        <v>3266803.1253140001</v>
      </c>
      <c r="AN242" s="1">
        <v>4046168.1259954399</v>
      </c>
      <c r="AO242" s="1">
        <v>4126262.1390347299</v>
      </c>
      <c r="AP242" s="1">
        <v>4195290.5690292902</v>
      </c>
      <c r="AQ242" s="1">
        <v>3286396.9357338599</v>
      </c>
      <c r="AR242" s="1">
        <v>3046438.6841351502</v>
      </c>
      <c r="AS242" s="1">
        <v>3192016.4834422702</v>
      </c>
      <c r="AT242" s="1">
        <v>3321107.1369996602</v>
      </c>
      <c r="AU242" s="1">
        <v>4356031.8985766703</v>
      </c>
      <c r="AV242" s="1">
        <v>3262269.5898869699</v>
      </c>
      <c r="AW242" s="1">
        <v>2330619.66929306</v>
      </c>
      <c r="AX242" s="1">
        <v>2890758.78017365</v>
      </c>
      <c r="AY242" s="1">
        <v>3536254.7223023199</v>
      </c>
      <c r="AZ242" s="1">
        <v>4391285.5147382496</v>
      </c>
      <c r="BA242" s="1">
        <v>4970750.4958206303</v>
      </c>
      <c r="BB242" s="1">
        <v>4546951.3363659</v>
      </c>
      <c r="BC242" s="1">
        <v>2281245.4002326401</v>
      </c>
      <c r="BD242" s="1">
        <v>3016682.75696368</v>
      </c>
      <c r="BE242" s="1">
        <v>3410789.1166020799</v>
      </c>
      <c r="BF242" s="1">
        <v>2501943.1587062902</v>
      </c>
      <c r="BG242" s="1">
        <v>2595706.6430911501</v>
      </c>
      <c r="BH242" s="1">
        <v>3288485.0950122899</v>
      </c>
      <c r="BI242" s="1">
        <v>9215457.5960195009</v>
      </c>
      <c r="BJ242" s="1">
        <v>5666182.9401255604</v>
      </c>
      <c r="BK242" s="1">
        <v>2008664.1641225801</v>
      </c>
      <c r="BL242" s="1">
        <v>3800857.3081844598</v>
      </c>
      <c r="BM242" s="1">
        <v>2215612.7188803302</v>
      </c>
      <c r="BN242" s="1">
        <v>3039122.8345940998</v>
      </c>
      <c r="BO242" s="1">
        <v>2939168.8586473102</v>
      </c>
      <c r="BP242" s="1">
        <v>3612890.8473046301</v>
      </c>
      <c r="BQ242" s="1">
        <v>9196429.5623253696</v>
      </c>
      <c r="BR242" s="1">
        <v>2551706.3993382198</v>
      </c>
      <c r="BS242" s="1">
        <v>4256431.1482585398</v>
      </c>
      <c r="BT242" s="1">
        <v>2213651.2633356899</v>
      </c>
      <c r="BU242" s="1">
        <v>2472599.6647605798</v>
      </c>
      <c r="BV242" s="1">
        <v>2403657.0623129401</v>
      </c>
      <c r="BW242" s="1">
        <v>3242219.27139507</v>
      </c>
      <c r="BX242" s="1">
        <v>2390748.4494366101</v>
      </c>
      <c r="BY242" s="1">
        <v>3240125.2632271098</v>
      </c>
      <c r="BZ242" s="1">
        <v>3037726.9584519798</v>
      </c>
      <c r="CA242" s="1">
        <v>2920786.2951750802</v>
      </c>
      <c r="CB242" s="1">
        <v>3080569.0012290501</v>
      </c>
      <c r="CC242" s="1">
        <v>2822830.79067718</v>
      </c>
      <c r="CD242" s="1">
        <v>2556890.0672273301</v>
      </c>
      <c r="CE242" s="1">
        <v>2993977.12645286</v>
      </c>
      <c r="CF242" s="1">
        <v>2622652.4647301598</v>
      </c>
      <c r="CG242" s="1">
        <v>2748053.7761841002</v>
      </c>
      <c r="CH242" s="1">
        <v>3177118.2307042801</v>
      </c>
      <c r="CI242" s="1">
        <v>2515193.5977518801</v>
      </c>
      <c r="CJ242" s="1">
        <v>2509952.07662206</v>
      </c>
      <c r="CK242" s="1">
        <v>2530888.75797203</v>
      </c>
      <c r="CL242" s="1">
        <v>3682477.1504365699</v>
      </c>
      <c r="CM242" s="1">
        <v>3440333.34587705</v>
      </c>
      <c r="CN242" s="1">
        <v>2329046.4071763102</v>
      </c>
      <c r="CO242" s="1">
        <v>3033434.5232217</v>
      </c>
      <c r="CP242" s="1">
        <v>2095803.83822948</v>
      </c>
      <c r="CQ242" s="1">
        <v>4728027.2400929201</v>
      </c>
      <c r="CR242" s="1">
        <v>2399805.0524995402</v>
      </c>
      <c r="CS242" s="1">
        <v>3027403.2910952698</v>
      </c>
      <c r="CT242" s="1">
        <v>2805377.0700670602</v>
      </c>
      <c r="CU242" s="1">
        <v>2684771.7575853402</v>
      </c>
      <c r="CV242" s="1">
        <v>2705302.0867473702</v>
      </c>
      <c r="CW242" s="1">
        <v>2774603.9280113201</v>
      </c>
      <c r="CX242" s="1">
        <v>2792843.3290068102</v>
      </c>
      <c r="CY242" s="1">
        <v>2211882.7553107701</v>
      </c>
      <c r="CZ242" s="1">
        <v>3940936.3522813302</v>
      </c>
      <c r="DA242" s="1">
        <v>3648586.8613789799</v>
      </c>
      <c r="DB242" s="1">
        <v>2148128.2620238499</v>
      </c>
      <c r="DC242" s="1">
        <v>3325245.0595513401</v>
      </c>
      <c r="DD242" s="1">
        <v>3236303.3280815799</v>
      </c>
      <c r="DE242" s="1">
        <v>2171396.0755664199</v>
      </c>
      <c r="DF242" s="1">
        <v>2389736.09806793</v>
      </c>
      <c r="DG242" s="1">
        <v>2400909.09316963</v>
      </c>
      <c r="DH242" s="1">
        <v>2569354.6358098602</v>
      </c>
      <c r="DI242" s="1">
        <v>2003359.21503411</v>
      </c>
      <c r="DJ242" s="1">
        <v>2080937.66680459</v>
      </c>
      <c r="DK242" s="1">
        <v>2672927.3210540302</v>
      </c>
      <c r="DL242" s="1">
        <v>2487590.89966232</v>
      </c>
      <c r="DM242" s="1">
        <v>2688140.21735889</v>
      </c>
      <c r="DN242" s="1">
        <v>1758450.4788989699</v>
      </c>
      <c r="DO242" s="1">
        <v>2363189.7298615202</v>
      </c>
      <c r="DP242" s="1">
        <v>2486882.51504141</v>
      </c>
      <c r="DQ242" s="1">
        <v>1748541.1161855201</v>
      </c>
      <c r="DR242" s="1">
        <v>2465149.8780140998</v>
      </c>
      <c r="DS242" s="1">
        <v>2795260.6025255602</v>
      </c>
      <c r="DT242" s="1">
        <v>1884904.7462579999</v>
      </c>
      <c r="DU242" s="1">
        <v>2412545.9014384202</v>
      </c>
      <c r="DV242" s="1">
        <v>1970598.2685696399</v>
      </c>
      <c r="DW242" s="1">
        <v>2697073.02495735</v>
      </c>
      <c r="DX242" s="1">
        <v>2107685.08385556</v>
      </c>
      <c r="DY242" s="1">
        <v>4501283.1475819498</v>
      </c>
      <c r="DZ242" s="1">
        <v>2854777.1127248402</v>
      </c>
      <c r="EA242" s="1">
        <v>3829703.8643312599</v>
      </c>
      <c r="EB242" s="1">
        <v>4925300.2547943899</v>
      </c>
      <c r="EC242" s="1">
        <v>2823556.3209632598</v>
      </c>
      <c r="ED242" s="1">
        <v>2568528.51738169</v>
      </c>
      <c r="EE242" s="1">
        <v>2244349.7299264702</v>
      </c>
      <c r="EF242" s="1">
        <v>5115710.4587915801</v>
      </c>
      <c r="EG242" s="1">
        <v>3396704.7875991701</v>
      </c>
      <c r="EH242" s="1">
        <v>3654490.49804918</v>
      </c>
      <c r="EI242" s="1">
        <v>4051703.1765914499</v>
      </c>
      <c r="EJ242" s="1">
        <v>2337112.2286569402</v>
      </c>
      <c r="EK242" s="1">
        <v>3839979.81695033</v>
      </c>
      <c r="EL242" s="1">
        <v>2899518.9940493</v>
      </c>
      <c r="EM242" s="1">
        <v>1988141.4041373399</v>
      </c>
      <c r="EN242" s="1">
        <v>3041156.2148726</v>
      </c>
      <c r="EO242" s="1">
        <v>2689368.65362613</v>
      </c>
      <c r="EP242" s="1">
        <v>2710995.5666574398</v>
      </c>
      <c r="EQ242" s="1">
        <v>2079477.1137570101</v>
      </c>
      <c r="ER242" s="1">
        <v>2338186.8632300999</v>
      </c>
      <c r="ES242" s="1">
        <v>1363267.5547199401</v>
      </c>
      <c r="ET242" s="1">
        <v>3314770.5041693598</v>
      </c>
      <c r="EU242" s="1">
        <v>2034226.7413719799</v>
      </c>
      <c r="EV242" s="1">
        <v>1733350.1935900301</v>
      </c>
      <c r="EW242" s="1">
        <v>2173549.7960649799</v>
      </c>
      <c r="EX242" s="1">
        <v>3197172.3105019499</v>
      </c>
      <c r="EY242" s="1">
        <v>2736384.3954237401</v>
      </c>
      <c r="EZ242" s="1">
        <v>2842423.9035650599</v>
      </c>
      <c r="FA242" s="1">
        <v>2092699.06455396</v>
      </c>
      <c r="FB242" s="1">
        <v>2152014.5629100702</v>
      </c>
      <c r="FC242" s="1">
        <v>3494348.4095348399</v>
      </c>
      <c r="FD242" s="1">
        <v>2279091.6913195099</v>
      </c>
    </row>
    <row r="243" spans="1:160" x14ac:dyDescent="0.2">
      <c r="A243" s="1" t="s">
        <v>1877</v>
      </c>
      <c r="B243" s="4" t="s">
        <v>1077</v>
      </c>
      <c r="C243" s="4" t="s">
        <v>1078</v>
      </c>
      <c r="D243" s="1" t="s">
        <v>0</v>
      </c>
      <c r="E243" s="1" t="s">
        <v>0</v>
      </c>
      <c r="F243" s="1" t="s">
        <v>0</v>
      </c>
      <c r="G243" s="1" t="s">
        <v>0</v>
      </c>
      <c r="H243" s="1" t="s">
        <v>0</v>
      </c>
      <c r="I243" s="1" t="s">
        <v>0</v>
      </c>
      <c r="J243" s="1" t="s">
        <v>0</v>
      </c>
      <c r="K243" s="1" t="s">
        <v>0</v>
      </c>
      <c r="L243" s="1" t="s">
        <v>0</v>
      </c>
      <c r="M243" s="1" t="s">
        <v>0</v>
      </c>
      <c r="N243" s="1" t="s">
        <v>0</v>
      </c>
      <c r="O243" s="1" t="s">
        <v>0</v>
      </c>
      <c r="P243" s="1" t="s">
        <v>0</v>
      </c>
      <c r="Q243" s="1" t="s">
        <v>0</v>
      </c>
      <c r="R243" s="1" t="s">
        <v>0</v>
      </c>
      <c r="S243" s="1" t="s">
        <v>0</v>
      </c>
      <c r="T243" s="1" t="s">
        <v>0</v>
      </c>
      <c r="U243" s="1" t="s">
        <v>0</v>
      </c>
      <c r="V243" s="1" t="s">
        <v>0</v>
      </c>
      <c r="W243" s="1" t="s">
        <v>0</v>
      </c>
      <c r="X243" s="1" t="s">
        <v>0</v>
      </c>
      <c r="Y243" s="1" t="s">
        <v>0</v>
      </c>
      <c r="Z243" s="1" t="s">
        <v>0</v>
      </c>
      <c r="AA243" s="1" t="s">
        <v>0</v>
      </c>
      <c r="AB243" s="1" t="s">
        <v>0</v>
      </c>
      <c r="AC243" s="1" t="s">
        <v>0</v>
      </c>
      <c r="AD243" s="1" t="s">
        <v>0</v>
      </c>
      <c r="AE243" s="1" t="s">
        <v>0</v>
      </c>
      <c r="AF243" s="1" t="s">
        <v>0</v>
      </c>
      <c r="AG243" s="1" t="s">
        <v>0</v>
      </c>
      <c r="AH243" s="1" t="s">
        <v>0</v>
      </c>
      <c r="AI243" s="1" t="s">
        <v>0</v>
      </c>
      <c r="AJ243" s="1" t="s">
        <v>0</v>
      </c>
      <c r="AK243" s="1" t="s">
        <v>0</v>
      </c>
      <c r="AL243" s="1" t="s">
        <v>0</v>
      </c>
      <c r="AM243" s="1" t="s">
        <v>0</v>
      </c>
      <c r="AN243" s="1" t="s">
        <v>0</v>
      </c>
      <c r="AO243" s="1" t="s">
        <v>0</v>
      </c>
      <c r="AP243" s="1" t="s">
        <v>0</v>
      </c>
      <c r="AQ243" s="1" t="s">
        <v>0</v>
      </c>
      <c r="AR243" s="1" t="s">
        <v>0</v>
      </c>
      <c r="AS243" s="1" t="s">
        <v>0</v>
      </c>
      <c r="AT243" s="1" t="s">
        <v>0</v>
      </c>
      <c r="AU243" s="1" t="s">
        <v>0</v>
      </c>
      <c r="AV243" s="1" t="s">
        <v>0</v>
      </c>
      <c r="AW243" s="1" t="s">
        <v>0</v>
      </c>
      <c r="AX243" s="1" t="s">
        <v>0</v>
      </c>
      <c r="AY243" s="1" t="s">
        <v>0</v>
      </c>
      <c r="AZ243" s="1" t="s">
        <v>0</v>
      </c>
      <c r="BA243" s="1" t="s">
        <v>0</v>
      </c>
      <c r="BB243" s="1" t="s">
        <v>0</v>
      </c>
      <c r="BC243" s="1" t="s">
        <v>0</v>
      </c>
      <c r="BD243" s="1" t="s">
        <v>0</v>
      </c>
      <c r="BE243" s="1" t="s">
        <v>0</v>
      </c>
      <c r="BF243" s="1" t="s">
        <v>0</v>
      </c>
      <c r="BG243" s="1" t="s">
        <v>0</v>
      </c>
      <c r="BH243" s="1" t="s">
        <v>0</v>
      </c>
      <c r="BI243" s="1" t="s">
        <v>0</v>
      </c>
      <c r="BJ243" s="1" t="s">
        <v>0</v>
      </c>
      <c r="BK243" s="1" t="s">
        <v>0</v>
      </c>
      <c r="BL243" s="1" t="s">
        <v>0</v>
      </c>
      <c r="BM243" s="1" t="s">
        <v>0</v>
      </c>
      <c r="BN243" s="1" t="s">
        <v>0</v>
      </c>
      <c r="BO243" s="1" t="s">
        <v>0</v>
      </c>
      <c r="BP243" s="1" t="s">
        <v>0</v>
      </c>
      <c r="BQ243" s="1" t="s">
        <v>0</v>
      </c>
      <c r="BR243" s="1" t="s">
        <v>0</v>
      </c>
      <c r="BS243" s="1" t="s">
        <v>0</v>
      </c>
      <c r="BT243" s="1" t="s">
        <v>0</v>
      </c>
      <c r="BU243" s="1" t="s">
        <v>0</v>
      </c>
      <c r="BV243" s="1" t="s">
        <v>0</v>
      </c>
      <c r="BW243" s="1" t="s">
        <v>0</v>
      </c>
      <c r="BX243" s="1" t="s">
        <v>0</v>
      </c>
      <c r="BY243" s="1" t="s">
        <v>0</v>
      </c>
      <c r="BZ243" s="1" t="s">
        <v>0</v>
      </c>
      <c r="CA243" s="1" t="s">
        <v>0</v>
      </c>
      <c r="CB243" s="1" t="s">
        <v>0</v>
      </c>
      <c r="CC243" s="1" t="s">
        <v>0</v>
      </c>
      <c r="CD243" s="1" t="s">
        <v>0</v>
      </c>
      <c r="CE243" s="1" t="s">
        <v>0</v>
      </c>
      <c r="CF243" s="1" t="s">
        <v>0</v>
      </c>
      <c r="CG243" s="1" t="s">
        <v>0</v>
      </c>
      <c r="CH243" s="1" t="s">
        <v>0</v>
      </c>
      <c r="CI243" s="1" t="s">
        <v>0</v>
      </c>
      <c r="CJ243" s="1" t="s">
        <v>0</v>
      </c>
      <c r="CK243" s="1" t="s">
        <v>0</v>
      </c>
      <c r="CL243" s="1" t="s">
        <v>0</v>
      </c>
      <c r="CM243" s="1" t="s">
        <v>0</v>
      </c>
      <c r="CN243" s="1" t="s">
        <v>0</v>
      </c>
      <c r="CO243" s="1" t="s">
        <v>0</v>
      </c>
      <c r="CP243" s="1" t="s">
        <v>0</v>
      </c>
      <c r="CQ243" s="1" t="s">
        <v>0</v>
      </c>
      <c r="CR243" s="1" t="s">
        <v>0</v>
      </c>
      <c r="CS243" s="1" t="s">
        <v>0</v>
      </c>
      <c r="CT243" s="1" t="s">
        <v>0</v>
      </c>
      <c r="CU243" s="1" t="s">
        <v>0</v>
      </c>
      <c r="CV243" s="1" t="s">
        <v>0</v>
      </c>
      <c r="CW243" s="1" t="s">
        <v>0</v>
      </c>
      <c r="CX243" s="1" t="s">
        <v>0</v>
      </c>
      <c r="CY243" s="1" t="s">
        <v>0</v>
      </c>
      <c r="CZ243" s="1" t="s">
        <v>0</v>
      </c>
      <c r="DA243" s="1" t="s">
        <v>0</v>
      </c>
      <c r="DB243" s="1" t="s">
        <v>0</v>
      </c>
      <c r="DC243" s="1" t="s">
        <v>0</v>
      </c>
      <c r="DD243" s="1" t="s">
        <v>0</v>
      </c>
      <c r="DE243" s="1" t="s">
        <v>0</v>
      </c>
      <c r="DF243" s="1" t="s">
        <v>0</v>
      </c>
      <c r="DG243" s="1" t="s">
        <v>0</v>
      </c>
      <c r="DH243" s="1" t="s">
        <v>0</v>
      </c>
      <c r="DI243" s="1" t="s">
        <v>0</v>
      </c>
      <c r="DJ243" s="1" t="s">
        <v>0</v>
      </c>
      <c r="DK243" s="1" t="s">
        <v>0</v>
      </c>
      <c r="DL243" s="1" t="s">
        <v>0</v>
      </c>
      <c r="DM243" s="1" t="s">
        <v>0</v>
      </c>
      <c r="DN243" s="1" t="s">
        <v>0</v>
      </c>
      <c r="DO243" s="1" t="s">
        <v>0</v>
      </c>
      <c r="DP243" s="1" t="s">
        <v>0</v>
      </c>
      <c r="DQ243" s="1" t="s">
        <v>0</v>
      </c>
      <c r="DR243" s="1" t="s">
        <v>0</v>
      </c>
      <c r="DS243" s="1" t="s">
        <v>0</v>
      </c>
      <c r="DT243" s="1" t="s">
        <v>0</v>
      </c>
      <c r="DU243" s="1" t="s">
        <v>0</v>
      </c>
      <c r="DV243" s="1" t="s">
        <v>0</v>
      </c>
      <c r="DW243" s="1" t="s">
        <v>0</v>
      </c>
      <c r="DX243" s="1" t="s">
        <v>0</v>
      </c>
      <c r="DY243" s="1" t="s">
        <v>0</v>
      </c>
      <c r="DZ243" s="1" t="s">
        <v>0</v>
      </c>
      <c r="EA243" s="1" t="s">
        <v>0</v>
      </c>
      <c r="EB243" s="1" t="s">
        <v>0</v>
      </c>
      <c r="EC243" s="1" t="s">
        <v>0</v>
      </c>
      <c r="ED243" s="1" t="s">
        <v>0</v>
      </c>
      <c r="EE243" s="1" t="s">
        <v>0</v>
      </c>
      <c r="EF243" s="1" t="s">
        <v>0</v>
      </c>
      <c r="EG243" s="1" t="s">
        <v>0</v>
      </c>
      <c r="EH243" s="1" t="s">
        <v>0</v>
      </c>
      <c r="EI243" s="1" t="s">
        <v>0</v>
      </c>
      <c r="EJ243" s="1" t="s">
        <v>0</v>
      </c>
      <c r="EK243" s="1" t="s">
        <v>0</v>
      </c>
      <c r="EL243" s="1" t="s">
        <v>0</v>
      </c>
      <c r="EM243" s="1" t="s">
        <v>0</v>
      </c>
      <c r="EN243" s="1" t="s">
        <v>0</v>
      </c>
      <c r="EO243" s="1" t="s">
        <v>0</v>
      </c>
      <c r="EP243" s="1" t="s">
        <v>0</v>
      </c>
      <c r="EQ243" s="1" t="s">
        <v>0</v>
      </c>
      <c r="ER243" s="1" t="s">
        <v>0</v>
      </c>
      <c r="ES243" s="1" t="s">
        <v>0</v>
      </c>
      <c r="ET243" s="1" t="s">
        <v>0</v>
      </c>
      <c r="EU243" s="1" t="s">
        <v>0</v>
      </c>
      <c r="EV243" s="1" t="s">
        <v>0</v>
      </c>
      <c r="EW243" s="1" t="s">
        <v>0</v>
      </c>
      <c r="EX243" s="1" t="s">
        <v>0</v>
      </c>
      <c r="EY243" s="1" t="s">
        <v>0</v>
      </c>
      <c r="EZ243" s="1" t="s">
        <v>0</v>
      </c>
      <c r="FA243" s="1" t="s">
        <v>0</v>
      </c>
      <c r="FB243" s="1" t="s">
        <v>0</v>
      </c>
      <c r="FC243" s="1" t="s">
        <v>0</v>
      </c>
      <c r="FD243" s="1" t="s">
        <v>0</v>
      </c>
    </row>
    <row r="244" spans="1:160" x14ac:dyDescent="0.2">
      <c r="A244" s="1" t="s">
        <v>1879</v>
      </c>
      <c r="B244" s="4" t="s">
        <v>1082</v>
      </c>
      <c r="C244" s="4" t="s">
        <v>1083</v>
      </c>
      <c r="D244" s="1">
        <v>286039.95537014701</v>
      </c>
      <c r="E244" s="1">
        <v>1583187.23530866</v>
      </c>
      <c r="F244" s="1">
        <v>817338.56747618795</v>
      </c>
      <c r="G244" s="1">
        <v>736354.92354464403</v>
      </c>
      <c r="H244" s="1">
        <v>290698.88065289101</v>
      </c>
      <c r="I244" s="1">
        <v>140736.97971411399</v>
      </c>
      <c r="J244" s="1">
        <v>170162.37998604801</v>
      </c>
      <c r="K244" s="1">
        <v>266177.922731372</v>
      </c>
      <c r="L244" s="1">
        <v>351616.561488526</v>
      </c>
      <c r="M244" s="1">
        <v>371294.249605541</v>
      </c>
      <c r="N244" s="1">
        <v>180682.97474348699</v>
      </c>
      <c r="O244" s="1">
        <v>156639.18622541</v>
      </c>
      <c r="P244" s="1">
        <v>318414.73509281198</v>
      </c>
      <c r="Q244" s="1">
        <v>167943.45565444001</v>
      </c>
      <c r="R244" s="1">
        <v>526865.47766677698</v>
      </c>
      <c r="S244" s="1">
        <v>328471.991144953</v>
      </c>
      <c r="T244" s="1">
        <v>341134.55141070101</v>
      </c>
      <c r="U244" s="1">
        <v>102063.62620678901</v>
      </c>
      <c r="V244" s="1">
        <v>346823.596464428</v>
      </c>
      <c r="W244" s="1">
        <v>255760.85643148201</v>
      </c>
      <c r="X244" s="1">
        <v>403145.23863183602</v>
      </c>
      <c r="Y244" s="1">
        <v>102381.99747329199</v>
      </c>
      <c r="Z244" s="1">
        <v>359844.034194523</v>
      </c>
      <c r="AA244" s="1">
        <v>417196.98694293201</v>
      </c>
      <c r="AB244" s="1">
        <v>223436.38536622701</v>
      </c>
      <c r="AC244" s="1">
        <v>563024.84482289001</v>
      </c>
      <c r="AD244" s="1">
        <v>418780.28005348099</v>
      </c>
      <c r="AE244" s="1">
        <v>307994.24244062201</v>
      </c>
      <c r="AF244" s="1">
        <v>196265.80927586099</v>
      </c>
      <c r="AG244" s="1">
        <v>21509.768176789701</v>
      </c>
      <c r="AH244" s="1">
        <v>301545.41231357399</v>
      </c>
      <c r="AI244" s="1">
        <v>515545.19315426698</v>
      </c>
      <c r="AJ244" s="1">
        <v>29771.026617309599</v>
      </c>
      <c r="AK244" s="1">
        <v>147231.710403759</v>
      </c>
      <c r="AL244" s="1">
        <v>395483.08291564201</v>
      </c>
      <c r="AM244" s="1">
        <v>348149.739574718</v>
      </c>
      <c r="AN244" s="1">
        <v>148854.16908792299</v>
      </c>
      <c r="AO244" s="1">
        <v>376581.32167280599</v>
      </c>
      <c r="AP244" s="1">
        <v>249713.43887723901</v>
      </c>
      <c r="AQ244" s="1">
        <v>366160.28609942499</v>
      </c>
      <c r="AR244" s="1">
        <v>147508.556206968</v>
      </c>
      <c r="AS244" s="1">
        <v>233146.34603762999</v>
      </c>
      <c r="AT244" s="1">
        <v>339903.784955649</v>
      </c>
      <c r="AU244" s="1">
        <v>231888.830441609</v>
      </c>
      <c r="AV244" s="1">
        <v>232343.01547558699</v>
      </c>
      <c r="AW244" s="1">
        <v>208788.817049134</v>
      </c>
      <c r="AX244" s="1">
        <v>224842.77775702599</v>
      </c>
      <c r="AY244" s="1">
        <v>225061.66367917799</v>
      </c>
      <c r="AZ244" s="1">
        <v>591516.26129388402</v>
      </c>
      <c r="BA244" s="1">
        <v>482052.68255263998</v>
      </c>
      <c r="BB244" s="1">
        <v>201811.48130088099</v>
      </c>
      <c r="BC244" s="1">
        <v>339608.12702955602</v>
      </c>
      <c r="BD244" s="1">
        <v>545985.50290232</v>
      </c>
      <c r="BE244" s="1">
        <v>361747.80250754202</v>
      </c>
      <c r="BF244" s="1">
        <v>261943.884939927</v>
      </c>
      <c r="BG244" s="1">
        <v>327380.32150007802</v>
      </c>
      <c r="BH244" s="1">
        <v>176535.18543212599</v>
      </c>
      <c r="BI244" s="1">
        <v>144068.40265731199</v>
      </c>
      <c r="BJ244" s="1">
        <v>200066.45696315399</v>
      </c>
      <c r="BK244" s="1">
        <v>290030.79463401402</v>
      </c>
      <c r="BL244" s="1">
        <v>108741.398378253</v>
      </c>
      <c r="BM244" s="1">
        <v>126491.10124129499</v>
      </c>
      <c r="BN244" s="1">
        <v>491039.31977859797</v>
      </c>
      <c r="BO244" s="1">
        <v>144008.75905338401</v>
      </c>
      <c r="BP244" s="1">
        <v>193893.66895735299</v>
      </c>
      <c r="BQ244" s="1">
        <v>93202.387469214504</v>
      </c>
      <c r="BR244" s="1">
        <v>992346.57649576198</v>
      </c>
      <c r="BS244" s="1">
        <v>73052.4564324198</v>
      </c>
      <c r="BT244" s="1">
        <v>257067.827388512</v>
      </c>
      <c r="BU244" s="1">
        <v>339539.69276815199</v>
      </c>
      <c r="BV244" s="1">
        <v>128049.561914805</v>
      </c>
      <c r="BW244" s="1">
        <v>192492.81336596</v>
      </c>
      <c r="BX244" s="1">
        <v>195665.22347507</v>
      </c>
      <c r="BY244" s="1">
        <v>140457.04143294899</v>
      </c>
      <c r="BZ244" s="1">
        <v>257515.319782476</v>
      </c>
      <c r="CA244" s="1">
        <v>221945.84642138501</v>
      </c>
      <c r="CB244" s="1">
        <v>197242.09030370001</v>
      </c>
      <c r="CC244" s="1">
        <v>157954.758417826</v>
      </c>
      <c r="CD244" s="1">
        <v>275374.51182950602</v>
      </c>
      <c r="CE244" s="1">
        <v>17084.640638458201</v>
      </c>
      <c r="CF244" s="1">
        <v>239254.53491441501</v>
      </c>
      <c r="CG244" s="1">
        <v>265684.623359925</v>
      </c>
      <c r="CH244" s="1">
        <v>101047.776969723</v>
      </c>
      <c r="CI244" s="1">
        <v>110813.799530844</v>
      </c>
      <c r="CJ244" s="1">
        <v>141842.62556873</v>
      </c>
      <c r="CK244" s="1">
        <v>172411.248216165</v>
      </c>
      <c r="CL244" s="1">
        <v>120939.51422118999</v>
      </c>
      <c r="CM244" s="1">
        <v>193114.06360802299</v>
      </c>
      <c r="CN244" s="1">
        <v>81686.058379063499</v>
      </c>
      <c r="CO244" s="1">
        <v>116287.530542098</v>
      </c>
      <c r="CP244" s="1">
        <v>390507.28372168302</v>
      </c>
      <c r="CQ244" s="1">
        <v>150450.65330752701</v>
      </c>
      <c r="CR244" s="1">
        <v>35449.1752904694</v>
      </c>
      <c r="CS244" s="1">
        <v>227524.32790540799</v>
      </c>
      <c r="CT244" s="1">
        <v>349463.02239843103</v>
      </c>
      <c r="CU244" s="1">
        <v>330838.03039928997</v>
      </c>
      <c r="CV244" s="1">
        <v>177881.125944492</v>
      </c>
      <c r="CW244" s="1">
        <v>450146.46256106801</v>
      </c>
      <c r="CX244" s="1">
        <v>249115.955818702</v>
      </c>
      <c r="CY244" s="1">
        <v>152757.06158305</v>
      </c>
      <c r="CZ244" s="1">
        <v>147592.89287631001</v>
      </c>
      <c r="DA244" s="1">
        <v>108930.14831978299</v>
      </c>
      <c r="DB244" s="1">
        <v>214651.884019188</v>
      </c>
      <c r="DC244" s="1">
        <v>224728.10580145099</v>
      </c>
      <c r="DD244" s="1">
        <v>167065.49450668099</v>
      </c>
      <c r="DE244" s="1">
        <v>220758.91231935201</v>
      </c>
      <c r="DF244" s="1">
        <v>197975.264035211</v>
      </c>
      <c r="DG244" s="1">
        <v>208645.050154178</v>
      </c>
      <c r="DH244" s="1">
        <v>171090.04690883201</v>
      </c>
      <c r="DI244" s="1">
        <v>319201.26471302501</v>
      </c>
      <c r="DJ244" s="1">
        <v>230717.73487798599</v>
      </c>
      <c r="DK244" s="1">
        <v>249092.478846624</v>
      </c>
      <c r="DL244" s="1">
        <v>250653.759360881</v>
      </c>
      <c r="DM244" s="1">
        <v>203708.92957325801</v>
      </c>
      <c r="DN244" s="1">
        <v>282033.06586068298</v>
      </c>
      <c r="DO244" s="1">
        <v>344570.681207449</v>
      </c>
      <c r="DP244" s="1">
        <v>324087.23626348999</v>
      </c>
      <c r="DQ244" s="1">
        <v>149856.121833707</v>
      </c>
      <c r="DR244" s="1">
        <v>141881.59530854601</v>
      </c>
      <c r="DS244" s="1">
        <v>133400.97292323801</v>
      </c>
      <c r="DT244" s="1">
        <v>364071.27439624403</v>
      </c>
      <c r="DU244" s="1">
        <v>295766.06759278697</v>
      </c>
      <c r="DV244" s="1">
        <v>241706.33532030799</v>
      </c>
      <c r="DW244" s="1">
        <v>270466.54774900101</v>
      </c>
      <c r="DX244" s="1">
        <v>405025.095290931</v>
      </c>
      <c r="DY244" s="1">
        <v>76374.251571568602</v>
      </c>
      <c r="DZ244" s="1">
        <v>118497.1330917</v>
      </c>
      <c r="EA244" s="1">
        <v>117382.704326426</v>
      </c>
      <c r="EB244" s="1">
        <v>190913.30987097399</v>
      </c>
      <c r="EC244" s="1">
        <v>160219.973757956</v>
      </c>
      <c r="ED244" s="1">
        <v>183900.95898848501</v>
      </c>
      <c r="EE244" s="1">
        <v>170204.73467782</v>
      </c>
      <c r="EF244" s="1">
        <v>277789.75155281299</v>
      </c>
      <c r="EG244" s="1">
        <v>134787.090805977</v>
      </c>
      <c r="EH244" s="1">
        <v>51428.314360260403</v>
      </c>
      <c r="EI244" s="1">
        <v>85935.705225252706</v>
      </c>
      <c r="EJ244" s="1">
        <v>207177.14832326799</v>
      </c>
      <c r="EK244" s="1">
        <v>378890.216603835</v>
      </c>
      <c r="EL244" s="1">
        <v>157650.807585464</v>
      </c>
      <c r="EM244" s="1">
        <v>136466.631578253</v>
      </c>
      <c r="EN244" s="1">
        <v>382533.77771504101</v>
      </c>
      <c r="EO244" s="1">
        <v>175935.05267433001</v>
      </c>
      <c r="EP244" s="1">
        <v>227357.11352299299</v>
      </c>
      <c r="EQ244" s="1">
        <v>275210.98215871397</v>
      </c>
      <c r="ER244" s="1">
        <v>169080.391875687</v>
      </c>
      <c r="ES244" s="1">
        <v>219687.85277793699</v>
      </c>
      <c r="ET244" s="1">
        <v>54049.405490295998</v>
      </c>
      <c r="EU244" s="1">
        <v>169768.90670830099</v>
      </c>
      <c r="EV244" s="1">
        <v>157048.814412373</v>
      </c>
      <c r="EW244" s="1">
        <v>311644.84768338001</v>
      </c>
      <c r="EX244" s="1">
        <v>321859.40320954402</v>
      </c>
      <c r="EY244" s="1">
        <v>286700.15448760701</v>
      </c>
      <c r="EZ244" s="1">
        <v>324637.76042318798</v>
      </c>
      <c r="FA244" s="1">
        <v>186575.45939539699</v>
      </c>
      <c r="FB244" s="1">
        <v>468849.69801874697</v>
      </c>
      <c r="FC244" s="1">
        <v>318611.19558162999</v>
      </c>
      <c r="FD244" s="1">
        <v>244231.907449285</v>
      </c>
    </row>
    <row r="245" spans="1:160" x14ac:dyDescent="0.2">
      <c r="A245" s="1" t="s">
        <v>1880</v>
      </c>
      <c r="B245" s="4" t="s">
        <v>1087</v>
      </c>
      <c r="C245" s="4" t="s">
        <v>1088</v>
      </c>
      <c r="D245" s="1" t="s">
        <v>0</v>
      </c>
      <c r="E245" s="1" t="s">
        <v>0</v>
      </c>
      <c r="F245" s="1" t="s">
        <v>0</v>
      </c>
      <c r="G245" s="1" t="s">
        <v>0</v>
      </c>
      <c r="H245" s="1" t="s">
        <v>0</v>
      </c>
      <c r="I245" s="1" t="s">
        <v>0</v>
      </c>
      <c r="J245" s="1" t="s">
        <v>0</v>
      </c>
      <c r="K245" s="1" t="s">
        <v>0</v>
      </c>
      <c r="L245" s="1" t="s">
        <v>0</v>
      </c>
      <c r="M245" s="1" t="s">
        <v>0</v>
      </c>
      <c r="N245" s="1" t="s">
        <v>0</v>
      </c>
      <c r="O245" s="1" t="s">
        <v>0</v>
      </c>
      <c r="P245" s="1" t="s">
        <v>0</v>
      </c>
      <c r="Q245" s="1" t="s">
        <v>0</v>
      </c>
      <c r="R245" s="1" t="s">
        <v>0</v>
      </c>
      <c r="S245" s="1" t="s">
        <v>0</v>
      </c>
      <c r="T245" s="1" t="s">
        <v>0</v>
      </c>
      <c r="U245" s="1" t="s">
        <v>0</v>
      </c>
      <c r="V245" s="1" t="s">
        <v>0</v>
      </c>
      <c r="W245" s="1" t="s">
        <v>0</v>
      </c>
      <c r="X245" s="1" t="s">
        <v>0</v>
      </c>
      <c r="Y245" s="1" t="s">
        <v>0</v>
      </c>
      <c r="Z245" s="1" t="s">
        <v>0</v>
      </c>
      <c r="AA245" s="1" t="s">
        <v>0</v>
      </c>
      <c r="AB245" s="1" t="s">
        <v>0</v>
      </c>
      <c r="AC245" s="1" t="s">
        <v>0</v>
      </c>
      <c r="AD245" s="1" t="s">
        <v>0</v>
      </c>
      <c r="AE245" s="1" t="s">
        <v>0</v>
      </c>
      <c r="AF245" s="1" t="s">
        <v>0</v>
      </c>
      <c r="AG245" s="1" t="s">
        <v>0</v>
      </c>
      <c r="AH245" s="1" t="s">
        <v>0</v>
      </c>
      <c r="AI245" s="1" t="s">
        <v>0</v>
      </c>
      <c r="AJ245" s="1" t="s">
        <v>0</v>
      </c>
      <c r="AK245" s="1" t="s">
        <v>0</v>
      </c>
      <c r="AL245" s="1" t="s">
        <v>0</v>
      </c>
      <c r="AM245" s="1" t="s">
        <v>0</v>
      </c>
      <c r="AN245" s="1" t="s">
        <v>0</v>
      </c>
      <c r="AO245" s="1" t="s">
        <v>0</v>
      </c>
      <c r="AP245" s="1" t="s">
        <v>0</v>
      </c>
      <c r="AQ245" s="1" t="s">
        <v>0</v>
      </c>
      <c r="AR245" s="1" t="s">
        <v>0</v>
      </c>
      <c r="AS245" s="1" t="s">
        <v>0</v>
      </c>
      <c r="AT245" s="1" t="s">
        <v>0</v>
      </c>
      <c r="AU245" s="1" t="s">
        <v>0</v>
      </c>
      <c r="AV245" s="1" t="s">
        <v>0</v>
      </c>
      <c r="AW245" s="1" t="s">
        <v>0</v>
      </c>
      <c r="AX245" s="1" t="s">
        <v>0</v>
      </c>
      <c r="AY245" s="1" t="s">
        <v>0</v>
      </c>
      <c r="AZ245" s="1" t="s">
        <v>0</v>
      </c>
      <c r="BA245" s="1" t="s">
        <v>0</v>
      </c>
      <c r="BB245" s="1" t="s">
        <v>0</v>
      </c>
      <c r="BC245" s="1" t="s">
        <v>0</v>
      </c>
      <c r="BD245" s="1" t="s">
        <v>0</v>
      </c>
      <c r="BE245" s="1" t="s">
        <v>0</v>
      </c>
      <c r="BF245" s="1" t="s">
        <v>0</v>
      </c>
      <c r="BG245" s="1" t="s">
        <v>0</v>
      </c>
      <c r="BH245" s="1" t="s">
        <v>0</v>
      </c>
      <c r="BI245" s="1" t="s">
        <v>0</v>
      </c>
      <c r="BJ245" s="1" t="s">
        <v>0</v>
      </c>
      <c r="BK245" s="1" t="s">
        <v>0</v>
      </c>
      <c r="BL245" s="1" t="s">
        <v>0</v>
      </c>
      <c r="BM245" s="1" t="s">
        <v>0</v>
      </c>
      <c r="BN245" s="1" t="s">
        <v>0</v>
      </c>
      <c r="BO245" s="1" t="s">
        <v>0</v>
      </c>
      <c r="BP245" s="1" t="s">
        <v>0</v>
      </c>
      <c r="BQ245" s="1" t="s">
        <v>0</v>
      </c>
      <c r="BR245" s="1" t="s">
        <v>0</v>
      </c>
      <c r="BS245" s="1" t="s">
        <v>0</v>
      </c>
      <c r="BT245" s="1" t="s">
        <v>0</v>
      </c>
      <c r="BU245" s="1" t="s">
        <v>0</v>
      </c>
      <c r="BV245" s="1" t="s">
        <v>0</v>
      </c>
      <c r="BW245" s="1" t="s">
        <v>0</v>
      </c>
      <c r="BX245" s="1" t="s">
        <v>0</v>
      </c>
      <c r="BY245" s="1" t="s">
        <v>0</v>
      </c>
      <c r="BZ245" s="1" t="s">
        <v>0</v>
      </c>
      <c r="CA245" s="1" t="s">
        <v>0</v>
      </c>
      <c r="CB245" s="1" t="s">
        <v>0</v>
      </c>
      <c r="CC245" s="1" t="s">
        <v>0</v>
      </c>
      <c r="CD245" s="1" t="s">
        <v>0</v>
      </c>
      <c r="CE245" s="1" t="s">
        <v>0</v>
      </c>
      <c r="CF245" s="1" t="s">
        <v>0</v>
      </c>
      <c r="CG245" s="1" t="s">
        <v>0</v>
      </c>
      <c r="CH245" s="1" t="s">
        <v>0</v>
      </c>
      <c r="CI245" s="1" t="s">
        <v>0</v>
      </c>
      <c r="CJ245" s="1" t="s">
        <v>0</v>
      </c>
      <c r="CK245" s="1" t="s">
        <v>0</v>
      </c>
      <c r="CL245" s="1" t="s">
        <v>0</v>
      </c>
      <c r="CM245" s="1" t="s">
        <v>0</v>
      </c>
      <c r="CN245" s="1" t="s">
        <v>0</v>
      </c>
      <c r="CO245" s="1" t="s">
        <v>0</v>
      </c>
      <c r="CP245" s="1" t="s">
        <v>0</v>
      </c>
      <c r="CQ245" s="1" t="s">
        <v>0</v>
      </c>
      <c r="CR245" s="1" t="s">
        <v>0</v>
      </c>
      <c r="CS245" s="1" t="s">
        <v>0</v>
      </c>
      <c r="CT245" s="1" t="s">
        <v>0</v>
      </c>
      <c r="CU245" s="1" t="s">
        <v>0</v>
      </c>
      <c r="CV245" s="1" t="s">
        <v>0</v>
      </c>
      <c r="CW245" s="1" t="s">
        <v>0</v>
      </c>
      <c r="CX245" s="1" t="s">
        <v>0</v>
      </c>
      <c r="CY245" s="1" t="s">
        <v>0</v>
      </c>
      <c r="CZ245" s="1" t="s">
        <v>0</v>
      </c>
      <c r="DA245" s="1" t="s">
        <v>0</v>
      </c>
      <c r="DB245" s="1" t="s">
        <v>0</v>
      </c>
      <c r="DC245" s="1" t="s">
        <v>0</v>
      </c>
      <c r="DD245" s="1" t="s">
        <v>0</v>
      </c>
      <c r="DE245" s="1" t="s">
        <v>0</v>
      </c>
      <c r="DF245" s="1" t="s">
        <v>0</v>
      </c>
      <c r="DG245" s="1" t="s">
        <v>0</v>
      </c>
      <c r="DH245" s="1" t="s">
        <v>0</v>
      </c>
      <c r="DI245" s="1" t="s">
        <v>0</v>
      </c>
      <c r="DJ245" s="1" t="s">
        <v>0</v>
      </c>
      <c r="DK245" s="1" t="s">
        <v>0</v>
      </c>
      <c r="DL245" s="1" t="s">
        <v>0</v>
      </c>
      <c r="DM245" s="1" t="s">
        <v>0</v>
      </c>
      <c r="DN245" s="1" t="s">
        <v>0</v>
      </c>
      <c r="DO245" s="1" t="s">
        <v>0</v>
      </c>
      <c r="DP245" s="1" t="s">
        <v>0</v>
      </c>
      <c r="DQ245" s="1" t="s">
        <v>0</v>
      </c>
      <c r="DR245" s="1" t="s">
        <v>0</v>
      </c>
      <c r="DS245" s="1" t="s">
        <v>0</v>
      </c>
      <c r="DT245" s="1" t="s">
        <v>0</v>
      </c>
      <c r="DU245" s="1" t="s">
        <v>0</v>
      </c>
      <c r="DV245" s="1" t="s">
        <v>0</v>
      </c>
      <c r="DW245" s="1" t="s">
        <v>0</v>
      </c>
      <c r="DX245" s="1" t="s">
        <v>0</v>
      </c>
      <c r="DY245" s="1" t="s">
        <v>0</v>
      </c>
      <c r="DZ245" s="1" t="s">
        <v>0</v>
      </c>
      <c r="EA245" s="1" t="s">
        <v>0</v>
      </c>
      <c r="EB245" s="1" t="s">
        <v>0</v>
      </c>
      <c r="EC245" s="1" t="s">
        <v>0</v>
      </c>
      <c r="ED245" s="1" t="s">
        <v>0</v>
      </c>
      <c r="EE245" s="1" t="s">
        <v>0</v>
      </c>
      <c r="EF245" s="1" t="s">
        <v>0</v>
      </c>
      <c r="EG245" s="1" t="s">
        <v>0</v>
      </c>
      <c r="EH245" s="1" t="s">
        <v>0</v>
      </c>
      <c r="EI245" s="1" t="s">
        <v>0</v>
      </c>
      <c r="EJ245" s="1" t="s">
        <v>0</v>
      </c>
      <c r="EK245" s="1" t="s">
        <v>0</v>
      </c>
      <c r="EL245" s="1" t="s">
        <v>0</v>
      </c>
      <c r="EM245" s="1" t="s">
        <v>0</v>
      </c>
      <c r="EN245" s="1" t="s">
        <v>0</v>
      </c>
      <c r="EO245" s="1" t="s">
        <v>0</v>
      </c>
      <c r="EP245" s="1" t="s">
        <v>0</v>
      </c>
      <c r="EQ245" s="1" t="s">
        <v>0</v>
      </c>
      <c r="ER245" s="1" t="s">
        <v>0</v>
      </c>
      <c r="ES245" s="1" t="s">
        <v>0</v>
      </c>
      <c r="ET245" s="1" t="s">
        <v>0</v>
      </c>
      <c r="EU245" s="1" t="s">
        <v>0</v>
      </c>
      <c r="EV245" s="1" t="s">
        <v>0</v>
      </c>
      <c r="EW245" s="1" t="s">
        <v>0</v>
      </c>
      <c r="EX245" s="1" t="s">
        <v>0</v>
      </c>
      <c r="EY245" s="1" t="s">
        <v>0</v>
      </c>
      <c r="EZ245" s="1" t="s">
        <v>0</v>
      </c>
      <c r="FA245" s="1" t="s">
        <v>0</v>
      </c>
      <c r="FB245" s="1" t="s">
        <v>0</v>
      </c>
      <c r="FC245" s="1" t="s">
        <v>0</v>
      </c>
      <c r="FD245" s="1" t="s">
        <v>0</v>
      </c>
    </row>
    <row r="246" spans="1:160" x14ac:dyDescent="0.2">
      <c r="A246" s="1" t="s">
        <v>1881</v>
      </c>
      <c r="B246" s="4" t="s">
        <v>1091</v>
      </c>
      <c r="C246" s="4" t="s">
        <v>1092</v>
      </c>
      <c r="D246" s="1" t="s">
        <v>0</v>
      </c>
      <c r="E246" s="1" t="s">
        <v>0</v>
      </c>
      <c r="F246" s="1" t="s">
        <v>0</v>
      </c>
      <c r="G246" s="1" t="s">
        <v>0</v>
      </c>
      <c r="H246" s="1" t="s">
        <v>0</v>
      </c>
      <c r="I246" s="1" t="s">
        <v>0</v>
      </c>
      <c r="J246" s="1" t="s">
        <v>0</v>
      </c>
      <c r="K246" s="1" t="s">
        <v>0</v>
      </c>
      <c r="L246" s="1" t="s">
        <v>0</v>
      </c>
      <c r="M246" s="1" t="s">
        <v>0</v>
      </c>
      <c r="N246" s="1" t="s">
        <v>0</v>
      </c>
      <c r="O246" s="1" t="s">
        <v>0</v>
      </c>
      <c r="P246" s="1" t="s">
        <v>0</v>
      </c>
      <c r="Q246" s="1" t="s">
        <v>0</v>
      </c>
      <c r="R246" s="1" t="s">
        <v>0</v>
      </c>
      <c r="S246" s="1" t="s">
        <v>0</v>
      </c>
      <c r="T246" s="1" t="s">
        <v>0</v>
      </c>
      <c r="U246" s="1" t="s">
        <v>0</v>
      </c>
      <c r="V246" s="1" t="s">
        <v>0</v>
      </c>
      <c r="W246" s="1" t="s">
        <v>0</v>
      </c>
      <c r="X246" s="1" t="s">
        <v>0</v>
      </c>
      <c r="Y246" s="1" t="s">
        <v>0</v>
      </c>
      <c r="Z246" s="1" t="s">
        <v>0</v>
      </c>
      <c r="AA246" s="1" t="s">
        <v>0</v>
      </c>
      <c r="AB246" s="1" t="s">
        <v>0</v>
      </c>
      <c r="AC246" s="1" t="s">
        <v>0</v>
      </c>
      <c r="AD246" s="1" t="s">
        <v>0</v>
      </c>
      <c r="AE246" s="1" t="s">
        <v>0</v>
      </c>
      <c r="AF246" s="1" t="s">
        <v>0</v>
      </c>
      <c r="AG246" s="1" t="s">
        <v>0</v>
      </c>
      <c r="AH246" s="1" t="s">
        <v>0</v>
      </c>
      <c r="AI246" s="1" t="s">
        <v>0</v>
      </c>
      <c r="AJ246" s="1" t="s">
        <v>0</v>
      </c>
      <c r="AK246" s="1" t="s">
        <v>0</v>
      </c>
      <c r="AL246" s="1" t="s">
        <v>0</v>
      </c>
      <c r="AM246" s="1" t="s">
        <v>0</v>
      </c>
      <c r="AN246" s="1" t="s">
        <v>0</v>
      </c>
      <c r="AO246" s="1" t="s">
        <v>0</v>
      </c>
      <c r="AP246" s="1" t="s">
        <v>0</v>
      </c>
      <c r="AQ246" s="1" t="s">
        <v>0</v>
      </c>
      <c r="AR246" s="1" t="s">
        <v>0</v>
      </c>
      <c r="AS246" s="1" t="s">
        <v>0</v>
      </c>
      <c r="AT246" s="1" t="s">
        <v>0</v>
      </c>
      <c r="AU246" s="1" t="s">
        <v>0</v>
      </c>
      <c r="AV246" s="1" t="s">
        <v>0</v>
      </c>
      <c r="AW246" s="1" t="s">
        <v>0</v>
      </c>
      <c r="AX246" s="1" t="s">
        <v>0</v>
      </c>
      <c r="AY246" s="1" t="s">
        <v>0</v>
      </c>
      <c r="AZ246" s="1" t="s">
        <v>0</v>
      </c>
      <c r="BA246" s="1" t="s">
        <v>0</v>
      </c>
      <c r="BB246" s="1" t="s">
        <v>0</v>
      </c>
      <c r="BC246" s="1" t="s">
        <v>0</v>
      </c>
      <c r="BD246" s="1" t="s">
        <v>0</v>
      </c>
      <c r="BE246" s="1" t="s">
        <v>0</v>
      </c>
      <c r="BF246" s="1" t="s">
        <v>0</v>
      </c>
      <c r="BG246" s="1" t="s">
        <v>0</v>
      </c>
      <c r="BH246" s="1" t="s">
        <v>0</v>
      </c>
      <c r="BI246" s="1" t="s">
        <v>0</v>
      </c>
      <c r="BJ246" s="1" t="s">
        <v>0</v>
      </c>
      <c r="BK246" s="1" t="s">
        <v>0</v>
      </c>
      <c r="BL246" s="1" t="s">
        <v>0</v>
      </c>
      <c r="BM246" s="1" t="s">
        <v>0</v>
      </c>
      <c r="BN246" s="1" t="s">
        <v>0</v>
      </c>
      <c r="BO246" s="1" t="s">
        <v>0</v>
      </c>
      <c r="BP246" s="1" t="s">
        <v>0</v>
      </c>
      <c r="BQ246" s="1" t="s">
        <v>0</v>
      </c>
      <c r="BR246" s="1" t="s">
        <v>0</v>
      </c>
      <c r="BS246" s="1" t="s">
        <v>0</v>
      </c>
      <c r="BT246" s="1" t="s">
        <v>0</v>
      </c>
      <c r="BU246" s="1" t="s">
        <v>0</v>
      </c>
      <c r="BV246" s="1" t="s">
        <v>0</v>
      </c>
      <c r="BW246" s="1" t="s">
        <v>0</v>
      </c>
      <c r="BX246" s="1" t="s">
        <v>0</v>
      </c>
      <c r="BY246" s="1" t="s">
        <v>0</v>
      </c>
      <c r="BZ246" s="1" t="s">
        <v>0</v>
      </c>
      <c r="CA246" s="1" t="s">
        <v>0</v>
      </c>
      <c r="CB246" s="1" t="s">
        <v>0</v>
      </c>
      <c r="CC246" s="1" t="s">
        <v>0</v>
      </c>
      <c r="CD246" s="1" t="s">
        <v>0</v>
      </c>
      <c r="CE246" s="1" t="s">
        <v>0</v>
      </c>
      <c r="CF246" s="1" t="s">
        <v>0</v>
      </c>
      <c r="CG246" s="1" t="s">
        <v>0</v>
      </c>
      <c r="CH246" s="1" t="s">
        <v>0</v>
      </c>
      <c r="CI246" s="1" t="s">
        <v>0</v>
      </c>
      <c r="CJ246" s="1" t="s">
        <v>0</v>
      </c>
      <c r="CK246" s="1" t="s">
        <v>0</v>
      </c>
      <c r="CL246" s="1" t="s">
        <v>0</v>
      </c>
      <c r="CM246" s="1" t="s">
        <v>0</v>
      </c>
      <c r="CN246" s="1" t="s">
        <v>0</v>
      </c>
      <c r="CO246" s="1" t="s">
        <v>0</v>
      </c>
      <c r="CP246" s="1" t="s">
        <v>0</v>
      </c>
      <c r="CQ246" s="1" t="s">
        <v>0</v>
      </c>
      <c r="CR246" s="1" t="s">
        <v>0</v>
      </c>
      <c r="CS246" s="1" t="s">
        <v>0</v>
      </c>
      <c r="CT246" s="1" t="s">
        <v>0</v>
      </c>
      <c r="CU246" s="1" t="s">
        <v>0</v>
      </c>
      <c r="CV246" s="1" t="s">
        <v>0</v>
      </c>
      <c r="CW246" s="1" t="s">
        <v>0</v>
      </c>
      <c r="CX246" s="1" t="s">
        <v>0</v>
      </c>
      <c r="CY246" s="1" t="s">
        <v>0</v>
      </c>
      <c r="CZ246" s="1" t="s">
        <v>0</v>
      </c>
      <c r="DA246" s="1" t="s">
        <v>0</v>
      </c>
      <c r="DB246" s="1" t="s">
        <v>0</v>
      </c>
      <c r="DC246" s="1" t="s">
        <v>0</v>
      </c>
      <c r="DD246" s="1" t="s">
        <v>0</v>
      </c>
      <c r="DE246" s="1" t="s">
        <v>0</v>
      </c>
      <c r="DF246" s="1" t="s">
        <v>0</v>
      </c>
      <c r="DG246" s="1" t="s">
        <v>0</v>
      </c>
      <c r="DH246" s="1" t="s">
        <v>0</v>
      </c>
      <c r="DI246" s="1" t="s">
        <v>0</v>
      </c>
      <c r="DJ246" s="1" t="s">
        <v>0</v>
      </c>
      <c r="DK246" s="1" t="s">
        <v>0</v>
      </c>
      <c r="DL246" s="1" t="s">
        <v>0</v>
      </c>
      <c r="DM246" s="1" t="s">
        <v>0</v>
      </c>
      <c r="DN246" s="1" t="s">
        <v>0</v>
      </c>
      <c r="DO246" s="1" t="s">
        <v>0</v>
      </c>
      <c r="DP246" s="1" t="s">
        <v>0</v>
      </c>
      <c r="DQ246" s="1" t="s">
        <v>0</v>
      </c>
      <c r="DR246" s="1" t="s">
        <v>0</v>
      </c>
      <c r="DS246" s="1" t="s">
        <v>0</v>
      </c>
      <c r="DT246" s="1" t="s">
        <v>0</v>
      </c>
      <c r="DU246" s="1" t="s">
        <v>0</v>
      </c>
      <c r="DV246" s="1" t="s">
        <v>0</v>
      </c>
      <c r="DW246" s="1" t="s">
        <v>0</v>
      </c>
      <c r="DX246" s="1" t="s">
        <v>0</v>
      </c>
      <c r="DY246" s="1" t="s">
        <v>0</v>
      </c>
      <c r="DZ246" s="1" t="s">
        <v>0</v>
      </c>
      <c r="EA246" s="1" t="s">
        <v>0</v>
      </c>
      <c r="EB246" s="1" t="s">
        <v>0</v>
      </c>
      <c r="EC246" s="1" t="s">
        <v>0</v>
      </c>
      <c r="ED246" s="1" t="s">
        <v>0</v>
      </c>
      <c r="EE246" s="1" t="s">
        <v>0</v>
      </c>
      <c r="EF246" s="1" t="s">
        <v>0</v>
      </c>
      <c r="EG246" s="1" t="s">
        <v>0</v>
      </c>
      <c r="EH246" s="1" t="s">
        <v>0</v>
      </c>
      <c r="EI246" s="1" t="s">
        <v>0</v>
      </c>
      <c r="EJ246" s="1" t="s">
        <v>0</v>
      </c>
      <c r="EK246" s="1" t="s">
        <v>0</v>
      </c>
      <c r="EL246" s="1" t="s">
        <v>0</v>
      </c>
      <c r="EM246" s="1" t="s">
        <v>0</v>
      </c>
      <c r="EN246" s="1" t="s">
        <v>0</v>
      </c>
      <c r="EO246" s="1" t="s">
        <v>0</v>
      </c>
      <c r="EP246" s="1" t="s">
        <v>0</v>
      </c>
      <c r="EQ246" s="1" t="s">
        <v>0</v>
      </c>
      <c r="ER246" s="1" t="s">
        <v>0</v>
      </c>
      <c r="ES246" s="1" t="s">
        <v>0</v>
      </c>
      <c r="ET246" s="1" t="s">
        <v>0</v>
      </c>
      <c r="EU246" s="1" t="s">
        <v>0</v>
      </c>
      <c r="EV246" s="1" t="s">
        <v>0</v>
      </c>
      <c r="EW246" s="1" t="s">
        <v>0</v>
      </c>
      <c r="EX246" s="1" t="s">
        <v>0</v>
      </c>
      <c r="EY246" s="1" t="s">
        <v>0</v>
      </c>
      <c r="EZ246" s="1" t="s">
        <v>0</v>
      </c>
      <c r="FA246" s="1" t="s">
        <v>0</v>
      </c>
      <c r="FB246" s="1" t="s">
        <v>0</v>
      </c>
      <c r="FC246" s="1" t="s">
        <v>0</v>
      </c>
      <c r="FD246" s="1" t="s">
        <v>0</v>
      </c>
    </row>
    <row r="247" spans="1:160" x14ac:dyDescent="0.2">
      <c r="A247" s="1" t="s">
        <v>1882</v>
      </c>
      <c r="B247" s="4" t="s">
        <v>1096</v>
      </c>
      <c r="C247" s="4" t="s">
        <v>1097</v>
      </c>
      <c r="D247" s="1" t="s">
        <v>0</v>
      </c>
      <c r="E247" s="1" t="s">
        <v>0</v>
      </c>
      <c r="F247" s="1" t="s">
        <v>0</v>
      </c>
      <c r="G247" s="1" t="s">
        <v>0</v>
      </c>
      <c r="H247" s="1" t="s">
        <v>0</v>
      </c>
      <c r="I247" s="1" t="s">
        <v>0</v>
      </c>
      <c r="J247" s="1" t="s">
        <v>0</v>
      </c>
      <c r="K247" s="1" t="s">
        <v>0</v>
      </c>
      <c r="L247" s="1" t="s">
        <v>0</v>
      </c>
      <c r="M247" s="1" t="s">
        <v>0</v>
      </c>
      <c r="N247" s="1" t="s">
        <v>0</v>
      </c>
      <c r="O247" s="1" t="s">
        <v>0</v>
      </c>
      <c r="P247" s="1" t="s">
        <v>0</v>
      </c>
      <c r="Q247" s="1" t="s">
        <v>0</v>
      </c>
      <c r="R247" s="1" t="s">
        <v>0</v>
      </c>
      <c r="S247" s="1" t="s">
        <v>0</v>
      </c>
      <c r="T247" s="1" t="s">
        <v>0</v>
      </c>
      <c r="U247" s="1" t="s">
        <v>0</v>
      </c>
      <c r="V247" s="1" t="s">
        <v>0</v>
      </c>
      <c r="W247" s="1" t="s">
        <v>0</v>
      </c>
      <c r="X247" s="1" t="s">
        <v>0</v>
      </c>
      <c r="Y247" s="1" t="s">
        <v>0</v>
      </c>
      <c r="Z247" s="1" t="s">
        <v>0</v>
      </c>
      <c r="AA247" s="1" t="s">
        <v>0</v>
      </c>
      <c r="AB247" s="1" t="s">
        <v>0</v>
      </c>
      <c r="AC247" s="1" t="s">
        <v>0</v>
      </c>
      <c r="AD247" s="1" t="s">
        <v>0</v>
      </c>
      <c r="AE247" s="1" t="s">
        <v>0</v>
      </c>
      <c r="AF247" s="1" t="s">
        <v>0</v>
      </c>
      <c r="AG247" s="1" t="s">
        <v>0</v>
      </c>
      <c r="AH247" s="1" t="s">
        <v>0</v>
      </c>
      <c r="AI247" s="1" t="s">
        <v>0</v>
      </c>
      <c r="AJ247" s="1" t="s">
        <v>0</v>
      </c>
      <c r="AK247" s="1" t="s">
        <v>0</v>
      </c>
      <c r="AL247" s="1" t="s">
        <v>0</v>
      </c>
      <c r="AM247" s="1" t="s">
        <v>0</v>
      </c>
      <c r="AN247" s="1" t="s">
        <v>0</v>
      </c>
      <c r="AO247" s="1" t="s">
        <v>0</v>
      </c>
      <c r="AP247" s="1" t="s">
        <v>0</v>
      </c>
      <c r="AQ247" s="1" t="s">
        <v>0</v>
      </c>
      <c r="AR247" s="1" t="s">
        <v>0</v>
      </c>
      <c r="AS247" s="1" t="s">
        <v>0</v>
      </c>
      <c r="AT247" s="1" t="s">
        <v>0</v>
      </c>
      <c r="AU247" s="1" t="s">
        <v>0</v>
      </c>
      <c r="AV247" s="1" t="s">
        <v>0</v>
      </c>
      <c r="AW247" s="1" t="s">
        <v>0</v>
      </c>
      <c r="AX247" s="1" t="s">
        <v>0</v>
      </c>
      <c r="AY247" s="1" t="s">
        <v>0</v>
      </c>
      <c r="AZ247" s="1" t="s">
        <v>0</v>
      </c>
      <c r="BA247" s="1" t="s">
        <v>0</v>
      </c>
      <c r="BB247" s="1" t="s">
        <v>0</v>
      </c>
      <c r="BC247" s="1" t="s">
        <v>0</v>
      </c>
      <c r="BD247" s="1" t="s">
        <v>0</v>
      </c>
      <c r="BE247" s="1" t="s">
        <v>0</v>
      </c>
      <c r="BF247" s="1" t="s">
        <v>0</v>
      </c>
      <c r="BG247" s="1" t="s">
        <v>0</v>
      </c>
      <c r="BH247" s="1" t="s">
        <v>0</v>
      </c>
      <c r="BI247" s="1" t="s">
        <v>0</v>
      </c>
      <c r="BJ247" s="1" t="s">
        <v>0</v>
      </c>
      <c r="BK247" s="1" t="s">
        <v>0</v>
      </c>
      <c r="BL247" s="1" t="s">
        <v>0</v>
      </c>
      <c r="BM247" s="1" t="s">
        <v>0</v>
      </c>
      <c r="BN247" s="1" t="s">
        <v>0</v>
      </c>
      <c r="BO247" s="1" t="s">
        <v>0</v>
      </c>
      <c r="BP247" s="1" t="s">
        <v>0</v>
      </c>
      <c r="BQ247" s="1" t="s">
        <v>0</v>
      </c>
      <c r="BR247" s="1" t="s">
        <v>0</v>
      </c>
      <c r="BS247" s="1" t="s">
        <v>0</v>
      </c>
      <c r="BT247" s="1" t="s">
        <v>0</v>
      </c>
      <c r="BU247" s="1" t="s">
        <v>0</v>
      </c>
      <c r="BV247" s="1" t="s">
        <v>0</v>
      </c>
      <c r="BW247" s="1" t="s">
        <v>0</v>
      </c>
      <c r="BX247" s="1" t="s">
        <v>0</v>
      </c>
      <c r="BY247" s="1" t="s">
        <v>0</v>
      </c>
      <c r="BZ247" s="1" t="s">
        <v>0</v>
      </c>
      <c r="CA247" s="1" t="s">
        <v>0</v>
      </c>
      <c r="CB247" s="1" t="s">
        <v>0</v>
      </c>
      <c r="CC247" s="1" t="s">
        <v>0</v>
      </c>
      <c r="CD247" s="1" t="s">
        <v>0</v>
      </c>
      <c r="CE247" s="1" t="s">
        <v>0</v>
      </c>
      <c r="CF247" s="1" t="s">
        <v>0</v>
      </c>
      <c r="CG247" s="1" t="s">
        <v>0</v>
      </c>
      <c r="CH247" s="1" t="s">
        <v>0</v>
      </c>
      <c r="CI247" s="1" t="s">
        <v>0</v>
      </c>
      <c r="CJ247" s="1" t="s">
        <v>0</v>
      </c>
      <c r="CK247" s="1" t="s">
        <v>0</v>
      </c>
      <c r="CL247" s="1" t="s">
        <v>0</v>
      </c>
      <c r="CM247" s="1" t="s">
        <v>0</v>
      </c>
      <c r="CN247" s="1" t="s">
        <v>0</v>
      </c>
      <c r="CO247" s="1" t="s">
        <v>0</v>
      </c>
      <c r="CP247" s="1" t="s">
        <v>0</v>
      </c>
      <c r="CQ247" s="1" t="s">
        <v>0</v>
      </c>
      <c r="CR247" s="1" t="s">
        <v>0</v>
      </c>
      <c r="CS247" s="1" t="s">
        <v>0</v>
      </c>
      <c r="CT247" s="1" t="s">
        <v>0</v>
      </c>
      <c r="CU247" s="1" t="s">
        <v>0</v>
      </c>
      <c r="CV247" s="1" t="s">
        <v>0</v>
      </c>
      <c r="CW247" s="1" t="s">
        <v>0</v>
      </c>
      <c r="CX247" s="1" t="s">
        <v>0</v>
      </c>
      <c r="CY247" s="1" t="s">
        <v>0</v>
      </c>
      <c r="CZ247" s="1" t="s">
        <v>0</v>
      </c>
      <c r="DA247" s="1" t="s">
        <v>0</v>
      </c>
      <c r="DB247" s="1" t="s">
        <v>0</v>
      </c>
      <c r="DC247" s="1" t="s">
        <v>0</v>
      </c>
      <c r="DD247" s="1" t="s">
        <v>0</v>
      </c>
      <c r="DE247" s="1" t="s">
        <v>0</v>
      </c>
      <c r="DF247" s="1" t="s">
        <v>0</v>
      </c>
      <c r="DG247" s="1" t="s">
        <v>0</v>
      </c>
      <c r="DH247" s="1" t="s">
        <v>0</v>
      </c>
      <c r="DI247" s="1" t="s">
        <v>0</v>
      </c>
      <c r="DJ247" s="1" t="s">
        <v>0</v>
      </c>
      <c r="DK247" s="1" t="s">
        <v>0</v>
      </c>
      <c r="DL247" s="1" t="s">
        <v>0</v>
      </c>
      <c r="DM247" s="1" t="s">
        <v>0</v>
      </c>
      <c r="DN247" s="1" t="s">
        <v>0</v>
      </c>
      <c r="DO247" s="1" t="s">
        <v>0</v>
      </c>
      <c r="DP247" s="1" t="s">
        <v>0</v>
      </c>
      <c r="DQ247" s="1" t="s">
        <v>0</v>
      </c>
      <c r="DR247" s="1" t="s">
        <v>0</v>
      </c>
      <c r="DS247" s="1" t="s">
        <v>0</v>
      </c>
      <c r="DT247" s="1" t="s">
        <v>0</v>
      </c>
      <c r="DU247" s="1" t="s">
        <v>0</v>
      </c>
      <c r="DV247" s="1" t="s">
        <v>0</v>
      </c>
      <c r="DW247" s="1" t="s">
        <v>0</v>
      </c>
      <c r="DX247" s="1" t="s">
        <v>0</v>
      </c>
      <c r="DY247" s="1" t="s">
        <v>0</v>
      </c>
      <c r="DZ247" s="1" t="s">
        <v>0</v>
      </c>
      <c r="EA247" s="1" t="s">
        <v>0</v>
      </c>
      <c r="EB247" s="1" t="s">
        <v>0</v>
      </c>
      <c r="EC247" s="1" t="s">
        <v>0</v>
      </c>
      <c r="ED247" s="1" t="s">
        <v>0</v>
      </c>
      <c r="EE247" s="1" t="s">
        <v>0</v>
      </c>
      <c r="EF247" s="1" t="s">
        <v>0</v>
      </c>
      <c r="EG247" s="1" t="s">
        <v>0</v>
      </c>
      <c r="EH247" s="1" t="s">
        <v>0</v>
      </c>
      <c r="EI247" s="1" t="s">
        <v>0</v>
      </c>
      <c r="EJ247" s="1" t="s">
        <v>0</v>
      </c>
      <c r="EK247" s="1" t="s">
        <v>0</v>
      </c>
      <c r="EL247" s="1" t="s">
        <v>0</v>
      </c>
      <c r="EM247" s="1" t="s">
        <v>0</v>
      </c>
      <c r="EN247" s="1" t="s">
        <v>0</v>
      </c>
      <c r="EO247" s="1" t="s">
        <v>0</v>
      </c>
      <c r="EP247" s="1" t="s">
        <v>0</v>
      </c>
      <c r="EQ247" s="1" t="s">
        <v>0</v>
      </c>
      <c r="ER247" s="1" t="s">
        <v>0</v>
      </c>
      <c r="ES247" s="1" t="s">
        <v>0</v>
      </c>
      <c r="ET247" s="1" t="s">
        <v>0</v>
      </c>
      <c r="EU247" s="1" t="s">
        <v>0</v>
      </c>
      <c r="EV247" s="1" t="s">
        <v>0</v>
      </c>
      <c r="EW247" s="1" t="s">
        <v>0</v>
      </c>
      <c r="EX247" s="1" t="s">
        <v>0</v>
      </c>
      <c r="EY247" s="1" t="s">
        <v>0</v>
      </c>
      <c r="EZ247" s="1" t="s">
        <v>0</v>
      </c>
      <c r="FA247" s="1" t="s">
        <v>0</v>
      </c>
      <c r="FB247" s="1" t="s">
        <v>0</v>
      </c>
      <c r="FC247" s="1" t="s">
        <v>0</v>
      </c>
      <c r="FD247" s="1" t="s">
        <v>0</v>
      </c>
    </row>
    <row r="248" spans="1:160" x14ac:dyDescent="0.2">
      <c r="A248" s="1" t="s">
        <v>1883</v>
      </c>
      <c r="B248" s="4" t="s">
        <v>1100</v>
      </c>
      <c r="C248" s="4" t="s">
        <v>1101</v>
      </c>
      <c r="D248" s="1">
        <v>234632.04533926799</v>
      </c>
      <c r="E248" s="1">
        <v>255414.06782093001</v>
      </c>
      <c r="F248" s="1">
        <v>180902.60555614601</v>
      </c>
      <c r="G248" s="1">
        <v>233615.65418318901</v>
      </c>
      <c r="H248" s="1">
        <v>226411.21031613601</v>
      </c>
      <c r="I248" s="1">
        <v>230829.833415562</v>
      </c>
      <c r="J248" s="1">
        <v>234376.27650792</v>
      </c>
      <c r="K248" s="1">
        <v>378781.81764694501</v>
      </c>
      <c r="L248" s="1">
        <v>209564.50539289799</v>
      </c>
      <c r="M248" s="1">
        <v>198185.771098264</v>
      </c>
      <c r="N248" s="1">
        <v>319790.06747778901</v>
      </c>
      <c r="O248" s="1">
        <v>219166.370161764</v>
      </c>
      <c r="P248" s="1">
        <v>117855.899881244</v>
      </c>
      <c r="Q248" s="1">
        <v>244929.706101538</v>
      </c>
      <c r="R248" s="1">
        <v>157210.86376491201</v>
      </c>
      <c r="S248" s="1">
        <v>209832.84286333801</v>
      </c>
      <c r="T248" s="1">
        <v>311114.09392701002</v>
      </c>
      <c r="U248" s="1">
        <v>274573.35643300199</v>
      </c>
      <c r="V248" s="1">
        <v>191976.073026239</v>
      </c>
      <c r="W248" s="1">
        <v>253574.99627107699</v>
      </c>
      <c r="X248" s="1">
        <v>296186.18906365801</v>
      </c>
      <c r="Y248" s="1">
        <v>375244.68564864801</v>
      </c>
      <c r="Z248" s="1">
        <v>163420.65795288299</v>
      </c>
      <c r="AA248" s="1">
        <v>251634.21570586</v>
      </c>
      <c r="AB248" s="1">
        <v>200783.35145099601</v>
      </c>
      <c r="AC248" s="1">
        <v>260629.836421371</v>
      </c>
      <c r="AD248" s="1">
        <v>213592.34776776101</v>
      </c>
      <c r="AE248" s="1">
        <v>350082.201830031</v>
      </c>
      <c r="AF248" s="1">
        <v>177876.321544092</v>
      </c>
      <c r="AG248" s="1">
        <v>251697.651381592</v>
      </c>
      <c r="AH248" s="1">
        <v>253703.00214878799</v>
      </c>
      <c r="AI248" s="1">
        <v>152290.51867470099</v>
      </c>
      <c r="AJ248" s="1">
        <v>194081.37364753601</v>
      </c>
      <c r="AK248" s="1">
        <v>413956.38741237897</v>
      </c>
      <c r="AL248" s="1">
        <v>174561.321706463</v>
      </c>
      <c r="AM248" s="1">
        <v>175903.83580427</v>
      </c>
      <c r="AN248" s="1">
        <v>270954.38834907202</v>
      </c>
      <c r="AO248" s="1">
        <v>250569.13866368</v>
      </c>
      <c r="AP248" s="1">
        <v>194587.897185226</v>
      </c>
      <c r="AQ248" s="1">
        <v>240947.90592547099</v>
      </c>
      <c r="AR248" s="1">
        <v>253538.496242222</v>
      </c>
      <c r="AS248" s="1">
        <v>128990.94070957199</v>
      </c>
      <c r="AT248" s="1">
        <v>271518.09974031697</v>
      </c>
      <c r="AU248" s="1">
        <v>428851.80944058998</v>
      </c>
      <c r="AV248" s="1">
        <v>120903.54398882099</v>
      </c>
      <c r="AW248" s="1">
        <v>734831.10882516205</v>
      </c>
      <c r="AX248" s="1">
        <v>212409.83576461099</v>
      </c>
      <c r="AY248" s="1">
        <v>117216.226796004</v>
      </c>
      <c r="AZ248" s="1">
        <v>202477.294137655</v>
      </c>
      <c r="BA248" s="1">
        <v>175399.802527967</v>
      </c>
      <c r="BB248" s="1">
        <v>256137.078401151</v>
      </c>
      <c r="BC248" s="1">
        <v>269334.61337325699</v>
      </c>
      <c r="BD248" s="1">
        <v>342186.08595327497</v>
      </c>
      <c r="BE248" s="1">
        <v>137477.19880206601</v>
      </c>
      <c r="BF248" s="1">
        <v>313388.73933739302</v>
      </c>
      <c r="BG248" s="1">
        <v>179207.06397766099</v>
      </c>
      <c r="BH248" s="1">
        <v>184661.20657357699</v>
      </c>
      <c r="BI248" s="1">
        <v>314651.16475536698</v>
      </c>
      <c r="BJ248" s="1">
        <v>273450.752652583</v>
      </c>
      <c r="BK248" s="1">
        <v>347265.04147113097</v>
      </c>
      <c r="BL248" s="1">
        <v>164802.18272817301</v>
      </c>
      <c r="BM248" s="1">
        <v>188880.73618922799</v>
      </c>
      <c r="BN248" s="1">
        <v>216832.82686009299</v>
      </c>
      <c r="BO248" s="1">
        <v>288043.78746032401</v>
      </c>
      <c r="BP248" s="1">
        <v>135746.26023416201</v>
      </c>
      <c r="BQ248" s="1">
        <v>276790.32496109599</v>
      </c>
      <c r="BR248" s="1">
        <v>185618.779981334</v>
      </c>
      <c r="BS248" s="1">
        <v>161762.018471961</v>
      </c>
      <c r="BT248" s="1">
        <v>442904.42833204998</v>
      </c>
      <c r="BU248" s="1">
        <v>143066.31710898899</v>
      </c>
      <c r="BV248" s="1">
        <v>143137.05233361101</v>
      </c>
      <c r="BW248" s="1">
        <v>224397.37124857301</v>
      </c>
      <c r="BX248" s="1">
        <v>132965.61339634299</v>
      </c>
      <c r="BY248" s="1">
        <v>251394.84360590499</v>
      </c>
      <c r="BZ248" s="1">
        <v>158477.68302045099</v>
      </c>
      <c r="CA248" s="1">
        <v>234104.408865237</v>
      </c>
      <c r="CB248" s="1">
        <v>319066.04224940197</v>
      </c>
      <c r="CC248" s="1">
        <v>253909.42103875399</v>
      </c>
      <c r="CD248" s="1">
        <v>254363.225912408</v>
      </c>
      <c r="CE248" s="1">
        <v>259412.590459242</v>
      </c>
      <c r="CF248" s="1">
        <v>314975.42784909502</v>
      </c>
      <c r="CG248" s="1">
        <v>242436.04908156901</v>
      </c>
      <c r="CH248" s="1">
        <v>317562.79420074902</v>
      </c>
      <c r="CI248" s="1">
        <v>179827.30327008001</v>
      </c>
      <c r="CJ248" s="1">
        <v>258517.27339565201</v>
      </c>
      <c r="CK248" s="1">
        <v>178369.80805177</v>
      </c>
      <c r="CL248" s="1">
        <v>297707.292676237</v>
      </c>
      <c r="CM248" s="1">
        <v>219325.326772895</v>
      </c>
      <c r="CN248" s="1">
        <v>187090.26376075699</v>
      </c>
      <c r="CO248" s="1">
        <v>330840.65629045799</v>
      </c>
      <c r="CP248" s="1">
        <v>246947.333946517</v>
      </c>
      <c r="CQ248" s="1">
        <v>241356.254639508</v>
      </c>
      <c r="CR248" s="1">
        <v>259833.62089536901</v>
      </c>
      <c r="CS248" s="1">
        <v>148072.072670925</v>
      </c>
      <c r="CT248" s="1">
        <v>194767.38499214899</v>
      </c>
      <c r="CU248" s="1">
        <v>342080.550925711</v>
      </c>
      <c r="CV248" s="1">
        <v>175671.22036214199</v>
      </c>
      <c r="CW248" s="1">
        <v>320624.10887100798</v>
      </c>
      <c r="CX248" s="1">
        <v>288199.77765962097</v>
      </c>
      <c r="CY248" s="1">
        <v>193884.31769406801</v>
      </c>
      <c r="CZ248" s="1">
        <v>199250.20882566899</v>
      </c>
      <c r="DA248" s="1">
        <v>242173.41359480101</v>
      </c>
      <c r="DB248" s="1">
        <v>135172.627941819</v>
      </c>
      <c r="DC248" s="1">
        <v>152373.812528432</v>
      </c>
      <c r="DD248" s="1">
        <v>222365.32807752499</v>
      </c>
      <c r="DE248" s="1">
        <v>207680.347025261</v>
      </c>
      <c r="DF248" s="1">
        <v>197705.11128962599</v>
      </c>
      <c r="DG248" s="1">
        <v>196617.85293620601</v>
      </c>
      <c r="DH248" s="1">
        <v>308019.76552266697</v>
      </c>
      <c r="DI248" s="1">
        <v>276295.51221139199</v>
      </c>
      <c r="DJ248" s="1">
        <v>198402.376186293</v>
      </c>
      <c r="DK248" s="1">
        <v>186184.589207674</v>
      </c>
      <c r="DL248" s="1">
        <v>266500.35424163402</v>
      </c>
      <c r="DM248" s="1">
        <v>412924.04012839397</v>
      </c>
      <c r="DN248" s="1">
        <v>147734.79307704099</v>
      </c>
      <c r="DO248" s="1">
        <v>95542.296225262893</v>
      </c>
      <c r="DP248" s="1">
        <v>428742.64878586598</v>
      </c>
      <c r="DQ248" s="1">
        <v>217903.67794936799</v>
      </c>
      <c r="DR248" s="1">
        <v>205992.93125543999</v>
      </c>
      <c r="DS248" s="1">
        <v>389104.32668229903</v>
      </c>
      <c r="DT248" s="1">
        <v>336756.426337654</v>
      </c>
      <c r="DU248" s="1">
        <v>275589.40416288702</v>
      </c>
      <c r="DV248" s="1">
        <v>234600.70296131799</v>
      </c>
      <c r="DW248" s="1">
        <v>223914.66978861101</v>
      </c>
      <c r="DX248" s="1">
        <v>226131.48816830301</v>
      </c>
      <c r="DY248" s="1">
        <v>244552.94610712701</v>
      </c>
      <c r="DZ248" s="1">
        <v>299010.11835076899</v>
      </c>
      <c r="EA248" s="1">
        <v>258753.95473805399</v>
      </c>
      <c r="EB248" s="1">
        <v>225074.82596511999</v>
      </c>
      <c r="EC248" s="1">
        <v>206857.021959187</v>
      </c>
      <c r="ED248" s="1">
        <v>227371.98357135101</v>
      </c>
      <c r="EE248" s="1">
        <v>331140.44646566297</v>
      </c>
      <c r="EF248" s="1">
        <v>295846.91459745</v>
      </c>
      <c r="EG248" s="1">
        <v>140118.382153607</v>
      </c>
      <c r="EH248" s="1">
        <v>164120.008331847</v>
      </c>
      <c r="EI248" s="1">
        <v>165724.167765572</v>
      </c>
      <c r="EJ248" s="1">
        <v>366662.15569032897</v>
      </c>
      <c r="EK248" s="1">
        <v>149359.25045584599</v>
      </c>
      <c r="EL248" s="1">
        <v>652897.98574451206</v>
      </c>
      <c r="EM248" s="1">
        <v>201274.00305224801</v>
      </c>
      <c r="EN248" s="1">
        <v>144419.120388868</v>
      </c>
      <c r="EO248" s="1">
        <v>189148.494323433</v>
      </c>
      <c r="EP248" s="1">
        <v>110740.019309182</v>
      </c>
      <c r="EQ248" s="1">
        <v>143336.03836475199</v>
      </c>
      <c r="ER248" s="1">
        <v>253761.166481444</v>
      </c>
      <c r="ES248" s="1">
        <v>180487.024634364</v>
      </c>
      <c r="ET248" s="1">
        <v>185225.52394393599</v>
      </c>
      <c r="EU248" s="1">
        <v>140582.153135976</v>
      </c>
      <c r="EV248" s="1">
        <v>182704.173356257</v>
      </c>
      <c r="EW248" s="1">
        <v>111484.117200785</v>
      </c>
      <c r="EX248" s="1">
        <v>106271.93542217001</v>
      </c>
      <c r="EY248" s="1">
        <v>126394.498207135</v>
      </c>
      <c r="EZ248" s="1">
        <v>257823.30090650401</v>
      </c>
      <c r="FA248" s="1">
        <v>172961.97825784099</v>
      </c>
      <c r="FB248" s="1">
        <v>168336.627216049</v>
      </c>
      <c r="FC248" s="1">
        <v>160587.48762590499</v>
      </c>
      <c r="FD248" s="1">
        <v>217185.313238006</v>
      </c>
    </row>
    <row r="249" spans="1:160" x14ac:dyDescent="0.2">
      <c r="A249" s="1" t="s">
        <v>1884</v>
      </c>
      <c r="B249" s="4" t="s">
        <v>1104</v>
      </c>
      <c r="C249" s="4" t="s">
        <v>1105</v>
      </c>
      <c r="D249" s="1" t="s">
        <v>0</v>
      </c>
      <c r="E249" s="1">
        <v>21035.966520775801</v>
      </c>
      <c r="F249" s="1">
        <v>46049.636926161998</v>
      </c>
      <c r="G249" s="1">
        <v>38269.397564437102</v>
      </c>
      <c r="H249" s="1">
        <v>17365.8877772614</v>
      </c>
      <c r="I249" s="1">
        <v>16614.236321988199</v>
      </c>
      <c r="J249" s="1">
        <v>60565.757822024803</v>
      </c>
      <c r="K249" s="1">
        <v>24941.144784223201</v>
      </c>
      <c r="L249" s="1">
        <v>15354.5807693685</v>
      </c>
      <c r="M249" s="1">
        <v>15232.7810525239</v>
      </c>
      <c r="N249" s="1" t="s">
        <v>0</v>
      </c>
      <c r="O249" s="1">
        <v>29804.901141373401</v>
      </c>
      <c r="P249" s="1">
        <v>19892.4922869166</v>
      </c>
      <c r="Q249" s="1">
        <v>19107.8515016036</v>
      </c>
      <c r="R249" s="1">
        <v>9068.4476629231303</v>
      </c>
      <c r="S249" s="1" t="s">
        <v>0</v>
      </c>
      <c r="T249" s="1">
        <v>8586.4712283146891</v>
      </c>
      <c r="U249" s="1">
        <v>76286.232840397701</v>
      </c>
      <c r="V249" s="1">
        <v>22185.083059994198</v>
      </c>
      <c r="W249" s="1" t="s">
        <v>0</v>
      </c>
      <c r="X249" s="1">
        <v>37471.692179289901</v>
      </c>
      <c r="Y249" s="1">
        <v>53884.110638924598</v>
      </c>
      <c r="Z249" s="1">
        <v>23226.484851213801</v>
      </c>
      <c r="AA249" s="1" t="s">
        <v>0</v>
      </c>
      <c r="AB249" s="1">
        <v>26982.080412444298</v>
      </c>
      <c r="AC249" s="1">
        <v>19348.993260251002</v>
      </c>
      <c r="AD249" s="1">
        <v>34976.796554451299</v>
      </c>
      <c r="AE249" s="1">
        <v>56884.289894725</v>
      </c>
      <c r="AF249" s="1" t="s">
        <v>0</v>
      </c>
      <c r="AG249" s="1">
        <v>17417.986499376999</v>
      </c>
      <c r="AH249" s="1">
        <v>68602.609011112494</v>
      </c>
      <c r="AI249" s="1" t="s">
        <v>0</v>
      </c>
      <c r="AJ249" s="1">
        <v>14998.596212000801</v>
      </c>
      <c r="AK249" s="1">
        <v>44559.926477452398</v>
      </c>
      <c r="AL249" s="1">
        <v>11809.454296858001</v>
      </c>
      <c r="AM249" s="1" t="s">
        <v>0</v>
      </c>
      <c r="AN249" s="1">
        <v>17481.4131051486</v>
      </c>
      <c r="AO249" s="1">
        <v>16231.3196796473</v>
      </c>
      <c r="AP249" s="1">
        <v>21330.753415723801</v>
      </c>
      <c r="AQ249" s="1">
        <v>26139.810150260299</v>
      </c>
      <c r="AR249" s="1" t="s">
        <v>0</v>
      </c>
      <c r="AS249" s="1">
        <v>22665.840796008</v>
      </c>
      <c r="AT249" s="1">
        <v>29303.983674219398</v>
      </c>
      <c r="AU249" s="1">
        <v>56952.175158471298</v>
      </c>
      <c r="AV249" s="1">
        <v>33622.384814529403</v>
      </c>
      <c r="AW249" s="1" t="s">
        <v>0</v>
      </c>
      <c r="AX249" s="1">
        <v>13061.531247381499</v>
      </c>
      <c r="AY249" s="1" t="s">
        <v>0</v>
      </c>
      <c r="AZ249" s="1">
        <v>14893.956348386901</v>
      </c>
      <c r="BA249" s="1">
        <v>33948.249860398399</v>
      </c>
      <c r="BB249" s="1">
        <v>10347.0434595727</v>
      </c>
      <c r="BC249" s="1">
        <v>21222.758723213301</v>
      </c>
      <c r="BD249" s="1">
        <v>19846.974281470499</v>
      </c>
      <c r="BE249" s="1">
        <v>11847.7426485748</v>
      </c>
      <c r="BF249" s="1">
        <v>39852.2333911553</v>
      </c>
      <c r="BG249" s="1">
        <v>10727.4041160577</v>
      </c>
      <c r="BH249" s="1">
        <v>14337.355839106</v>
      </c>
      <c r="BI249" s="1">
        <v>60381.849642266097</v>
      </c>
      <c r="BJ249" s="1">
        <v>10694.5817264905</v>
      </c>
      <c r="BK249" s="1">
        <v>84462.573225210304</v>
      </c>
      <c r="BL249" s="1">
        <v>33991.903351034598</v>
      </c>
      <c r="BM249" s="1">
        <v>32930.563820956399</v>
      </c>
      <c r="BN249" s="1">
        <v>64902.457846546502</v>
      </c>
      <c r="BO249" s="1">
        <v>27147.066755493499</v>
      </c>
      <c r="BP249" s="1">
        <v>64323.9961231825</v>
      </c>
      <c r="BQ249" s="1">
        <v>12803.2211414331</v>
      </c>
      <c r="BR249" s="1">
        <v>17818.864074856901</v>
      </c>
      <c r="BS249" s="1">
        <v>20960.700190568899</v>
      </c>
      <c r="BT249" s="1">
        <v>31032.383924346799</v>
      </c>
      <c r="BU249" s="1">
        <v>38119.096693161402</v>
      </c>
      <c r="BV249" s="1" t="s">
        <v>0</v>
      </c>
      <c r="BW249" s="1">
        <v>46992.297675424903</v>
      </c>
      <c r="BX249" s="1">
        <v>52957.559418946599</v>
      </c>
      <c r="BY249" s="1">
        <v>16891.562301617501</v>
      </c>
      <c r="BZ249" s="1">
        <v>87516.716495166605</v>
      </c>
      <c r="CA249" s="1">
        <v>36351.1574849116</v>
      </c>
      <c r="CB249" s="1">
        <v>32418.359481183401</v>
      </c>
      <c r="CC249" s="1">
        <v>40557.2564307879</v>
      </c>
      <c r="CD249" s="1">
        <v>27919.867972791501</v>
      </c>
      <c r="CE249" s="1">
        <v>20718.880975787699</v>
      </c>
      <c r="CF249" s="1">
        <v>44506.4367731768</v>
      </c>
      <c r="CG249" s="1">
        <v>24746.864908385902</v>
      </c>
      <c r="CH249" s="1">
        <v>40778.319089777702</v>
      </c>
      <c r="CI249" s="1">
        <v>26957.725054355898</v>
      </c>
      <c r="CJ249" s="1" t="s">
        <v>0</v>
      </c>
      <c r="CK249" s="1">
        <v>11283.86883168</v>
      </c>
      <c r="CL249" s="1">
        <v>36982.002528114899</v>
      </c>
      <c r="CM249" s="1">
        <v>19688.741574335399</v>
      </c>
      <c r="CN249" s="1">
        <v>40039.133969535003</v>
      </c>
      <c r="CO249" s="1">
        <v>20654.380002054499</v>
      </c>
      <c r="CP249" s="1">
        <v>22314.8781975274</v>
      </c>
      <c r="CQ249" s="1">
        <v>16047.2563621433</v>
      </c>
      <c r="CR249" s="1">
        <v>67776.654007085497</v>
      </c>
      <c r="CS249" s="1">
        <v>48318.634540347601</v>
      </c>
      <c r="CT249" s="1">
        <v>17603.848013515399</v>
      </c>
      <c r="CU249" s="1">
        <v>14463.326714068</v>
      </c>
      <c r="CV249" s="1">
        <v>21781.503172346402</v>
      </c>
      <c r="CW249" s="1">
        <v>81776.760220924203</v>
      </c>
      <c r="CX249" s="1">
        <v>11541.6517864903</v>
      </c>
      <c r="CY249" s="1">
        <v>16395.362724162402</v>
      </c>
      <c r="CZ249" s="1" t="s">
        <v>0</v>
      </c>
      <c r="DA249" s="1">
        <v>56059.407079702803</v>
      </c>
      <c r="DB249" s="1">
        <v>77209.539250352303</v>
      </c>
      <c r="DC249" s="1">
        <v>17022.8437141168</v>
      </c>
      <c r="DD249" s="1">
        <v>35418.797746324897</v>
      </c>
      <c r="DE249" s="1" t="s">
        <v>0</v>
      </c>
      <c r="DF249" s="1">
        <v>35675.508385968998</v>
      </c>
      <c r="DG249" s="1">
        <v>68627.1807946029</v>
      </c>
      <c r="DH249" s="1" t="s">
        <v>0</v>
      </c>
      <c r="DI249" s="1">
        <v>13307.768405122701</v>
      </c>
      <c r="DJ249" s="1" t="s">
        <v>0</v>
      </c>
      <c r="DK249" s="1">
        <v>19820.320473052499</v>
      </c>
      <c r="DL249" s="1">
        <v>46670.284377254502</v>
      </c>
      <c r="DM249" s="1">
        <v>18410.9828010444</v>
      </c>
      <c r="DN249" s="1">
        <v>28288.116672768399</v>
      </c>
      <c r="DO249" s="1">
        <v>41755.834010685401</v>
      </c>
      <c r="DP249" s="1">
        <v>74706.834115940699</v>
      </c>
      <c r="DQ249" s="1">
        <v>39606.7201855233</v>
      </c>
      <c r="DR249" s="1" t="s">
        <v>0</v>
      </c>
      <c r="DS249" s="1">
        <v>19031.404138717699</v>
      </c>
      <c r="DT249" s="1">
        <v>70234.243866527206</v>
      </c>
      <c r="DU249" s="1">
        <v>47484.647888306798</v>
      </c>
      <c r="DV249" s="1">
        <v>34800.199194487002</v>
      </c>
      <c r="DW249" s="1" t="s">
        <v>0</v>
      </c>
      <c r="DX249" s="1" t="s">
        <v>0</v>
      </c>
      <c r="DY249" s="1" t="s">
        <v>0</v>
      </c>
      <c r="DZ249" s="1">
        <v>13705.793100552501</v>
      </c>
      <c r="EA249" s="1" t="s">
        <v>0</v>
      </c>
      <c r="EB249" s="1" t="s">
        <v>0</v>
      </c>
      <c r="EC249" s="1">
        <v>22548.081179656801</v>
      </c>
      <c r="ED249" s="1">
        <v>14833.123643704001</v>
      </c>
      <c r="EE249" s="1">
        <v>29220.6160699641</v>
      </c>
      <c r="EF249" s="1">
        <v>42157.311346499897</v>
      </c>
      <c r="EG249" s="1" t="s">
        <v>0</v>
      </c>
      <c r="EH249" s="1" t="s">
        <v>0</v>
      </c>
      <c r="EI249" s="1" t="s">
        <v>0</v>
      </c>
      <c r="EJ249" s="1">
        <v>14540.865649871301</v>
      </c>
      <c r="EK249" s="1">
        <v>20834.423518356401</v>
      </c>
      <c r="EL249" s="1">
        <v>17849.162312723402</v>
      </c>
      <c r="EM249" s="1">
        <v>23482.163196186299</v>
      </c>
      <c r="EN249" s="1">
        <v>22280.4733789696</v>
      </c>
      <c r="EO249" s="1">
        <v>24831.175854270801</v>
      </c>
      <c r="EP249" s="1">
        <v>42376.204128827303</v>
      </c>
      <c r="EQ249" s="1">
        <v>9460.3760793676392</v>
      </c>
      <c r="ER249" s="1">
        <v>29024.661722351299</v>
      </c>
      <c r="ES249" s="1">
        <v>32175.145293813199</v>
      </c>
      <c r="ET249" s="1" t="s">
        <v>0</v>
      </c>
      <c r="EU249" s="1" t="s">
        <v>0</v>
      </c>
      <c r="EV249" s="1">
        <v>19464.7816513992</v>
      </c>
      <c r="EW249" s="1" t="s">
        <v>0</v>
      </c>
      <c r="EX249" s="1">
        <v>17199.861110256701</v>
      </c>
      <c r="EY249" s="1">
        <v>38484.409272301302</v>
      </c>
      <c r="EZ249" s="1">
        <v>15200.9261483708</v>
      </c>
      <c r="FA249" s="1">
        <v>63534.438557631598</v>
      </c>
      <c r="FB249" s="1">
        <v>26093.5269797857</v>
      </c>
      <c r="FC249" s="1">
        <v>22923.930237908</v>
      </c>
      <c r="FD249" s="1">
        <v>23216.901031180201</v>
      </c>
    </row>
    <row r="250" spans="1:160" x14ac:dyDescent="0.2">
      <c r="A250" s="1" t="s">
        <v>1885</v>
      </c>
      <c r="B250" s="4" t="s">
        <v>1109</v>
      </c>
      <c r="C250" s="4" t="s">
        <v>1110</v>
      </c>
      <c r="D250" s="1">
        <v>21170191.497200701</v>
      </c>
      <c r="E250" s="1">
        <v>27078101.840465799</v>
      </c>
      <c r="F250" s="1">
        <v>12295821.1049437</v>
      </c>
      <c r="G250" s="1">
        <v>22151194.132103801</v>
      </c>
      <c r="H250" s="1">
        <v>26023492.292515501</v>
      </c>
      <c r="I250" s="1">
        <v>25002786.425677098</v>
      </c>
      <c r="J250" s="1">
        <v>20314756.874683902</v>
      </c>
      <c r="K250" s="1">
        <v>21987435.6887099</v>
      </c>
      <c r="L250" s="1">
        <v>10187860.867370199</v>
      </c>
      <c r="M250" s="1">
        <v>24594060.3312115</v>
      </c>
      <c r="N250" s="1">
        <v>9585477.6137156505</v>
      </c>
      <c r="O250" s="1">
        <v>16344349.6391166</v>
      </c>
      <c r="P250" s="1">
        <v>22785418.249560598</v>
      </c>
      <c r="Q250" s="1">
        <v>18417198.226641599</v>
      </c>
      <c r="R250" s="1">
        <v>12922311.1326288</v>
      </c>
      <c r="S250" s="1">
        <v>19599711.8092741</v>
      </c>
      <c r="T250" s="1">
        <v>8010372.0689033903</v>
      </c>
      <c r="U250" s="1">
        <v>24595816.923296198</v>
      </c>
      <c r="V250" s="1">
        <v>21383109.300963402</v>
      </c>
      <c r="W250" s="1">
        <v>34892129.118697599</v>
      </c>
      <c r="X250" s="1">
        <v>11209135.9420687</v>
      </c>
      <c r="Y250" s="1">
        <v>14653529.3127755</v>
      </c>
      <c r="Z250" s="1">
        <v>15629870.9317782</v>
      </c>
      <c r="AA250" s="1">
        <v>15170667.1239776</v>
      </c>
      <c r="AB250" s="1">
        <v>23230930.2643556</v>
      </c>
      <c r="AC250" s="1">
        <v>11252596.598375</v>
      </c>
      <c r="AD250" s="1">
        <v>18859325.281236101</v>
      </c>
      <c r="AE250" s="1">
        <v>16171731.8149572</v>
      </c>
      <c r="AF250" s="1">
        <v>23867974.143097199</v>
      </c>
      <c r="AG250" s="1">
        <v>13052931.172554599</v>
      </c>
      <c r="AH250" s="1">
        <v>14874394.754939601</v>
      </c>
      <c r="AI250" s="1">
        <v>12123687.7657023</v>
      </c>
      <c r="AJ250" s="1">
        <v>23225640.445819099</v>
      </c>
      <c r="AK250" s="1">
        <v>25191366.636220101</v>
      </c>
      <c r="AL250" s="1">
        <v>20076635.332644001</v>
      </c>
      <c r="AM250" s="1">
        <v>13682766.9347478</v>
      </c>
      <c r="AN250" s="1">
        <v>13949859.8731355</v>
      </c>
      <c r="AO250" s="1">
        <v>16157916.448729901</v>
      </c>
      <c r="AP250" s="1">
        <v>20511199.9211732</v>
      </c>
      <c r="AQ250" s="1">
        <v>21303020.621442199</v>
      </c>
      <c r="AR250" s="1">
        <v>11917008.888105201</v>
      </c>
      <c r="AS250" s="1">
        <v>18535055.584265102</v>
      </c>
      <c r="AT250" s="1">
        <v>13459926.523324</v>
      </c>
      <c r="AU250" s="1">
        <v>13930003.1117316</v>
      </c>
      <c r="AV250" s="1">
        <v>13521673.856159801</v>
      </c>
      <c r="AW250" s="1">
        <v>29262884.042297401</v>
      </c>
      <c r="AX250" s="1">
        <v>16313942.515158599</v>
      </c>
      <c r="AY250" s="1">
        <v>14215216.559056399</v>
      </c>
      <c r="AZ250" s="1">
        <v>14918406.2754071</v>
      </c>
      <c r="BA250" s="1">
        <v>5476617.9605022101</v>
      </c>
      <c r="BB250" s="1">
        <v>18822230.200991299</v>
      </c>
      <c r="BC250" s="1">
        <v>17106242.617056102</v>
      </c>
      <c r="BD250" s="1">
        <v>24103960.4978787</v>
      </c>
      <c r="BE250" s="1">
        <v>8603763.7693089899</v>
      </c>
      <c r="BF250" s="1">
        <v>18389956.941948</v>
      </c>
      <c r="BG250" s="1">
        <v>17372531.0980247</v>
      </c>
      <c r="BH250" s="1">
        <v>13635551.9321384</v>
      </c>
      <c r="BI250" s="1">
        <v>18029477.8326037</v>
      </c>
      <c r="BJ250" s="1">
        <v>28049700.7091345</v>
      </c>
      <c r="BK250" s="1">
        <v>24645845.317327999</v>
      </c>
      <c r="BL250" s="1">
        <v>18054288.1383151</v>
      </c>
      <c r="BM250" s="1">
        <v>13326209.2217905</v>
      </c>
      <c r="BN250" s="1">
        <v>11505761.4986021</v>
      </c>
      <c r="BO250" s="1">
        <v>25260961.363586299</v>
      </c>
      <c r="BP250" s="1">
        <v>19993176.675767601</v>
      </c>
      <c r="BQ250" s="1">
        <v>11444067.6477724</v>
      </c>
      <c r="BR250" s="1">
        <v>18332426.062751401</v>
      </c>
      <c r="BS250" s="1">
        <v>22523296.312890101</v>
      </c>
      <c r="BT250" s="1">
        <v>19229994.5430508</v>
      </c>
      <c r="BU250" s="1">
        <v>10853705.8923706</v>
      </c>
      <c r="BV250" s="1">
        <v>20511423.457596999</v>
      </c>
      <c r="BW250" s="1">
        <v>13038777.284380499</v>
      </c>
      <c r="BX250" s="1">
        <v>19667889.372893199</v>
      </c>
      <c r="BY250" s="1">
        <v>24795478.227795001</v>
      </c>
      <c r="BZ250" s="1">
        <v>28408392.9389682</v>
      </c>
      <c r="CA250" s="1">
        <v>18868479.5768851</v>
      </c>
      <c r="CB250" s="1">
        <v>36555389.542788297</v>
      </c>
      <c r="CC250" s="1">
        <v>13789539.275149699</v>
      </c>
      <c r="CD250" s="1">
        <v>8429135.1121563297</v>
      </c>
      <c r="CE250" s="1">
        <v>18716964.150991499</v>
      </c>
      <c r="CF250" s="1">
        <v>12293213.0835515</v>
      </c>
      <c r="CG250" s="1">
        <v>8226440.0251478199</v>
      </c>
      <c r="CH250" s="1">
        <v>21996475.811871398</v>
      </c>
      <c r="CI250" s="1">
        <v>17770493.062862501</v>
      </c>
      <c r="CJ250" s="1">
        <v>27515856.016452599</v>
      </c>
      <c r="CK250" s="1">
        <v>9670884.9010444209</v>
      </c>
      <c r="CL250" s="1">
        <v>7863883.1148502696</v>
      </c>
      <c r="CM250" s="1">
        <v>12977641.6527087</v>
      </c>
      <c r="CN250" s="1">
        <v>12086014.7670963</v>
      </c>
      <c r="CO250" s="1">
        <v>23984040.067251001</v>
      </c>
      <c r="CP250" s="1">
        <v>10967033.1103043</v>
      </c>
      <c r="CQ250" s="1">
        <v>11746966.0043309</v>
      </c>
      <c r="CR250" s="1">
        <v>23900705.059705</v>
      </c>
      <c r="CS250" s="1">
        <v>21956859.8831257</v>
      </c>
      <c r="CT250" s="1">
        <v>17759093.962364201</v>
      </c>
      <c r="CU250" s="1">
        <v>10092877.742210099</v>
      </c>
      <c r="CV250" s="1">
        <v>18058147.109376401</v>
      </c>
      <c r="CW250" s="1">
        <v>14331793.3189064</v>
      </c>
      <c r="CX250" s="1">
        <v>23378208.531864598</v>
      </c>
      <c r="CY250" s="1">
        <v>19698006.881541301</v>
      </c>
      <c r="CZ250" s="1">
        <v>7879329.7166839903</v>
      </c>
      <c r="DA250" s="1">
        <v>17624741.099100001</v>
      </c>
      <c r="DB250" s="1">
        <v>16624885.1341391</v>
      </c>
      <c r="DC250" s="1">
        <v>15530750.5259715</v>
      </c>
      <c r="DD250" s="1">
        <v>21758234.925290901</v>
      </c>
      <c r="DE250" s="1">
        <v>17450964.4974338</v>
      </c>
      <c r="DF250" s="1">
        <v>11135103.8691712</v>
      </c>
      <c r="DG250" s="1">
        <v>20166520.279684301</v>
      </c>
      <c r="DH250" s="1">
        <v>14267962.8054542</v>
      </c>
      <c r="DI250" s="1">
        <v>14083851.149449401</v>
      </c>
      <c r="DJ250" s="1">
        <v>10314076.074134599</v>
      </c>
      <c r="DK250" s="1">
        <v>16005281.218267201</v>
      </c>
      <c r="DL250" s="1">
        <v>18032642.4939382</v>
      </c>
      <c r="DM250" s="1">
        <v>20699372.226186201</v>
      </c>
      <c r="DN250" s="1">
        <v>13914249.625292899</v>
      </c>
      <c r="DO250" s="1">
        <v>11742600.5210045</v>
      </c>
      <c r="DP250" s="1">
        <v>14612406.5600248</v>
      </c>
      <c r="DQ250" s="1">
        <v>6707746.26090647</v>
      </c>
      <c r="DR250" s="1">
        <v>9300870.2875815202</v>
      </c>
      <c r="DS250" s="1">
        <v>15756458.887969701</v>
      </c>
      <c r="DT250" s="1">
        <v>15683421.8048405</v>
      </c>
      <c r="DU250" s="1">
        <v>12952154.151995899</v>
      </c>
      <c r="DV250" s="1">
        <v>14081830.570527799</v>
      </c>
      <c r="DW250" s="1">
        <v>14314291.562095501</v>
      </c>
      <c r="DX250" s="1">
        <v>10482557.946056999</v>
      </c>
      <c r="DY250" s="1">
        <v>22734473.229063999</v>
      </c>
      <c r="DZ250" s="1">
        <v>9026460.9183657207</v>
      </c>
      <c r="EA250" s="1">
        <v>18775705.9677899</v>
      </c>
      <c r="EB250" s="1">
        <v>11351604.9601424</v>
      </c>
      <c r="EC250" s="1">
        <v>19505064.514052901</v>
      </c>
      <c r="ED250" s="1">
        <v>14813010.523672501</v>
      </c>
      <c r="EE250" s="1">
        <v>20743701.0366017</v>
      </c>
      <c r="EF250" s="1">
        <v>12387150.149104301</v>
      </c>
      <c r="EG250" s="1">
        <v>24536144.100262199</v>
      </c>
      <c r="EH250" s="1">
        <v>12446012.7826488</v>
      </c>
      <c r="EI250" s="1">
        <v>15766856.309626</v>
      </c>
      <c r="EJ250" s="1">
        <v>24815706.2947964</v>
      </c>
      <c r="EK250" s="1">
        <v>8652870.8213256001</v>
      </c>
      <c r="EL250" s="1">
        <v>8912584.31896412</v>
      </c>
      <c r="EM250" s="1">
        <v>13607472.600036301</v>
      </c>
      <c r="EN250" s="1">
        <v>19531025.2462398</v>
      </c>
      <c r="EO250" s="1">
        <v>23672560.5600482</v>
      </c>
      <c r="EP250" s="1">
        <v>7810148.3563399101</v>
      </c>
      <c r="EQ250" s="1">
        <v>11027054.7706492</v>
      </c>
      <c r="ER250" s="1">
        <v>14649164.332668999</v>
      </c>
      <c r="ES250" s="1">
        <v>14035349.823132001</v>
      </c>
      <c r="ET250" s="1">
        <v>14037234.307149399</v>
      </c>
      <c r="EU250" s="1">
        <v>8055244.7789936</v>
      </c>
      <c r="EV250" s="1">
        <v>17543723.635635599</v>
      </c>
      <c r="EW250" s="1">
        <v>10599478.4589632</v>
      </c>
      <c r="EX250" s="1">
        <v>13387941.860734001</v>
      </c>
      <c r="EY250" s="1">
        <v>8840391.9077117909</v>
      </c>
      <c r="EZ250" s="1">
        <v>15719665.727641299</v>
      </c>
      <c r="FA250" s="1">
        <v>10313556.7454124</v>
      </c>
      <c r="FB250" s="1">
        <v>24381434.7772264</v>
      </c>
      <c r="FC250" s="1">
        <v>13717599.7897074</v>
      </c>
      <c r="FD250" s="1">
        <v>14754610.0039798</v>
      </c>
    </row>
    <row r="251" spans="1:160" x14ac:dyDescent="0.2">
      <c r="A251" s="1" t="s">
        <v>1886</v>
      </c>
      <c r="B251" s="4" t="s">
        <v>1114</v>
      </c>
      <c r="C251" s="4" t="s">
        <v>1115</v>
      </c>
      <c r="D251" s="1">
        <v>1374932.05656364</v>
      </c>
      <c r="E251" s="1">
        <v>1603710.5102011401</v>
      </c>
      <c r="F251" s="1">
        <v>1502532.43764945</v>
      </c>
      <c r="G251" s="1">
        <v>1474734.95628033</v>
      </c>
      <c r="H251" s="1">
        <v>1156138.94664521</v>
      </c>
      <c r="I251" s="1">
        <v>1243655.6687525201</v>
      </c>
      <c r="J251" s="1">
        <v>1734572.08439679</v>
      </c>
      <c r="K251" s="1">
        <v>960636.20554710098</v>
      </c>
      <c r="L251" s="1">
        <v>1265273.76983788</v>
      </c>
      <c r="M251" s="1">
        <v>1005184.34451828</v>
      </c>
      <c r="N251" s="1">
        <v>1589959.6458189201</v>
      </c>
      <c r="O251" s="1">
        <v>830921.55783101404</v>
      </c>
      <c r="P251" s="1">
        <v>1578506.2713462</v>
      </c>
      <c r="Q251" s="1">
        <v>1082358.5780390799</v>
      </c>
      <c r="R251" s="1">
        <v>1317844.88433691</v>
      </c>
      <c r="S251" s="1">
        <v>1040827.50966974</v>
      </c>
      <c r="T251" s="1">
        <v>1235247.1853565201</v>
      </c>
      <c r="U251" s="1">
        <v>1428084.1540083201</v>
      </c>
      <c r="V251" s="1">
        <v>1248510.38057212</v>
      </c>
      <c r="W251" s="1">
        <v>942205.51323514897</v>
      </c>
      <c r="X251" s="1">
        <v>1424704.38200855</v>
      </c>
      <c r="Y251" s="1">
        <v>1186961.5365213</v>
      </c>
      <c r="Z251" s="1">
        <v>1799162.0211593299</v>
      </c>
      <c r="AA251" s="1">
        <v>1324030.26872534</v>
      </c>
      <c r="AB251" s="1">
        <v>1496568.75269258</v>
      </c>
      <c r="AC251" s="1">
        <v>1035829.37650423</v>
      </c>
      <c r="AD251" s="1">
        <v>1073401.9174731099</v>
      </c>
      <c r="AE251" s="1">
        <v>1483221.7760253099</v>
      </c>
      <c r="AF251" s="1">
        <v>1061526.0213029201</v>
      </c>
      <c r="AG251" s="1">
        <v>1450657.95565723</v>
      </c>
      <c r="AH251" s="1">
        <v>572615.10680063395</v>
      </c>
      <c r="AI251" s="1">
        <v>1283652.9599021799</v>
      </c>
      <c r="AJ251" s="1">
        <v>1036115.46501693</v>
      </c>
      <c r="AK251" s="1">
        <v>1169207.74396847</v>
      </c>
      <c r="AL251" s="1">
        <v>996312.50315995701</v>
      </c>
      <c r="AM251" s="1">
        <v>1175267.54423888</v>
      </c>
      <c r="AN251" s="1">
        <v>1558571.46588214</v>
      </c>
      <c r="AO251" s="1">
        <v>1066942.2079586801</v>
      </c>
      <c r="AP251" s="1">
        <v>972300.83817102097</v>
      </c>
      <c r="AQ251" s="1">
        <v>1145796.88674418</v>
      </c>
      <c r="AR251" s="1">
        <v>851106.12022114499</v>
      </c>
      <c r="AS251" s="1">
        <v>917126.65684557206</v>
      </c>
      <c r="AT251" s="1">
        <v>1360854.5589389401</v>
      </c>
      <c r="AU251" s="1">
        <v>1012740.54411988</v>
      </c>
      <c r="AV251" s="1">
        <v>739160.415233379</v>
      </c>
      <c r="AW251" s="1">
        <v>1125366.7588544199</v>
      </c>
      <c r="AX251" s="1">
        <v>969138.79829042999</v>
      </c>
      <c r="AY251" s="1">
        <v>1098622.3731680999</v>
      </c>
      <c r="AZ251" s="1">
        <v>1127877.42801069</v>
      </c>
      <c r="BA251" s="1">
        <v>993429.49407235906</v>
      </c>
      <c r="BB251" s="1">
        <v>656741.50536571397</v>
      </c>
      <c r="BC251" s="1">
        <v>595717.10489085095</v>
      </c>
      <c r="BD251" s="1">
        <v>657890.12727483397</v>
      </c>
      <c r="BE251" s="1">
        <v>567840.77720258106</v>
      </c>
      <c r="BF251" s="1">
        <v>771272.20093946799</v>
      </c>
      <c r="BG251" s="1">
        <v>789983.32453656604</v>
      </c>
      <c r="BH251" s="1">
        <v>699375.45092018601</v>
      </c>
      <c r="BI251" s="1">
        <v>899743.02190311404</v>
      </c>
      <c r="BJ251" s="1">
        <v>1024117.8273302499</v>
      </c>
      <c r="BK251" s="1">
        <v>1104410.6064033101</v>
      </c>
      <c r="BL251" s="1">
        <v>1370801.2984122799</v>
      </c>
      <c r="BM251" s="1">
        <v>811962.61162529001</v>
      </c>
      <c r="BN251" s="1">
        <v>1125873.6636389401</v>
      </c>
      <c r="BO251" s="1">
        <v>934746.20367361198</v>
      </c>
      <c r="BP251" s="1">
        <v>775744.86934272898</v>
      </c>
      <c r="BQ251" s="1">
        <v>1050004.7387367999</v>
      </c>
      <c r="BR251" s="1">
        <v>860498.142730469</v>
      </c>
      <c r="BS251" s="1">
        <v>1920873.5177507401</v>
      </c>
      <c r="BT251" s="1">
        <v>856239.02732633299</v>
      </c>
      <c r="BU251" s="1">
        <v>946699.01152641303</v>
      </c>
      <c r="BV251" s="1">
        <v>910973.51468064904</v>
      </c>
      <c r="BW251" s="1">
        <v>995025.38192619197</v>
      </c>
      <c r="BX251" s="1">
        <v>949430.84838080395</v>
      </c>
      <c r="BY251" s="1">
        <v>726185.89478426601</v>
      </c>
      <c r="BZ251" s="1">
        <v>844919.192919628</v>
      </c>
      <c r="CA251" s="1">
        <v>896368.68606378802</v>
      </c>
      <c r="CB251" s="1">
        <v>1128985.5871473199</v>
      </c>
      <c r="CC251" s="1">
        <v>875261.360191838</v>
      </c>
      <c r="CD251" s="1">
        <v>937615.23027091997</v>
      </c>
      <c r="CE251" s="1">
        <v>467189.64923106198</v>
      </c>
      <c r="CF251" s="1">
        <v>605075.19498825504</v>
      </c>
      <c r="CG251" s="1">
        <v>626785.19116836099</v>
      </c>
      <c r="CH251" s="1">
        <v>529058.70244656201</v>
      </c>
      <c r="CI251" s="1">
        <v>718918.96248935396</v>
      </c>
      <c r="CJ251" s="1">
        <v>639124.094281486</v>
      </c>
      <c r="CK251" s="1">
        <v>581371.30400868203</v>
      </c>
      <c r="CL251" s="1">
        <v>825218.65135028504</v>
      </c>
      <c r="CM251" s="1">
        <v>974151.66592667904</v>
      </c>
      <c r="CN251" s="1">
        <v>610571.42656916403</v>
      </c>
      <c r="CO251" s="1">
        <v>714981.76829420403</v>
      </c>
      <c r="CP251" s="1">
        <v>859895.76672030799</v>
      </c>
      <c r="CQ251" s="1">
        <v>700885.68378328404</v>
      </c>
      <c r="CR251" s="1">
        <v>775101.870127653</v>
      </c>
      <c r="CS251" s="1">
        <v>772498.44577907899</v>
      </c>
      <c r="CT251" s="1">
        <v>733609.68452468095</v>
      </c>
      <c r="CU251" s="1">
        <v>540843.99377289799</v>
      </c>
      <c r="CV251" s="1">
        <v>613356.46527869895</v>
      </c>
      <c r="CW251" s="1">
        <v>688420.92906956398</v>
      </c>
      <c r="CX251" s="1">
        <v>808421.73632412497</v>
      </c>
      <c r="CY251" s="1">
        <v>457564.93763354298</v>
      </c>
      <c r="CZ251" s="1">
        <v>686372.82269625901</v>
      </c>
      <c r="DA251" s="1">
        <v>843695.25293910794</v>
      </c>
      <c r="DB251" s="1">
        <v>841268.07683973399</v>
      </c>
      <c r="DC251" s="1">
        <v>549105.82769565401</v>
      </c>
      <c r="DD251" s="1">
        <v>744574.79376412602</v>
      </c>
      <c r="DE251" s="1">
        <v>541061.08944407199</v>
      </c>
      <c r="DF251" s="1">
        <v>576831.89557273104</v>
      </c>
      <c r="DG251" s="1">
        <v>813443.64892148203</v>
      </c>
      <c r="DH251" s="1">
        <v>569204.96267719998</v>
      </c>
      <c r="DI251" s="1">
        <v>342292.19529540202</v>
      </c>
      <c r="DJ251" s="1">
        <v>467702.97249790898</v>
      </c>
      <c r="DK251" s="1">
        <v>837168.10498511698</v>
      </c>
      <c r="DL251" s="1">
        <v>420724.45080562501</v>
      </c>
      <c r="DM251" s="1">
        <v>614136.18135547196</v>
      </c>
      <c r="DN251" s="1">
        <v>592728.46346426895</v>
      </c>
      <c r="DO251" s="1">
        <v>604114.98980288801</v>
      </c>
      <c r="DP251" s="1">
        <v>314133.585234706</v>
      </c>
      <c r="DQ251" s="1">
        <v>443318.82012737199</v>
      </c>
      <c r="DR251" s="1">
        <v>393466.17673215299</v>
      </c>
      <c r="DS251" s="1">
        <v>351378.19483664399</v>
      </c>
      <c r="DT251" s="1">
        <v>347897.620490045</v>
      </c>
      <c r="DU251" s="1">
        <v>474686.17097077402</v>
      </c>
      <c r="DV251" s="1">
        <v>497033.12387242302</v>
      </c>
      <c r="DW251" s="1">
        <v>341903.34184719098</v>
      </c>
      <c r="DX251" s="1">
        <v>489123.518425385</v>
      </c>
      <c r="DY251" s="1">
        <v>367054.53236362699</v>
      </c>
      <c r="DZ251" s="1">
        <v>739345.00259978604</v>
      </c>
      <c r="EA251" s="1">
        <v>459674.050292289</v>
      </c>
      <c r="EB251" s="1">
        <v>615799.18655478605</v>
      </c>
      <c r="EC251" s="1">
        <v>655169.51534540497</v>
      </c>
      <c r="ED251" s="1">
        <v>544524.91372396494</v>
      </c>
      <c r="EE251" s="1">
        <v>438136.90210390999</v>
      </c>
      <c r="EF251" s="1">
        <v>523767.640723444</v>
      </c>
      <c r="EG251" s="1">
        <v>364080.61185944901</v>
      </c>
      <c r="EH251" s="1">
        <v>426153.464252309</v>
      </c>
      <c r="EI251" s="1">
        <v>843826.09915222705</v>
      </c>
      <c r="EJ251" s="1">
        <v>709781.90838781197</v>
      </c>
      <c r="EK251" s="1">
        <v>545295.26689257903</v>
      </c>
      <c r="EL251" s="1">
        <v>442651.926027184</v>
      </c>
      <c r="EM251" s="1">
        <v>543101.79029444803</v>
      </c>
      <c r="EN251" s="1">
        <v>539650.99932893505</v>
      </c>
      <c r="EO251" s="1">
        <v>719196.19518358004</v>
      </c>
      <c r="EP251" s="1">
        <v>230982.34102402499</v>
      </c>
      <c r="EQ251" s="1">
        <v>235032.72824030099</v>
      </c>
      <c r="ER251" s="1">
        <v>239944.748480921</v>
      </c>
      <c r="ES251" s="1">
        <v>341507.28847459803</v>
      </c>
      <c r="ET251" s="1">
        <v>318988.34515394701</v>
      </c>
      <c r="EU251" s="1">
        <v>301334.42301132198</v>
      </c>
      <c r="EV251" s="1">
        <v>267325.91530268599</v>
      </c>
      <c r="EW251" s="1">
        <v>295543.361828728</v>
      </c>
      <c r="EX251" s="1">
        <v>255546.99115928099</v>
      </c>
      <c r="EY251" s="1">
        <v>374200.91385405499</v>
      </c>
      <c r="EZ251" s="1">
        <v>426856.91348214098</v>
      </c>
      <c r="FA251" s="1">
        <v>435763.63486211601</v>
      </c>
      <c r="FB251" s="1">
        <v>539355.35941521998</v>
      </c>
      <c r="FC251" s="1">
        <v>480379.68424825498</v>
      </c>
      <c r="FD251" s="1">
        <v>522514.46036675299</v>
      </c>
    </row>
    <row r="252" spans="1:160" x14ac:dyDescent="0.2">
      <c r="A252" s="1" t="s">
        <v>1887</v>
      </c>
      <c r="B252" s="4" t="s">
        <v>1119</v>
      </c>
      <c r="C252" s="4" t="s">
        <v>1120</v>
      </c>
      <c r="D252" s="1" t="s">
        <v>0</v>
      </c>
      <c r="E252" s="1" t="s">
        <v>0</v>
      </c>
      <c r="F252" s="1" t="s">
        <v>0</v>
      </c>
      <c r="G252" s="1" t="s">
        <v>0</v>
      </c>
      <c r="H252" s="1" t="s">
        <v>0</v>
      </c>
      <c r="I252" s="1" t="s">
        <v>0</v>
      </c>
      <c r="J252" s="1" t="s">
        <v>0</v>
      </c>
      <c r="K252" s="1" t="s">
        <v>0</v>
      </c>
      <c r="L252" s="1" t="s">
        <v>0</v>
      </c>
      <c r="M252" s="1" t="s">
        <v>0</v>
      </c>
      <c r="N252" s="1" t="s">
        <v>0</v>
      </c>
      <c r="O252" s="1" t="s">
        <v>0</v>
      </c>
      <c r="P252" s="1" t="s">
        <v>0</v>
      </c>
      <c r="Q252" s="1" t="s">
        <v>0</v>
      </c>
      <c r="R252" s="1" t="s">
        <v>0</v>
      </c>
      <c r="S252" s="1" t="s">
        <v>0</v>
      </c>
      <c r="T252" s="1" t="s">
        <v>0</v>
      </c>
      <c r="U252" s="1" t="s">
        <v>0</v>
      </c>
      <c r="V252" s="1" t="s">
        <v>0</v>
      </c>
      <c r="W252" s="1" t="s">
        <v>0</v>
      </c>
      <c r="X252" s="1" t="s">
        <v>0</v>
      </c>
      <c r="Y252" s="1" t="s">
        <v>0</v>
      </c>
      <c r="Z252" s="1" t="s">
        <v>0</v>
      </c>
      <c r="AA252" s="1" t="s">
        <v>0</v>
      </c>
      <c r="AB252" s="1" t="s">
        <v>0</v>
      </c>
      <c r="AC252" s="1" t="s">
        <v>0</v>
      </c>
      <c r="AD252" s="1" t="s">
        <v>0</v>
      </c>
      <c r="AE252" s="1" t="s">
        <v>0</v>
      </c>
      <c r="AF252" s="1" t="s">
        <v>0</v>
      </c>
      <c r="AG252" s="1" t="s">
        <v>0</v>
      </c>
      <c r="AH252" s="1" t="s">
        <v>0</v>
      </c>
      <c r="AI252" s="1" t="s">
        <v>0</v>
      </c>
      <c r="AJ252" s="1" t="s">
        <v>0</v>
      </c>
      <c r="AK252" s="1" t="s">
        <v>0</v>
      </c>
      <c r="AL252" s="1" t="s">
        <v>0</v>
      </c>
      <c r="AM252" s="1" t="s">
        <v>0</v>
      </c>
      <c r="AN252" s="1" t="s">
        <v>0</v>
      </c>
      <c r="AO252" s="1" t="s">
        <v>0</v>
      </c>
      <c r="AP252" s="1" t="s">
        <v>0</v>
      </c>
      <c r="AQ252" s="1" t="s">
        <v>0</v>
      </c>
      <c r="AR252" s="1" t="s">
        <v>0</v>
      </c>
      <c r="AS252" s="1" t="s">
        <v>0</v>
      </c>
      <c r="AT252" s="1" t="s">
        <v>0</v>
      </c>
      <c r="AU252" s="1" t="s">
        <v>0</v>
      </c>
      <c r="AV252" s="1" t="s">
        <v>0</v>
      </c>
      <c r="AW252" s="1" t="s">
        <v>0</v>
      </c>
      <c r="AX252" s="1" t="s">
        <v>0</v>
      </c>
      <c r="AY252" s="1" t="s">
        <v>0</v>
      </c>
      <c r="AZ252" s="1" t="s">
        <v>0</v>
      </c>
      <c r="BA252" s="1" t="s">
        <v>0</v>
      </c>
      <c r="BB252" s="1" t="s">
        <v>0</v>
      </c>
      <c r="BC252" s="1" t="s">
        <v>0</v>
      </c>
      <c r="BD252" s="1" t="s">
        <v>0</v>
      </c>
      <c r="BE252" s="1" t="s">
        <v>0</v>
      </c>
      <c r="BF252" s="1" t="s">
        <v>0</v>
      </c>
      <c r="BG252" s="1" t="s">
        <v>0</v>
      </c>
      <c r="BH252" s="1" t="s">
        <v>0</v>
      </c>
      <c r="BI252" s="1" t="s">
        <v>0</v>
      </c>
      <c r="BJ252" s="1" t="s">
        <v>0</v>
      </c>
      <c r="BK252" s="1" t="s">
        <v>0</v>
      </c>
      <c r="BL252" s="1" t="s">
        <v>0</v>
      </c>
      <c r="BM252" s="1" t="s">
        <v>0</v>
      </c>
      <c r="BN252" s="1" t="s">
        <v>0</v>
      </c>
      <c r="BO252" s="1" t="s">
        <v>0</v>
      </c>
      <c r="BP252" s="1" t="s">
        <v>0</v>
      </c>
      <c r="BQ252" s="1" t="s">
        <v>0</v>
      </c>
      <c r="BR252" s="1" t="s">
        <v>0</v>
      </c>
      <c r="BS252" s="1" t="s">
        <v>0</v>
      </c>
      <c r="BT252" s="1" t="s">
        <v>0</v>
      </c>
      <c r="BU252" s="1" t="s">
        <v>0</v>
      </c>
      <c r="BV252" s="1" t="s">
        <v>0</v>
      </c>
      <c r="BW252" s="1" t="s">
        <v>0</v>
      </c>
      <c r="BX252" s="1" t="s">
        <v>0</v>
      </c>
      <c r="BY252" s="1" t="s">
        <v>0</v>
      </c>
      <c r="BZ252" s="1" t="s">
        <v>0</v>
      </c>
      <c r="CA252" s="1" t="s">
        <v>0</v>
      </c>
      <c r="CB252" s="1" t="s">
        <v>0</v>
      </c>
      <c r="CC252" s="1" t="s">
        <v>0</v>
      </c>
      <c r="CD252" s="1" t="s">
        <v>0</v>
      </c>
      <c r="CE252" s="1" t="s">
        <v>0</v>
      </c>
      <c r="CF252" s="1" t="s">
        <v>0</v>
      </c>
      <c r="CG252" s="1" t="s">
        <v>0</v>
      </c>
      <c r="CH252" s="1" t="s">
        <v>0</v>
      </c>
      <c r="CI252" s="1" t="s">
        <v>0</v>
      </c>
      <c r="CJ252" s="1" t="s">
        <v>0</v>
      </c>
      <c r="CK252" s="1" t="s">
        <v>0</v>
      </c>
      <c r="CL252" s="1" t="s">
        <v>0</v>
      </c>
      <c r="CM252" s="1" t="s">
        <v>0</v>
      </c>
      <c r="CN252" s="1" t="s">
        <v>0</v>
      </c>
      <c r="CO252" s="1" t="s">
        <v>0</v>
      </c>
      <c r="CP252" s="1" t="s">
        <v>0</v>
      </c>
      <c r="CQ252" s="1" t="s">
        <v>0</v>
      </c>
      <c r="CR252" s="1" t="s">
        <v>0</v>
      </c>
      <c r="CS252" s="1" t="s">
        <v>0</v>
      </c>
      <c r="CT252" s="1" t="s">
        <v>0</v>
      </c>
      <c r="CU252" s="1" t="s">
        <v>0</v>
      </c>
      <c r="CV252" s="1" t="s">
        <v>0</v>
      </c>
      <c r="CW252" s="1" t="s">
        <v>0</v>
      </c>
      <c r="CX252" s="1" t="s">
        <v>0</v>
      </c>
      <c r="CY252" s="1" t="s">
        <v>0</v>
      </c>
      <c r="CZ252" s="1" t="s">
        <v>0</v>
      </c>
      <c r="DA252" s="1" t="s">
        <v>0</v>
      </c>
      <c r="DB252" s="1" t="s">
        <v>0</v>
      </c>
      <c r="DC252" s="1" t="s">
        <v>0</v>
      </c>
      <c r="DD252" s="1" t="s">
        <v>0</v>
      </c>
      <c r="DE252" s="1" t="s">
        <v>0</v>
      </c>
      <c r="DF252" s="1" t="s">
        <v>0</v>
      </c>
      <c r="DG252" s="1" t="s">
        <v>0</v>
      </c>
      <c r="DH252" s="1" t="s">
        <v>0</v>
      </c>
      <c r="DI252" s="1" t="s">
        <v>0</v>
      </c>
      <c r="DJ252" s="1" t="s">
        <v>0</v>
      </c>
      <c r="DK252" s="1" t="s">
        <v>0</v>
      </c>
      <c r="DL252" s="1" t="s">
        <v>0</v>
      </c>
      <c r="DM252" s="1" t="s">
        <v>0</v>
      </c>
      <c r="DN252" s="1" t="s">
        <v>0</v>
      </c>
      <c r="DO252" s="1" t="s">
        <v>0</v>
      </c>
      <c r="DP252" s="1" t="s">
        <v>0</v>
      </c>
      <c r="DQ252" s="1" t="s">
        <v>0</v>
      </c>
      <c r="DR252" s="1" t="s">
        <v>0</v>
      </c>
      <c r="DS252" s="1" t="s">
        <v>0</v>
      </c>
      <c r="DT252" s="1" t="s">
        <v>0</v>
      </c>
      <c r="DU252" s="1" t="s">
        <v>0</v>
      </c>
      <c r="DV252" s="1" t="s">
        <v>0</v>
      </c>
      <c r="DW252" s="1" t="s">
        <v>0</v>
      </c>
      <c r="DX252" s="1" t="s">
        <v>0</v>
      </c>
      <c r="DY252" s="1" t="s">
        <v>0</v>
      </c>
      <c r="DZ252" s="1" t="s">
        <v>0</v>
      </c>
      <c r="EA252" s="1" t="s">
        <v>0</v>
      </c>
      <c r="EB252" s="1" t="s">
        <v>0</v>
      </c>
      <c r="EC252" s="1" t="s">
        <v>0</v>
      </c>
      <c r="ED252" s="1" t="s">
        <v>0</v>
      </c>
      <c r="EE252" s="1" t="s">
        <v>0</v>
      </c>
      <c r="EF252" s="1" t="s">
        <v>0</v>
      </c>
      <c r="EG252" s="1" t="s">
        <v>0</v>
      </c>
      <c r="EH252" s="1" t="s">
        <v>0</v>
      </c>
      <c r="EI252" s="1" t="s">
        <v>0</v>
      </c>
      <c r="EJ252" s="1" t="s">
        <v>0</v>
      </c>
      <c r="EK252" s="1" t="s">
        <v>0</v>
      </c>
      <c r="EL252" s="1" t="s">
        <v>0</v>
      </c>
      <c r="EM252" s="1" t="s">
        <v>0</v>
      </c>
      <c r="EN252" s="1" t="s">
        <v>0</v>
      </c>
      <c r="EO252" s="1" t="s">
        <v>0</v>
      </c>
      <c r="EP252" s="1" t="s">
        <v>0</v>
      </c>
      <c r="EQ252" s="1" t="s">
        <v>0</v>
      </c>
      <c r="ER252" s="1" t="s">
        <v>0</v>
      </c>
      <c r="ES252" s="1" t="s">
        <v>0</v>
      </c>
      <c r="ET252" s="1" t="s">
        <v>0</v>
      </c>
      <c r="EU252" s="1" t="s">
        <v>0</v>
      </c>
      <c r="EV252" s="1" t="s">
        <v>0</v>
      </c>
      <c r="EW252" s="1" t="s">
        <v>0</v>
      </c>
      <c r="EX252" s="1" t="s">
        <v>0</v>
      </c>
      <c r="EY252" s="1" t="s">
        <v>0</v>
      </c>
      <c r="EZ252" s="1" t="s">
        <v>0</v>
      </c>
      <c r="FA252" s="1" t="s">
        <v>0</v>
      </c>
      <c r="FB252" s="1" t="s">
        <v>0</v>
      </c>
      <c r="FC252" s="1" t="s">
        <v>0</v>
      </c>
      <c r="FD252" s="1" t="s">
        <v>0</v>
      </c>
    </row>
    <row r="253" spans="1:160" x14ac:dyDescent="0.2">
      <c r="A253" s="1" t="s">
        <v>1888</v>
      </c>
      <c r="B253" s="4" t="s">
        <v>1124</v>
      </c>
      <c r="C253" s="4" t="s">
        <v>1125</v>
      </c>
      <c r="D253" s="1" t="s">
        <v>0</v>
      </c>
      <c r="E253" s="1" t="s">
        <v>0</v>
      </c>
      <c r="F253" s="1" t="s">
        <v>0</v>
      </c>
      <c r="G253" s="1" t="s">
        <v>0</v>
      </c>
      <c r="H253" s="1" t="s">
        <v>0</v>
      </c>
      <c r="I253" s="1" t="s">
        <v>0</v>
      </c>
      <c r="J253" s="1" t="s">
        <v>0</v>
      </c>
      <c r="K253" s="1" t="s">
        <v>0</v>
      </c>
      <c r="L253" s="1" t="s">
        <v>0</v>
      </c>
      <c r="M253" s="1" t="s">
        <v>0</v>
      </c>
      <c r="N253" s="1" t="s">
        <v>0</v>
      </c>
      <c r="O253" s="1" t="s">
        <v>0</v>
      </c>
      <c r="P253" s="1" t="s">
        <v>0</v>
      </c>
      <c r="Q253" s="1" t="s">
        <v>0</v>
      </c>
      <c r="R253" s="1" t="s">
        <v>0</v>
      </c>
      <c r="S253" s="1" t="s">
        <v>0</v>
      </c>
      <c r="T253" s="1" t="s">
        <v>0</v>
      </c>
      <c r="U253" s="1" t="s">
        <v>0</v>
      </c>
      <c r="V253" s="1" t="s">
        <v>0</v>
      </c>
      <c r="W253" s="1" t="s">
        <v>0</v>
      </c>
      <c r="X253" s="1" t="s">
        <v>0</v>
      </c>
      <c r="Y253" s="1" t="s">
        <v>0</v>
      </c>
      <c r="Z253" s="1" t="s">
        <v>0</v>
      </c>
      <c r="AA253" s="1" t="s">
        <v>0</v>
      </c>
      <c r="AB253" s="1" t="s">
        <v>0</v>
      </c>
      <c r="AC253" s="1" t="s">
        <v>0</v>
      </c>
      <c r="AD253" s="1" t="s">
        <v>0</v>
      </c>
      <c r="AE253" s="1" t="s">
        <v>0</v>
      </c>
      <c r="AF253" s="1" t="s">
        <v>0</v>
      </c>
      <c r="AG253" s="1" t="s">
        <v>0</v>
      </c>
      <c r="AH253" s="1" t="s">
        <v>0</v>
      </c>
      <c r="AI253" s="1" t="s">
        <v>0</v>
      </c>
      <c r="AJ253" s="1" t="s">
        <v>0</v>
      </c>
      <c r="AK253" s="1" t="s">
        <v>0</v>
      </c>
      <c r="AL253" s="1" t="s">
        <v>0</v>
      </c>
      <c r="AM253" s="1" t="s">
        <v>0</v>
      </c>
      <c r="AN253" s="1" t="s">
        <v>0</v>
      </c>
      <c r="AO253" s="1" t="s">
        <v>0</v>
      </c>
      <c r="AP253" s="1" t="s">
        <v>0</v>
      </c>
      <c r="AQ253" s="1" t="s">
        <v>0</v>
      </c>
      <c r="AR253" s="1" t="s">
        <v>0</v>
      </c>
      <c r="AS253" s="1" t="s">
        <v>0</v>
      </c>
      <c r="AT253" s="1" t="s">
        <v>0</v>
      </c>
      <c r="AU253" s="1" t="s">
        <v>0</v>
      </c>
      <c r="AV253" s="1" t="s">
        <v>0</v>
      </c>
      <c r="AW253" s="1" t="s">
        <v>0</v>
      </c>
      <c r="AX253" s="1" t="s">
        <v>0</v>
      </c>
      <c r="AY253" s="1" t="s">
        <v>0</v>
      </c>
      <c r="AZ253" s="1" t="s">
        <v>0</v>
      </c>
      <c r="BA253" s="1" t="s">
        <v>0</v>
      </c>
      <c r="BB253" s="1" t="s">
        <v>0</v>
      </c>
      <c r="BC253" s="1" t="s">
        <v>0</v>
      </c>
      <c r="BD253" s="1" t="s">
        <v>0</v>
      </c>
      <c r="BE253" s="1" t="s">
        <v>0</v>
      </c>
      <c r="BF253" s="1" t="s">
        <v>0</v>
      </c>
      <c r="BG253" s="1" t="s">
        <v>0</v>
      </c>
      <c r="BH253" s="1" t="s">
        <v>0</v>
      </c>
      <c r="BI253" s="1" t="s">
        <v>0</v>
      </c>
      <c r="BJ253" s="1" t="s">
        <v>0</v>
      </c>
      <c r="BK253" s="1" t="s">
        <v>0</v>
      </c>
      <c r="BL253" s="1" t="s">
        <v>0</v>
      </c>
      <c r="BM253" s="1" t="s">
        <v>0</v>
      </c>
      <c r="BN253" s="1" t="s">
        <v>0</v>
      </c>
      <c r="BO253" s="1" t="s">
        <v>0</v>
      </c>
      <c r="BP253" s="1" t="s">
        <v>0</v>
      </c>
      <c r="BQ253" s="1" t="s">
        <v>0</v>
      </c>
      <c r="BR253" s="1" t="s">
        <v>0</v>
      </c>
      <c r="BS253" s="1" t="s">
        <v>0</v>
      </c>
      <c r="BT253" s="1" t="s">
        <v>0</v>
      </c>
      <c r="BU253" s="1" t="s">
        <v>0</v>
      </c>
      <c r="BV253" s="1" t="s">
        <v>0</v>
      </c>
      <c r="BW253" s="1" t="s">
        <v>0</v>
      </c>
      <c r="BX253" s="1" t="s">
        <v>0</v>
      </c>
      <c r="BY253" s="1" t="s">
        <v>0</v>
      </c>
      <c r="BZ253" s="1" t="s">
        <v>0</v>
      </c>
      <c r="CA253" s="1" t="s">
        <v>0</v>
      </c>
      <c r="CB253" s="1" t="s">
        <v>0</v>
      </c>
      <c r="CC253" s="1" t="s">
        <v>0</v>
      </c>
      <c r="CD253" s="1" t="s">
        <v>0</v>
      </c>
      <c r="CE253" s="1" t="s">
        <v>0</v>
      </c>
      <c r="CF253" s="1" t="s">
        <v>0</v>
      </c>
      <c r="CG253" s="1" t="s">
        <v>0</v>
      </c>
      <c r="CH253" s="1" t="s">
        <v>0</v>
      </c>
      <c r="CI253" s="1" t="s">
        <v>0</v>
      </c>
      <c r="CJ253" s="1" t="s">
        <v>0</v>
      </c>
      <c r="CK253" s="1" t="s">
        <v>0</v>
      </c>
      <c r="CL253" s="1" t="s">
        <v>0</v>
      </c>
      <c r="CM253" s="1" t="s">
        <v>0</v>
      </c>
      <c r="CN253" s="1" t="s">
        <v>0</v>
      </c>
      <c r="CO253" s="1" t="s">
        <v>0</v>
      </c>
      <c r="CP253" s="1" t="s">
        <v>0</v>
      </c>
      <c r="CQ253" s="1" t="s">
        <v>0</v>
      </c>
      <c r="CR253" s="1" t="s">
        <v>0</v>
      </c>
      <c r="CS253" s="1" t="s">
        <v>0</v>
      </c>
      <c r="CT253" s="1" t="s">
        <v>0</v>
      </c>
      <c r="CU253" s="1" t="s">
        <v>0</v>
      </c>
      <c r="CV253" s="1" t="s">
        <v>0</v>
      </c>
      <c r="CW253" s="1" t="s">
        <v>0</v>
      </c>
      <c r="CX253" s="1" t="s">
        <v>0</v>
      </c>
      <c r="CY253" s="1" t="s">
        <v>0</v>
      </c>
      <c r="CZ253" s="1" t="s">
        <v>0</v>
      </c>
      <c r="DA253" s="1" t="s">
        <v>0</v>
      </c>
      <c r="DB253" s="1" t="s">
        <v>0</v>
      </c>
      <c r="DC253" s="1" t="s">
        <v>0</v>
      </c>
      <c r="DD253" s="1" t="s">
        <v>0</v>
      </c>
      <c r="DE253" s="1" t="s">
        <v>0</v>
      </c>
      <c r="DF253" s="1" t="s">
        <v>0</v>
      </c>
      <c r="DG253" s="1" t="s">
        <v>0</v>
      </c>
      <c r="DH253" s="1" t="s">
        <v>0</v>
      </c>
      <c r="DI253" s="1" t="s">
        <v>0</v>
      </c>
      <c r="DJ253" s="1" t="s">
        <v>0</v>
      </c>
      <c r="DK253" s="1" t="s">
        <v>0</v>
      </c>
      <c r="DL253" s="1" t="s">
        <v>0</v>
      </c>
      <c r="DM253" s="1" t="s">
        <v>0</v>
      </c>
      <c r="DN253" s="1" t="s">
        <v>0</v>
      </c>
      <c r="DO253" s="1" t="s">
        <v>0</v>
      </c>
      <c r="DP253" s="1" t="s">
        <v>0</v>
      </c>
      <c r="DQ253" s="1" t="s">
        <v>0</v>
      </c>
      <c r="DR253" s="1" t="s">
        <v>0</v>
      </c>
      <c r="DS253" s="1" t="s">
        <v>0</v>
      </c>
      <c r="DT253" s="1" t="s">
        <v>0</v>
      </c>
      <c r="DU253" s="1" t="s">
        <v>0</v>
      </c>
      <c r="DV253" s="1" t="s">
        <v>0</v>
      </c>
      <c r="DW253" s="1" t="s">
        <v>0</v>
      </c>
      <c r="DX253" s="1" t="s">
        <v>0</v>
      </c>
      <c r="DY253" s="1" t="s">
        <v>0</v>
      </c>
      <c r="DZ253" s="1" t="s">
        <v>0</v>
      </c>
      <c r="EA253" s="1" t="s">
        <v>0</v>
      </c>
      <c r="EB253" s="1" t="s">
        <v>0</v>
      </c>
      <c r="EC253" s="1" t="s">
        <v>0</v>
      </c>
      <c r="ED253" s="1" t="s">
        <v>0</v>
      </c>
      <c r="EE253" s="1" t="s">
        <v>0</v>
      </c>
      <c r="EF253" s="1" t="s">
        <v>0</v>
      </c>
      <c r="EG253" s="1" t="s">
        <v>0</v>
      </c>
      <c r="EH253" s="1" t="s">
        <v>0</v>
      </c>
      <c r="EI253" s="1" t="s">
        <v>0</v>
      </c>
      <c r="EJ253" s="1" t="s">
        <v>0</v>
      </c>
      <c r="EK253" s="1" t="s">
        <v>0</v>
      </c>
      <c r="EL253" s="1" t="s">
        <v>0</v>
      </c>
      <c r="EM253" s="1" t="s">
        <v>0</v>
      </c>
      <c r="EN253" s="1" t="s">
        <v>0</v>
      </c>
      <c r="EO253" s="1" t="s">
        <v>0</v>
      </c>
      <c r="EP253" s="1" t="s">
        <v>0</v>
      </c>
      <c r="EQ253" s="1" t="s">
        <v>0</v>
      </c>
      <c r="ER253" s="1" t="s">
        <v>0</v>
      </c>
      <c r="ES253" s="1" t="s">
        <v>0</v>
      </c>
      <c r="ET253" s="1" t="s">
        <v>0</v>
      </c>
      <c r="EU253" s="1" t="s">
        <v>0</v>
      </c>
      <c r="EV253" s="1" t="s">
        <v>0</v>
      </c>
      <c r="EW253" s="1" t="s">
        <v>0</v>
      </c>
      <c r="EX253" s="1" t="s">
        <v>0</v>
      </c>
      <c r="EY253" s="1" t="s">
        <v>0</v>
      </c>
      <c r="EZ253" s="1" t="s">
        <v>0</v>
      </c>
      <c r="FA253" s="1" t="s">
        <v>0</v>
      </c>
      <c r="FB253" s="1" t="s">
        <v>0</v>
      </c>
      <c r="FC253" s="1" t="s">
        <v>0</v>
      </c>
      <c r="FD253" s="1" t="s">
        <v>0</v>
      </c>
    </row>
    <row r="254" spans="1:160" x14ac:dyDescent="0.2">
      <c r="A254" s="1" t="s">
        <v>1890</v>
      </c>
      <c r="B254" s="4" t="s">
        <v>1129</v>
      </c>
      <c r="C254" s="4" t="s">
        <v>1130</v>
      </c>
      <c r="D254" s="1" t="s">
        <v>0</v>
      </c>
      <c r="E254" s="1" t="s">
        <v>0</v>
      </c>
      <c r="F254" s="1" t="s">
        <v>0</v>
      </c>
      <c r="G254" s="1" t="s">
        <v>0</v>
      </c>
      <c r="H254" s="1" t="s">
        <v>0</v>
      </c>
      <c r="I254" s="1" t="s">
        <v>0</v>
      </c>
      <c r="J254" s="1" t="s">
        <v>0</v>
      </c>
      <c r="K254" s="1" t="s">
        <v>0</v>
      </c>
      <c r="L254" s="1" t="s">
        <v>0</v>
      </c>
      <c r="M254" s="1" t="s">
        <v>0</v>
      </c>
      <c r="N254" s="1" t="s">
        <v>0</v>
      </c>
      <c r="O254" s="1" t="s">
        <v>0</v>
      </c>
      <c r="P254" s="1" t="s">
        <v>0</v>
      </c>
      <c r="Q254" s="1" t="s">
        <v>0</v>
      </c>
      <c r="R254" s="1" t="s">
        <v>0</v>
      </c>
      <c r="S254" s="1" t="s">
        <v>0</v>
      </c>
      <c r="T254" s="1" t="s">
        <v>0</v>
      </c>
      <c r="U254" s="1" t="s">
        <v>0</v>
      </c>
      <c r="V254" s="1" t="s">
        <v>0</v>
      </c>
      <c r="W254" s="1" t="s">
        <v>0</v>
      </c>
      <c r="X254" s="1" t="s">
        <v>0</v>
      </c>
      <c r="Y254" s="1" t="s">
        <v>0</v>
      </c>
      <c r="Z254" s="1" t="s">
        <v>0</v>
      </c>
      <c r="AA254" s="1" t="s">
        <v>0</v>
      </c>
      <c r="AB254" s="1" t="s">
        <v>0</v>
      </c>
      <c r="AC254" s="1" t="s">
        <v>0</v>
      </c>
      <c r="AD254" s="1" t="s">
        <v>0</v>
      </c>
      <c r="AE254" s="1" t="s">
        <v>0</v>
      </c>
      <c r="AF254" s="1" t="s">
        <v>0</v>
      </c>
      <c r="AG254" s="1" t="s">
        <v>0</v>
      </c>
      <c r="AH254" s="1" t="s">
        <v>0</v>
      </c>
      <c r="AI254" s="1" t="s">
        <v>0</v>
      </c>
      <c r="AJ254" s="1" t="s">
        <v>0</v>
      </c>
      <c r="AK254" s="1" t="s">
        <v>0</v>
      </c>
      <c r="AL254" s="1" t="s">
        <v>0</v>
      </c>
      <c r="AM254" s="1" t="s">
        <v>0</v>
      </c>
      <c r="AN254" s="1" t="s">
        <v>0</v>
      </c>
      <c r="AO254" s="1" t="s">
        <v>0</v>
      </c>
      <c r="AP254" s="1" t="s">
        <v>0</v>
      </c>
      <c r="AQ254" s="1" t="s">
        <v>0</v>
      </c>
      <c r="AR254" s="1" t="s">
        <v>0</v>
      </c>
      <c r="AS254" s="1" t="s">
        <v>0</v>
      </c>
      <c r="AT254" s="1" t="s">
        <v>0</v>
      </c>
      <c r="AU254" s="1" t="s">
        <v>0</v>
      </c>
      <c r="AV254" s="1" t="s">
        <v>0</v>
      </c>
      <c r="AW254" s="1" t="s">
        <v>0</v>
      </c>
      <c r="AX254" s="1" t="s">
        <v>0</v>
      </c>
      <c r="AY254" s="1" t="s">
        <v>0</v>
      </c>
      <c r="AZ254" s="1" t="s">
        <v>0</v>
      </c>
      <c r="BA254" s="1" t="s">
        <v>0</v>
      </c>
      <c r="BB254" s="1" t="s">
        <v>0</v>
      </c>
      <c r="BC254" s="1" t="s">
        <v>0</v>
      </c>
      <c r="BD254" s="1" t="s">
        <v>0</v>
      </c>
      <c r="BE254" s="1" t="s">
        <v>0</v>
      </c>
      <c r="BF254" s="1" t="s">
        <v>0</v>
      </c>
      <c r="BG254" s="1" t="s">
        <v>0</v>
      </c>
      <c r="BH254" s="1" t="s">
        <v>0</v>
      </c>
      <c r="BI254" s="1" t="s">
        <v>0</v>
      </c>
      <c r="BJ254" s="1" t="s">
        <v>0</v>
      </c>
      <c r="BK254" s="1" t="s">
        <v>0</v>
      </c>
      <c r="BL254" s="1" t="s">
        <v>0</v>
      </c>
      <c r="BM254" s="1" t="s">
        <v>0</v>
      </c>
      <c r="BN254" s="1" t="s">
        <v>0</v>
      </c>
      <c r="BO254" s="1" t="s">
        <v>0</v>
      </c>
      <c r="BP254" s="1" t="s">
        <v>0</v>
      </c>
      <c r="BQ254" s="1" t="s">
        <v>0</v>
      </c>
      <c r="BR254" s="1" t="s">
        <v>0</v>
      </c>
      <c r="BS254" s="1" t="s">
        <v>0</v>
      </c>
      <c r="BT254" s="1" t="s">
        <v>0</v>
      </c>
      <c r="BU254" s="1" t="s">
        <v>0</v>
      </c>
      <c r="BV254" s="1" t="s">
        <v>0</v>
      </c>
      <c r="BW254" s="1" t="s">
        <v>0</v>
      </c>
      <c r="BX254" s="1" t="s">
        <v>0</v>
      </c>
      <c r="BY254" s="1" t="s">
        <v>0</v>
      </c>
      <c r="BZ254" s="1" t="s">
        <v>0</v>
      </c>
      <c r="CA254" s="1" t="s">
        <v>0</v>
      </c>
      <c r="CB254" s="1" t="s">
        <v>0</v>
      </c>
      <c r="CC254" s="1" t="s">
        <v>0</v>
      </c>
      <c r="CD254" s="1" t="s">
        <v>0</v>
      </c>
      <c r="CE254" s="1" t="s">
        <v>0</v>
      </c>
      <c r="CF254" s="1" t="s">
        <v>0</v>
      </c>
      <c r="CG254" s="1" t="s">
        <v>0</v>
      </c>
      <c r="CH254" s="1" t="s">
        <v>0</v>
      </c>
      <c r="CI254" s="1" t="s">
        <v>0</v>
      </c>
      <c r="CJ254" s="1" t="s">
        <v>0</v>
      </c>
      <c r="CK254" s="1" t="s">
        <v>0</v>
      </c>
      <c r="CL254" s="1" t="s">
        <v>0</v>
      </c>
      <c r="CM254" s="1" t="s">
        <v>0</v>
      </c>
      <c r="CN254" s="1" t="s">
        <v>0</v>
      </c>
      <c r="CO254" s="1" t="s">
        <v>0</v>
      </c>
      <c r="CP254" s="1" t="s">
        <v>0</v>
      </c>
      <c r="CQ254" s="1" t="s">
        <v>0</v>
      </c>
      <c r="CR254" s="1" t="s">
        <v>0</v>
      </c>
      <c r="CS254" s="1" t="s">
        <v>0</v>
      </c>
      <c r="CT254" s="1" t="s">
        <v>0</v>
      </c>
      <c r="CU254" s="1" t="s">
        <v>0</v>
      </c>
      <c r="CV254" s="1" t="s">
        <v>0</v>
      </c>
      <c r="CW254" s="1" t="s">
        <v>0</v>
      </c>
      <c r="CX254" s="1" t="s">
        <v>0</v>
      </c>
      <c r="CY254" s="1" t="s">
        <v>0</v>
      </c>
      <c r="CZ254" s="1" t="s">
        <v>0</v>
      </c>
      <c r="DA254" s="1" t="s">
        <v>0</v>
      </c>
      <c r="DB254" s="1" t="s">
        <v>0</v>
      </c>
      <c r="DC254" s="1" t="s">
        <v>0</v>
      </c>
      <c r="DD254" s="1" t="s">
        <v>0</v>
      </c>
      <c r="DE254" s="1" t="s">
        <v>0</v>
      </c>
      <c r="DF254" s="1" t="s">
        <v>0</v>
      </c>
      <c r="DG254" s="1" t="s">
        <v>0</v>
      </c>
      <c r="DH254" s="1" t="s">
        <v>0</v>
      </c>
      <c r="DI254" s="1" t="s">
        <v>0</v>
      </c>
      <c r="DJ254" s="1" t="s">
        <v>0</v>
      </c>
      <c r="DK254" s="1" t="s">
        <v>0</v>
      </c>
      <c r="DL254" s="1" t="s">
        <v>0</v>
      </c>
      <c r="DM254" s="1" t="s">
        <v>0</v>
      </c>
      <c r="DN254" s="1" t="s">
        <v>0</v>
      </c>
      <c r="DO254" s="1" t="s">
        <v>0</v>
      </c>
      <c r="DP254" s="1" t="s">
        <v>0</v>
      </c>
      <c r="DQ254" s="1" t="s">
        <v>0</v>
      </c>
      <c r="DR254" s="1" t="s">
        <v>0</v>
      </c>
      <c r="DS254" s="1" t="s">
        <v>0</v>
      </c>
      <c r="DT254" s="1" t="s">
        <v>0</v>
      </c>
      <c r="DU254" s="1" t="s">
        <v>0</v>
      </c>
      <c r="DV254" s="1" t="s">
        <v>0</v>
      </c>
      <c r="DW254" s="1" t="s">
        <v>0</v>
      </c>
      <c r="DX254" s="1" t="s">
        <v>0</v>
      </c>
      <c r="DY254" s="1" t="s">
        <v>0</v>
      </c>
      <c r="DZ254" s="1" t="s">
        <v>0</v>
      </c>
      <c r="EA254" s="1" t="s">
        <v>0</v>
      </c>
      <c r="EB254" s="1" t="s">
        <v>0</v>
      </c>
      <c r="EC254" s="1" t="s">
        <v>0</v>
      </c>
      <c r="ED254" s="1" t="s">
        <v>0</v>
      </c>
      <c r="EE254" s="1" t="s">
        <v>0</v>
      </c>
      <c r="EF254" s="1" t="s">
        <v>0</v>
      </c>
      <c r="EG254" s="1" t="s">
        <v>0</v>
      </c>
      <c r="EH254" s="1" t="s">
        <v>0</v>
      </c>
      <c r="EI254" s="1" t="s">
        <v>0</v>
      </c>
      <c r="EJ254" s="1" t="s">
        <v>0</v>
      </c>
      <c r="EK254" s="1" t="s">
        <v>0</v>
      </c>
      <c r="EL254" s="1" t="s">
        <v>0</v>
      </c>
      <c r="EM254" s="1" t="s">
        <v>0</v>
      </c>
      <c r="EN254" s="1" t="s">
        <v>0</v>
      </c>
      <c r="EO254" s="1" t="s">
        <v>0</v>
      </c>
      <c r="EP254" s="1" t="s">
        <v>0</v>
      </c>
      <c r="EQ254" s="1" t="s">
        <v>0</v>
      </c>
      <c r="ER254" s="1" t="s">
        <v>0</v>
      </c>
      <c r="ES254" s="1" t="s">
        <v>0</v>
      </c>
      <c r="ET254" s="1" t="s">
        <v>0</v>
      </c>
      <c r="EU254" s="1" t="s">
        <v>0</v>
      </c>
      <c r="EV254" s="1" t="s">
        <v>0</v>
      </c>
      <c r="EW254" s="1" t="s">
        <v>0</v>
      </c>
      <c r="EX254" s="1" t="s">
        <v>0</v>
      </c>
      <c r="EY254" s="1" t="s">
        <v>0</v>
      </c>
      <c r="EZ254" s="1" t="s">
        <v>0</v>
      </c>
      <c r="FA254" s="1" t="s">
        <v>0</v>
      </c>
      <c r="FB254" s="1" t="s">
        <v>0</v>
      </c>
      <c r="FC254" s="1" t="s">
        <v>0</v>
      </c>
      <c r="FD254" s="1" t="s">
        <v>0</v>
      </c>
    </row>
    <row r="255" spans="1:160" x14ac:dyDescent="0.2">
      <c r="A255" s="1" t="s">
        <v>1891</v>
      </c>
      <c r="B255" s="4" t="s">
        <v>1133</v>
      </c>
      <c r="C255" s="4" t="s">
        <v>1134</v>
      </c>
      <c r="D255" s="1">
        <v>92490.404422794702</v>
      </c>
      <c r="E255" s="1">
        <v>94869.679984305898</v>
      </c>
      <c r="F255" s="1">
        <v>130776.45071568601</v>
      </c>
      <c r="G255" s="1">
        <v>111396.547174747</v>
      </c>
      <c r="H255" s="1">
        <v>167228.96445642199</v>
      </c>
      <c r="I255" s="1">
        <v>93113.807980113401</v>
      </c>
      <c r="J255" s="1">
        <v>149328.52825955799</v>
      </c>
      <c r="K255" s="1">
        <v>111477.686549768</v>
      </c>
      <c r="L255" s="1">
        <v>106617.389506772</v>
      </c>
      <c r="M255" s="1">
        <v>220736.24567671199</v>
      </c>
      <c r="N255" s="1">
        <v>149387.39772713199</v>
      </c>
      <c r="O255" s="1">
        <v>93998.954961879106</v>
      </c>
      <c r="P255" s="1">
        <v>141466.95338199299</v>
      </c>
      <c r="Q255" s="1">
        <v>112095.53394338601</v>
      </c>
      <c r="R255" s="1">
        <v>107116.40968128201</v>
      </c>
      <c r="S255" s="1">
        <v>256381.40638359799</v>
      </c>
      <c r="T255" s="1">
        <v>103876.509293476</v>
      </c>
      <c r="U255" s="1">
        <v>131932.41621367601</v>
      </c>
      <c r="V255" s="1">
        <v>104470.77888535601</v>
      </c>
      <c r="W255" s="1">
        <v>126824.45766076</v>
      </c>
      <c r="X255" s="1">
        <v>113280.89742285899</v>
      </c>
      <c r="Y255" s="1">
        <v>153658.142749169</v>
      </c>
      <c r="Z255" s="1">
        <v>81405.040070691</v>
      </c>
      <c r="AA255" s="1">
        <v>117990.375031355</v>
      </c>
      <c r="AB255" s="1">
        <v>104938.16125624601</v>
      </c>
      <c r="AC255" s="1">
        <v>124966.790878336</v>
      </c>
      <c r="AD255" s="1">
        <v>105681.849513883</v>
      </c>
      <c r="AE255" s="1">
        <v>143341.236237926</v>
      </c>
      <c r="AF255" s="1">
        <v>83357.914779833998</v>
      </c>
      <c r="AG255" s="1">
        <v>157237.17054141901</v>
      </c>
      <c r="AH255" s="1">
        <v>143007.368778779</v>
      </c>
      <c r="AI255" s="1">
        <v>136866.96780251199</v>
      </c>
      <c r="AJ255" s="1">
        <v>108059.059774268</v>
      </c>
      <c r="AK255" s="1">
        <v>122434.60919374099</v>
      </c>
      <c r="AL255" s="1">
        <v>117121.741875554</v>
      </c>
      <c r="AM255" s="1">
        <v>71409.4229604516</v>
      </c>
      <c r="AN255" s="1">
        <v>135511.036397811</v>
      </c>
      <c r="AO255" s="1">
        <v>117180.738899954</v>
      </c>
      <c r="AP255" s="1">
        <v>122340.154091788</v>
      </c>
      <c r="AQ255" s="1">
        <v>125195.316763398</v>
      </c>
      <c r="AR255" s="1">
        <v>131167.500861518</v>
      </c>
      <c r="AS255" s="1">
        <v>108395.688242604</v>
      </c>
      <c r="AT255" s="1">
        <v>109519.451617871</v>
      </c>
      <c r="AU255" s="1">
        <v>146082.89536479599</v>
      </c>
      <c r="AV255" s="1">
        <v>98910.518525209205</v>
      </c>
      <c r="AW255" s="1">
        <v>94739.489245818797</v>
      </c>
      <c r="AX255" s="1">
        <v>140659.731816557</v>
      </c>
      <c r="AY255" s="1">
        <v>124288.703689011</v>
      </c>
      <c r="AZ255" s="1">
        <v>119382.25997058699</v>
      </c>
      <c r="BA255" s="1">
        <v>107981.18392780999</v>
      </c>
      <c r="BB255" s="1">
        <v>130717.62959463699</v>
      </c>
      <c r="BC255" s="1">
        <v>103346.444588996</v>
      </c>
      <c r="BD255" s="1">
        <v>132824.38118325701</v>
      </c>
      <c r="BE255" s="1">
        <v>120201.01669916599</v>
      </c>
      <c r="BF255" s="1">
        <v>110966.780561739</v>
      </c>
      <c r="BG255" s="1">
        <v>72242.394914053206</v>
      </c>
      <c r="BH255" s="1">
        <v>138777.01072361099</v>
      </c>
      <c r="BI255" s="1">
        <v>112151.72243424</v>
      </c>
      <c r="BJ255" s="1">
        <v>150479.789128148</v>
      </c>
      <c r="BK255" s="1">
        <v>167168.10922786899</v>
      </c>
      <c r="BL255" s="1">
        <v>71104.4406809067</v>
      </c>
      <c r="BM255" s="1">
        <v>128881.268149008</v>
      </c>
      <c r="BN255" s="1">
        <v>137859.544098977</v>
      </c>
      <c r="BO255" s="1">
        <v>145520.352370015</v>
      </c>
      <c r="BP255" s="1">
        <v>125810.079919544</v>
      </c>
      <c r="BQ255" s="1">
        <v>152180.593315879</v>
      </c>
      <c r="BR255" s="1">
        <v>216306.969543585</v>
      </c>
      <c r="BS255" s="1">
        <v>136285.362273167</v>
      </c>
      <c r="BT255" s="1">
        <v>122839.642350172</v>
      </c>
      <c r="BU255" s="1">
        <v>77575.007212461496</v>
      </c>
      <c r="BV255" s="1">
        <v>59080.1244624627</v>
      </c>
      <c r="BW255" s="1">
        <v>159671.57645607999</v>
      </c>
      <c r="BX255" s="1">
        <v>88295.834090754899</v>
      </c>
      <c r="BY255" s="1">
        <v>128309.088647742</v>
      </c>
      <c r="BZ255" s="1">
        <v>91107.7079126358</v>
      </c>
      <c r="CA255" s="1">
        <v>68335.588171971394</v>
      </c>
      <c r="CB255" s="1">
        <v>193273.480915005</v>
      </c>
      <c r="CC255" s="1">
        <v>109852.701439428</v>
      </c>
      <c r="CD255" s="1">
        <v>82601.900546306802</v>
      </c>
      <c r="CE255" s="1">
        <v>118205.646164533</v>
      </c>
      <c r="CF255" s="1">
        <v>133668.140898051</v>
      </c>
      <c r="CG255" s="1">
        <v>99944.644266803894</v>
      </c>
      <c r="CH255" s="1">
        <v>105929.928661593</v>
      </c>
      <c r="CI255" s="1">
        <v>107988.440247989</v>
      </c>
      <c r="CJ255" s="1">
        <v>124802.460513486</v>
      </c>
      <c r="CK255" s="1">
        <v>110085.474597732</v>
      </c>
      <c r="CL255" s="1">
        <v>70162.149409440899</v>
      </c>
      <c r="CM255" s="1">
        <v>79607.101467972694</v>
      </c>
      <c r="CN255" s="1">
        <v>103514.01763942699</v>
      </c>
      <c r="CO255" s="1">
        <v>102511.367334625</v>
      </c>
      <c r="CP255" s="1">
        <v>120327.373176974</v>
      </c>
      <c r="CQ255" s="1">
        <v>73790.670860547005</v>
      </c>
      <c r="CR255" s="1">
        <v>124371.971910772</v>
      </c>
      <c r="CS255" s="1">
        <v>107235.20401352701</v>
      </c>
      <c r="CT255" s="1">
        <v>73301.249329693106</v>
      </c>
      <c r="CU255" s="1">
        <v>116955.24844931001</v>
      </c>
      <c r="CV255" s="1">
        <v>94205.370520326294</v>
      </c>
      <c r="CW255" s="1">
        <v>139703.65241459501</v>
      </c>
      <c r="CX255" s="1">
        <v>140129.50568511599</v>
      </c>
      <c r="CY255" s="1">
        <v>129563.943167196</v>
      </c>
      <c r="CZ255" s="1">
        <v>105289.251181165</v>
      </c>
      <c r="DA255" s="1">
        <v>103173.39678368</v>
      </c>
      <c r="DB255" s="1">
        <v>143570.01391969001</v>
      </c>
      <c r="DC255" s="1">
        <v>78348.588117330903</v>
      </c>
      <c r="DD255" s="1">
        <v>115482.12494847699</v>
      </c>
      <c r="DE255" s="1">
        <v>70862.633412725103</v>
      </c>
      <c r="DF255" s="1">
        <v>104825.59256147601</v>
      </c>
      <c r="DG255" s="1">
        <v>110234.07485188299</v>
      </c>
      <c r="DH255" s="1">
        <v>130740.447558028</v>
      </c>
      <c r="DI255" s="1">
        <v>97251.425343267998</v>
      </c>
      <c r="DJ255" s="1">
        <v>100107.78625974301</v>
      </c>
      <c r="DK255" s="1">
        <v>151483.82768757001</v>
      </c>
      <c r="DL255" s="1">
        <v>105481.847704541</v>
      </c>
      <c r="DM255" s="1">
        <v>141267.83698824799</v>
      </c>
      <c r="DN255" s="1">
        <v>74629.972656027996</v>
      </c>
      <c r="DO255" s="1">
        <v>88742.672540514497</v>
      </c>
      <c r="DP255" s="1">
        <v>104886.36330058399</v>
      </c>
      <c r="DQ255" s="1">
        <v>74605.102820185901</v>
      </c>
      <c r="DR255" s="1">
        <v>95250.841355951401</v>
      </c>
      <c r="DS255" s="1">
        <v>115074.298840307</v>
      </c>
      <c r="DT255" s="1">
        <v>121360.669109833</v>
      </c>
      <c r="DU255" s="1">
        <v>134884.24105439201</v>
      </c>
      <c r="DV255" s="1">
        <v>95934.407117891198</v>
      </c>
      <c r="DW255" s="1">
        <v>108228.06280314999</v>
      </c>
      <c r="DX255" s="1">
        <v>93704.687376634902</v>
      </c>
      <c r="DY255" s="1">
        <v>186003.041773565</v>
      </c>
      <c r="DZ255" s="1">
        <v>119388.596228779</v>
      </c>
      <c r="EA255" s="1">
        <v>99729.578570133701</v>
      </c>
      <c r="EB255" s="1">
        <v>102198.00983883299</v>
      </c>
      <c r="EC255" s="1">
        <v>85196.424513116406</v>
      </c>
      <c r="ED255" s="1">
        <v>118007.493717606</v>
      </c>
      <c r="EE255" s="1">
        <v>101179.792941587</v>
      </c>
      <c r="EF255" s="1">
        <v>115355.965193198</v>
      </c>
      <c r="EG255" s="1">
        <v>74718.946431369302</v>
      </c>
      <c r="EH255" s="1">
        <v>100577.953755597</v>
      </c>
      <c r="EI255" s="1">
        <v>131895.643451198</v>
      </c>
      <c r="EJ255" s="1">
        <v>151738.38731361399</v>
      </c>
      <c r="EK255" s="1">
        <v>95023.714500402901</v>
      </c>
      <c r="EL255" s="1">
        <v>113146.342252795</v>
      </c>
      <c r="EM255" s="1">
        <v>131184.10224251699</v>
      </c>
      <c r="EN255" s="1">
        <v>90452.711883415104</v>
      </c>
      <c r="EO255" s="1">
        <v>158975.28707242501</v>
      </c>
      <c r="EP255" s="1">
        <v>79265.949334922494</v>
      </c>
      <c r="EQ255" s="1">
        <v>92641.566771083206</v>
      </c>
      <c r="ER255" s="1">
        <v>73898.853166618501</v>
      </c>
      <c r="ES255" s="1">
        <v>86234.308553635899</v>
      </c>
      <c r="ET255" s="1">
        <v>101967.37675746701</v>
      </c>
      <c r="EU255" s="1">
        <v>58557.670042989601</v>
      </c>
      <c r="EV255" s="1">
        <v>83799.578915990802</v>
      </c>
      <c r="EW255" s="1">
        <v>85855.111358587601</v>
      </c>
      <c r="EX255" s="1">
        <v>64507.514238235301</v>
      </c>
      <c r="EY255" s="1">
        <v>79358.927786358894</v>
      </c>
      <c r="EZ255" s="1">
        <v>118287.231042182</v>
      </c>
      <c r="FA255" s="1">
        <v>93954.881390966897</v>
      </c>
      <c r="FB255" s="1">
        <v>118161.810463128</v>
      </c>
      <c r="FC255" s="1">
        <v>86493.227707526006</v>
      </c>
      <c r="FD255" s="1">
        <v>137736.91693766901</v>
      </c>
    </row>
    <row r="256" spans="1:160" x14ac:dyDescent="0.2">
      <c r="A256" s="1" t="s">
        <v>1892</v>
      </c>
      <c r="B256" s="4" t="s">
        <v>1137</v>
      </c>
      <c r="C256" s="4" t="s">
        <v>1138</v>
      </c>
      <c r="D256" s="1" t="s">
        <v>0</v>
      </c>
      <c r="E256" s="1" t="s">
        <v>0</v>
      </c>
      <c r="F256" s="1" t="s">
        <v>0</v>
      </c>
      <c r="G256" s="1" t="s">
        <v>0</v>
      </c>
      <c r="H256" s="1" t="s">
        <v>0</v>
      </c>
      <c r="I256" s="1" t="s">
        <v>0</v>
      </c>
      <c r="J256" s="1" t="s">
        <v>0</v>
      </c>
      <c r="K256" s="1" t="s">
        <v>0</v>
      </c>
      <c r="L256" s="1" t="s">
        <v>0</v>
      </c>
      <c r="M256" s="1" t="s">
        <v>0</v>
      </c>
      <c r="N256" s="1" t="s">
        <v>0</v>
      </c>
      <c r="O256" s="1" t="s">
        <v>0</v>
      </c>
      <c r="P256" s="1" t="s">
        <v>0</v>
      </c>
      <c r="Q256" s="1" t="s">
        <v>0</v>
      </c>
      <c r="R256" s="1" t="s">
        <v>0</v>
      </c>
      <c r="S256" s="1" t="s">
        <v>0</v>
      </c>
      <c r="T256" s="1" t="s">
        <v>0</v>
      </c>
      <c r="U256" s="1" t="s">
        <v>0</v>
      </c>
      <c r="V256" s="1" t="s">
        <v>0</v>
      </c>
      <c r="W256" s="1" t="s">
        <v>0</v>
      </c>
      <c r="X256" s="1" t="s">
        <v>0</v>
      </c>
      <c r="Y256" s="1" t="s">
        <v>0</v>
      </c>
      <c r="Z256" s="1" t="s">
        <v>0</v>
      </c>
      <c r="AA256" s="1" t="s">
        <v>0</v>
      </c>
      <c r="AB256" s="1" t="s">
        <v>0</v>
      </c>
      <c r="AC256" s="1" t="s">
        <v>0</v>
      </c>
      <c r="AD256" s="1" t="s">
        <v>0</v>
      </c>
      <c r="AE256" s="1" t="s">
        <v>0</v>
      </c>
      <c r="AF256" s="1" t="s">
        <v>0</v>
      </c>
      <c r="AG256" s="1" t="s">
        <v>0</v>
      </c>
      <c r="AH256" s="1" t="s">
        <v>0</v>
      </c>
      <c r="AI256" s="1" t="s">
        <v>0</v>
      </c>
      <c r="AJ256" s="1" t="s">
        <v>0</v>
      </c>
      <c r="AK256" s="1" t="s">
        <v>0</v>
      </c>
      <c r="AL256" s="1" t="s">
        <v>0</v>
      </c>
      <c r="AM256" s="1" t="s">
        <v>0</v>
      </c>
      <c r="AN256" s="1" t="s">
        <v>0</v>
      </c>
      <c r="AO256" s="1" t="s">
        <v>0</v>
      </c>
      <c r="AP256" s="1" t="s">
        <v>0</v>
      </c>
      <c r="AQ256" s="1" t="s">
        <v>0</v>
      </c>
      <c r="AR256" s="1" t="s">
        <v>0</v>
      </c>
      <c r="AS256" s="1" t="s">
        <v>0</v>
      </c>
      <c r="AT256" s="1" t="s">
        <v>0</v>
      </c>
      <c r="AU256" s="1" t="s">
        <v>0</v>
      </c>
      <c r="AV256" s="1" t="s">
        <v>0</v>
      </c>
      <c r="AW256" s="1" t="s">
        <v>0</v>
      </c>
      <c r="AX256" s="1" t="s">
        <v>0</v>
      </c>
      <c r="AY256" s="1" t="s">
        <v>0</v>
      </c>
      <c r="AZ256" s="1" t="s">
        <v>0</v>
      </c>
      <c r="BA256" s="1" t="s">
        <v>0</v>
      </c>
      <c r="BB256" s="1" t="s">
        <v>0</v>
      </c>
      <c r="BC256" s="1" t="s">
        <v>0</v>
      </c>
      <c r="BD256" s="1" t="s">
        <v>0</v>
      </c>
      <c r="BE256" s="1" t="s">
        <v>0</v>
      </c>
      <c r="BF256" s="1" t="s">
        <v>0</v>
      </c>
      <c r="BG256" s="1" t="s">
        <v>0</v>
      </c>
      <c r="BH256" s="1" t="s">
        <v>0</v>
      </c>
      <c r="BI256" s="1" t="s">
        <v>0</v>
      </c>
      <c r="BJ256" s="1" t="s">
        <v>0</v>
      </c>
      <c r="BK256" s="1" t="s">
        <v>0</v>
      </c>
      <c r="BL256" s="1" t="s">
        <v>0</v>
      </c>
      <c r="BM256" s="1" t="s">
        <v>0</v>
      </c>
      <c r="BN256" s="1" t="s">
        <v>0</v>
      </c>
      <c r="BO256" s="1" t="s">
        <v>0</v>
      </c>
      <c r="BP256" s="1" t="s">
        <v>0</v>
      </c>
      <c r="BQ256" s="1" t="s">
        <v>0</v>
      </c>
      <c r="BR256" s="1" t="s">
        <v>0</v>
      </c>
      <c r="BS256" s="1" t="s">
        <v>0</v>
      </c>
      <c r="BT256" s="1" t="s">
        <v>0</v>
      </c>
      <c r="BU256" s="1" t="s">
        <v>0</v>
      </c>
      <c r="BV256" s="1" t="s">
        <v>0</v>
      </c>
      <c r="BW256" s="1" t="s">
        <v>0</v>
      </c>
      <c r="BX256" s="1" t="s">
        <v>0</v>
      </c>
      <c r="BY256" s="1" t="s">
        <v>0</v>
      </c>
      <c r="BZ256" s="1" t="s">
        <v>0</v>
      </c>
      <c r="CA256" s="1" t="s">
        <v>0</v>
      </c>
      <c r="CB256" s="1" t="s">
        <v>0</v>
      </c>
      <c r="CC256" s="1" t="s">
        <v>0</v>
      </c>
      <c r="CD256" s="1" t="s">
        <v>0</v>
      </c>
      <c r="CE256" s="1" t="s">
        <v>0</v>
      </c>
      <c r="CF256" s="1" t="s">
        <v>0</v>
      </c>
      <c r="CG256" s="1" t="s">
        <v>0</v>
      </c>
      <c r="CH256" s="1" t="s">
        <v>0</v>
      </c>
      <c r="CI256" s="1" t="s">
        <v>0</v>
      </c>
      <c r="CJ256" s="1" t="s">
        <v>0</v>
      </c>
      <c r="CK256" s="1" t="s">
        <v>0</v>
      </c>
      <c r="CL256" s="1" t="s">
        <v>0</v>
      </c>
      <c r="CM256" s="1" t="s">
        <v>0</v>
      </c>
      <c r="CN256" s="1" t="s">
        <v>0</v>
      </c>
      <c r="CO256" s="1" t="s">
        <v>0</v>
      </c>
      <c r="CP256" s="1" t="s">
        <v>0</v>
      </c>
      <c r="CQ256" s="1" t="s">
        <v>0</v>
      </c>
      <c r="CR256" s="1" t="s">
        <v>0</v>
      </c>
      <c r="CS256" s="1" t="s">
        <v>0</v>
      </c>
      <c r="CT256" s="1" t="s">
        <v>0</v>
      </c>
      <c r="CU256" s="1" t="s">
        <v>0</v>
      </c>
      <c r="CV256" s="1" t="s">
        <v>0</v>
      </c>
      <c r="CW256" s="1" t="s">
        <v>0</v>
      </c>
      <c r="CX256" s="1" t="s">
        <v>0</v>
      </c>
      <c r="CY256" s="1" t="s">
        <v>0</v>
      </c>
      <c r="CZ256" s="1" t="s">
        <v>0</v>
      </c>
      <c r="DA256" s="1" t="s">
        <v>0</v>
      </c>
      <c r="DB256" s="1" t="s">
        <v>0</v>
      </c>
      <c r="DC256" s="1" t="s">
        <v>0</v>
      </c>
      <c r="DD256" s="1" t="s">
        <v>0</v>
      </c>
      <c r="DE256" s="1" t="s">
        <v>0</v>
      </c>
      <c r="DF256" s="1" t="s">
        <v>0</v>
      </c>
      <c r="DG256" s="1" t="s">
        <v>0</v>
      </c>
      <c r="DH256" s="1" t="s">
        <v>0</v>
      </c>
      <c r="DI256" s="1">
        <v>2067336.6078942399</v>
      </c>
      <c r="DJ256" s="1" t="s">
        <v>0</v>
      </c>
      <c r="DK256" s="1" t="s">
        <v>0</v>
      </c>
      <c r="DL256" s="1" t="s">
        <v>0</v>
      </c>
      <c r="DM256" s="1" t="s">
        <v>0</v>
      </c>
      <c r="DN256" s="1" t="s">
        <v>0</v>
      </c>
      <c r="DO256" s="1" t="s">
        <v>0</v>
      </c>
      <c r="DP256" s="1" t="s">
        <v>0</v>
      </c>
      <c r="DQ256" s="1" t="s">
        <v>0</v>
      </c>
      <c r="DR256" s="1" t="s">
        <v>0</v>
      </c>
      <c r="DS256" s="1" t="s">
        <v>0</v>
      </c>
      <c r="DT256" s="1" t="s">
        <v>0</v>
      </c>
      <c r="DU256" s="1" t="s">
        <v>0</v>
      </c>
      <c r="DV256" s="1" t="s">
        <v>0</v>
      </c>
      <c r="DW256" s="1" t="s">
        <v>0</v>
      </c>
      <c r="DX256" s="1" t="s">
        <v>0</v>
      </c>
      <c r="DY256" s="1" t="s">
        <v>0</v>
      </c>
      <c r="DZ256" s="1" t="s">
        <v>0</v>
      </c>
      <c r="EA256" s="1" t="s">
        <v>0</v>
      </c>
      <c r="EB256" s="1" t="s">
        <v>0</v>
      </c>
      <c r="EC256" s="1" t="s">
        <v>0</v>
      </c>
      <c r="ED256" s="1" t="s">
        <v>0</v>
      </c>
      <c r="EE256" s="1" t="s">
        <v>0</v>
      </c>
      <c r="EF256" s="1" t="s">
        <v>0</v>
      </c>
      <c r="EG256" s="1" t="s">
        <v>0</v>
      </c>
      <c r="EH256" s="1" t="s">
        <v>0</v>
      </c>
      <c r="EI256" s="1" t="s">
        <v>0</v>
      </c>
      <c r="EJ256" s="1" t="s">
        <v>0</v>
      </c>
      <c r="EK256" s="1" t="s">
        <v>0</v>
      </c>
      <c r="EL256" s="1" t="s">
        <v>0</v>
      </c>
      <c r="EM256" s="1" t="s">
        <v>0</v>
      </c>
      <c r="EN256" s="1" t="s">
        <v>0</v>
      </c>
      <c r="EO256" s="1" t="s">
        <v>0</v>
      </c>
      <c r="EP256" s="1" t="s">
        <v>0</v>
      </c>
      <c r="EQ256" s="1" t="s">
        <v>0</v>
      </c>
      <c r="ER256" s="1" t="s">
        <v>0</v>
      </c>
      <c r="ES256" s="1" t="s">
        <v>0</v>
      </c>
      <c r="ET256" s="1" t="s">
        <v>0</v>
      </c>
      <c r="EU256" s="1" t="s">
        <v>0</v>
      </c>
      <c r="EV256" s="1" t="s">
        <v>0</v>
      </c>
      <c r="EW256" s="1" t="s">
        <v>0</v>
      </c>
      <c r="EX256" s="1" t="s">
        <v>0</v>
      </c>
      <c r="EY256" s="1" t="s">
        <v>0</v>
      </c>
      <c r="EZ256" s="1" t="s">
        <v>0</v>
      </c>
      <c r="FA256" s="1" t="s">
        <v>0</v>
      </c>
      <c r="FB256" s="1" t="s">
        <v>0</v>
      </c>
      <c r="FC256" s="1" t="s">
        <v>0</v>
      </c>
      <c r="FD256" s="1" t="s">
        <v>0</v>
      </c>
    </row>
    <row r="257" spans="1:160" x14ac:dyDescent="0.2">
      <c r="A257" s="1" t="s">
        <v>1893</v>
      </c>
      <c r="B257" s="4" t="s">
        <v>1142</v>
      </c>
      <c r="C257" s="4" t="s">
        <v>1143</v>
      </c>
      <c r="D257" s="1">
        <v>934879.01754273602</v>
      </c>
      <c r="E257" s="1">
        <v>1006547.45475859</v>
      </c>
      <c r="F257" s="1">
        <v>955074.96678383905</v>
      </c>
      <c r="G257" s="1">
        <v>781017.16479458299</v>
      </c>
      <c r="H257" s="1">
        <v>1023196.24482044</v>
      </c>
      <c r="I257" s="1">
        <v>685831.18082602404</v>
      </c>
      <c r="J257" s="1">
        <v>348941.26009106898</v>
      </c>
      <c r="K257" s="1">
        <v>1057781.68054847</v>
      </c>
      <c r="L257" s="1">
        <v>648253.62965701404</v>
      </c>
      <c r="M257" s="1">
        <v>751318.710898833</v>
      </c>
      <c r="N257" s="1">
        <v>390346.52896222001</v>
      </c>
      <c r="O257" s="1">
        <v>259878.92012413201</v>
      </c>
      <c r="P257" s="1">
        <v>1309480.6055485001</v>
      </c>
      <c r="Q257" s="1">
        <v>863162.71535922901</v>
      </c>
      <c r="R257" s="1">
        <v>1004365.01221255</v>
      </c>
      <c r="S257" s="1">
        <v>857183.65513311594</v>
      </c>
      <c r="T257" s="1">
        <v>1438406.8619780201</v>
      </c>
      <c r="U257" s="1">
        <v>575192.38596634497</v>
      </c>
      <c r="V257" s="1">
        <v>759872.94823855895</v>
      </c>
      <c r="W257" s="1">
        <v>988881.67343747104</v>
      </c>
      <c r="X257" s="1">
        <v>600202.97010982595</v>
      </c>
      <c r="Y257" s="1">
        <v>937778.19440750103</v>
      </c>
      <c r="Z257" s="1">
        <v>1026416.0958101</v>
      </c>
      <c r="AA257" s="1">
        <v>795781.844656414</v>
      </c>
      <c r="AB257" s="1">
        <v>1156072.9018893</v>
      </c>
      <c r="AC257" s="1">
        <v>1188305.59507914</v>
      </c>
      <c r="AD257" s="1">
        <v>897266.19930913195</v>
      </c>
      <c r="AE257" s="1">
        <v>966110.97716055706</v>
      </c>
      <c r="AF257" s="1">
        <v>858709.08537958504</v>
      </c>
      <c r="AG257" s="1">
        <v>721597.52359807806</v>
      </c>
      <c r="AH257" s="1">
        <v>806942.18072515901</v>
      </c>
      <c r="AI257" s="1">
        <v>842374.568092142</v>
      </c>
      <c r="AJ257" s="1">
        <v>704436.75604171504</v>
      </c>
      <c r="AK257" s="1">
        <v>198200.361794611</v>
      </c>
      <c r="AL257" s="1">
        <v>779932.75199653604</v>
      </c>
      <c r="AM257" s="1">
        <v>1240326.0985229199</v>
      </c>
      <c r="AN257" s="1">
        <v>323391.78258346301</v>
      </c>
      <c r="AO257" s="1">
        <v>1038767.59740767</v>
      </c>
      <c r="AP257" s="1">
        <v>983282.32350640197</v>
      </c>
      <c r="AQ257" s="1">
        <v>891088.80568195099</v>
      </c>
      <c r="AR257" s="1">
        <v>961784.489757712</v>
      </c>
      <c r="AS257" s="1">
        <v>920712.238643241</v>
      </c>
      <c r="AT257" s="1">
        <v>485207.92342243099</v>
      </c>
      <c r="AU257" s="1">
        <v>828839.61771669099</v>
      </c>
      <c r="AV257" s="1">
        <v>947898.729431713</v>
      </c>
      <c r="AW257" s="1">
        <v>283244.89192558901</v>
      </c>
      <c r="AX257" s="1">
        <v>842601.721521192</v>
      </c>
      <c r="AY257" s="1">
        <v>737499.14776162896</v>
      </c>
      <c r="AZ257" s="1">
        <v>1032638.6424626</v>
      </c>
      <c r="BA257" s="1">
        <v>1243194.22723947</v>
      </c>
      <c r="BB257" s="1">
        <v>487476.095228486</v>
      </c>
      <c r="BC257" s="1">
        <v>1098100.7634278899</v>
      </c>
      <c r="BD257" s="1">
        <v>85057.527147035304</v>
      </c>
      <c r="BE257" s="1">
        <v>1624243.6324817899</v>
      </c>
      <c r="BF257" s="1">
        <v>1071705.0463548701</v>
      </c>
      <c r="BG257" s="1">
        <v>270983.966476214</v>
      </c>
      <c r="BH257" s="1">
        <v>855393.88149176096</v>
      </c>
      <c r="BI257" s="1">
        <v>365459.43811439699</v>
      </c>
      <c r="BJ257" s="1">
        <v>1353601.65452904</v>
      </c>
      <c r="BK257" s="1">
        <v>964523.71186776401</v>
      </c>
      <c r="BL257" s="1">
        <v>66135.075124157403</v>
      </c>
      <c r="BM257" s="1">
        <v>878252.40499295399</v>
      </c>
      <c r="BN257" s="1">
        <v>944682.82650839002</v>
      </c>
      <c r="BO257" s="1">
        <v>936757.08574278501</v>
      </c>
      <c r="BP257" s="1">
        <v>530194.354193034</v>
      </c>
      <c r="BQ257" s="1">
        <v>1002070.8655297901</v>
      </c>
      <c r="BR257" s="1">
        <v>896353.25473242404</v>
      </c>
      <c r="BS257" s="1">
        <v>586437.84183319903</v>
      </c>
      <c r="BT257" s="1">
        <v>883134.71769555903</v>
      </c>
      <c r="BU257" s="1">
        <v>989010.32171805098</v>
      </c>
      <c r="BV257" s="1">
        <v>815926.00725713698</v>
      </c>
      <c r="BW257" s="1">
        <v>656197.96391987801</v>
      </c>
      <c r="BX257" s="1">
        <v>857550.172737377</v>
      </c>
      <c r="BY257" s="1">
        <v>885394.81059624499</v>
      </c>
      <c r="BZ257" s="1">
        <v>715751.41270627698</v>
      </c>
      <c r="CA257" s="1">
        <v>82967.940138710095</v>
      </c>
      <c r="CB257" s="1">
        <v>1085517.7141384201</v>
      </c>
      <c r="CC257" s="1">
        <v>826662.95934478799</v>
      </c>
      <c r="CD257" s="1">
        <v>849939.182935794</v>
      </c>
      <c r="CE257" s="1">
        <v>773588.56017973996</v>
      </c>
      <c r="CF257" s="1">
        <v>326603.41458577698</v>
      </c>
      <c r="CG257" s="1">
        <v>724309.77847751195</v>
      </c>
      <c r="CH257" s="1">
        <v>1005188.8159620001</v>
      </c>
      <c r="CI257" s="1">
        <v>841323.70815225504</v>
      </c>
      <c r="CJ257" s="1">
        <v>693125.78287492599</v>
      </c>
      <c r="CK257" s="1">
        <v>815406.18833082297</v>
      </c>
      <c r="CL257" s="1">
        <v>104798.14614823701</v>
      </c>
      <c r="CM257" s="1">
        <v>1156432.31212483</v>
      </c>
      <c r="CN257" s="1">
        <v>507948.02159563999</v>
      </c>
      <c r="CO257" s="1">
        <v>624319.30681051698</v>
      </c>
      <c r="CP257" s="1">
        <v>702884.408950957</v>
      </c>
      <c r="CQ257" s="1">
        <v>801687.15961765405</v>
      </c>
      <c r="CR257" s="1">
        <v>774190.63540113298</v>
      </c>
      <c r="CS257" s="1">
        <v>785920.12142191594</v>
      </c>
      <c r="CT257" s="1">
        <v>1017018.3401472199</v>
      </c>
      <c r="CU257" s="1">
        <v>694923.19334310398</v>
      </c>
      <c r="CV257" s="1">
        <v>963718.25111784798</v>
      </c>
      <c r="CW257" s="1">
        <v>957908.607677144</v>
      </c>
      <c r="CX257" s="1">
        <v>780425.76750970294</v>
      </c>
      <c r="CY257" s="1">
        <v>741427.43267953396</v>
      </c>
      <c r="CZ257" s="1">
        <v>731836.27122499899</v>
      </c>
      <c r="DA257" s="1">
        <v>496774.86265001597</v>
      </c>
      <c r="DB257" s="1">
        <v>698596.51149059494</v>
      </c>
      <c r="DC257" s="1">
        <v>713286.80583655206</v>
      </c>
      <c r="DD257" s="1">
        <v>907436.03297692596</v>
      </c>
      <c r="DE257" s="1">
        <v>845958.41390287702</v>
      </c>
      <c r="DF257" s="1">
        <v>741886.95555978594</v>
      </c>
      <c r="DG257" s="1">
        <v>769460.54269781697</v>
      </c>
      <c r="DH257" s="1">
        <v>664244.37903247296</v>
      </c>
      <c r="DI257" s="1">
        <v>898846.40352039703</v>
      </c>
      <c r="DJ257" s="1">
        <v>808036.01268549904</v>
      </c>
      <c r="DK257" s="1">
        <v>741505.84609984397</v>
      </c>
      <c r="DL257" s="1">
        <v>775670.85838041804</v>
      </c>
      <c r="DM257" s="1">
        <v>711879.86111664202</v>
      </c>
      <c r="DN257" s="1">
        <v>840696.50550761796</v>
      </c>
      <c r="DO257" s="1">
        <v>908152.95590979001</v>
      </c>
      <c r="DP257" s="1">
        <v>26389.876600754898</v>
      </c>
      <c r="DQ257" s="1">
        <v>519392.84050843102</v>
      </c>
      <c r="DR257" s="1">
        <v>185178.60148669401</v>
      </c>
      <c r="DS257" s="1">
        <v>722442.80244080001</v>
      </c>
      <c r="DT257" s="1">
        <v>706072.62125488103</v>
      </c>
      <c r="DU257" s="1">
        <v>914455.59690308303</v>
      </c>
      <c r="DV257" s="1">
        <v>826490.05635112699</v>
      </c>
      <c r="DW257" s="1">
        <v>707108.23809574498</v>
      </c>
      <c r="DX257" s="1">
        <v>385528.21515970898</v>
      </c>
      <c r="DY257" s="1">
        <v>1286919.74484448</v>
      </c>
      <c r="DZ257" s="1">
        <v>1043894.35230635</v>
      </c>
      <c r="EA257" s="1">
        <v>869438.59655350004</v>
      </c>
      <c r="EB257" s="1">
        <v>755390.32484981895</v>
      </c>
      <c r="EC257" s="1">
        <v>940722.41608733404</v>
      </c>
      <c r="ED257" s="1">
        <v>710280.150944383</v>
      </c>
      <c r="EE257" s="1">
        <v>647682.73907863803</v>
      </c>
      <c r="EF257" s="1">
        <v>708191.73641782301</v>
      </c>
      <c r="EG257" s="1">
        <v>879941.037370431</v>
      </c>
      <c r="EH257" s="1">
        <v>559276.04018534895</v>
      </c>
      <c r="EI257" s="1">
        <v>597191.42620258697</v>
      </c>
      <c r="EJ257" s="1">
        <v>1445045.39045706</v>
      </c>
      <c r="EK257" s="1">
        <v>1124967.7992293499</v>
      </c>
      <c r="EL257" s="1">
        <v>702980.759941436</v>
      </c>
      <c r="EM257" s="1">
        <v>740521.78878704505</v>
      </c>
      <c r="EN257" s="1">
        <v>952095.27313752705</v>
      </c>
      <c r="EO257" s="1">
        <v>791973.09970320098</v>
      </c>
      <c r="EP257" s="1">
        <v>649328.30158070696</v>
      </c>
      <c r="EQ257" s="1">
        <v>811781.439225398</v>
      </c>
      <c r="ER257" s="1">
        <v>758724.44348311401</v>
      </c>
      <c r="ES257" s="1">
        <v>825886.36734323995</v>
      </c>
      <c r="ET257" s="1">
        <v>586252.34356541198</v>
      </c>
      <c r="EU257" s="1">
        <v>709314.10789041803</v>
      </c>
      <c r="EV257" s="1">
        <v>892014.31824856799</v>
      </c>
      <c r="EW257" s="1">
        <v>730932.96413370303</v>
      </c>
      <c r="EX257" s="1">
        <v>494828.59359813301</v>
      </c>
      <c r="EY257" s="1">
        <v>788185.83897609904</v>
      </c>
      <c r="EZ257" s="1">
        <v>1376828.2840471701</v>
      </c>
      <c r="FA257" s="1">
        <v>753878.40529295895</v>
      </c>
      <c r="FB257" s="1">
        <v>1159176.29859892</v>
      </c>
      <c r="FC257" s="1">
        <v>907224.82844527299</v>
      </c>
      <c r="FD257" s="1">
        <v>940397.22768666898</v>
      </c>
    </row>
    <row r="258" spans="1:160" x14ac:dyDescent="0.2">
      <c r="A258" s="1" t="s">
        <v>1894</v>
      </c>
      <c r="B258" s="4" t="s">
        <v>1147</v>
      </c>
      <c r="C258" s="4" t="s">
        <v>1148</v>
      </c>
      <c r="D258" s="1">
        <v>22480399.706929199</v>
      </c>
      <c r="E258" s="1">
        <v>25460363.196469601</v>
      </c>
      <c r="F258" s="1">
        <v>20982057.555204399</v>
      </c>
      <c r="G258" s="1">
        <v>20181567.406550299</v>
      </c>
      <c r="H258" s="1">
        <v>19722829.6098908</v>
      </c>
      <c r="I258" s="1">
        <v>21109399.478234101</v>
      </c>
      <c r="J258" s="1">
        <v>20263129.767904401</v>
      </c>
      <c r="K258" s="1">
        <v>22256059.314404599</v>
      </c>
      <c r="L258" s="1">
        <v>20279642.828515999</v>
      </c>
      <c r="M258" s="1">
        <v>19559620.951202899</v>
      </c>
      <c r="N258" s="1">
        <v>20082780.056912001</v>
      </c>
      <c r="O258" s="1">
        <v>20606145.394947302</v>
      </c>
      <c r="P258" s="1">
        <v>19012002.898896798</v>
      </c>
      <c r="Q258" s="1">
        <v>20239609.5000511</v>
      </c>
      <c r="R258" s="1">
        <v>24933375.4699586</v>
      </c>
      <c r="S258" s="1">
        <v>20901016.608350601</v>
      </c>
      <c r="T258" s="1">
        <v>17471067.9025447</v>
      </c>
      <c r="U258" s="1">
        <v>18066437.434781</v>
      </c>
      <c r="V258" s="1">
        <v>17530412.318072699</v>
      </c>
      <c r="W258" s="1">
        <v>23709369.488685399</v>
      </c>
      <c r="X258" s="1">
        <v>20227271.145181</v>
      </c>
      <c r="Y258" s="1">
        <v>22073134.930440102</v>
      </c>
      <c r="Z258" s="1">
        <v>24503098.242149401</v>
      </c>
      <c r="AA258" s="1">
        <v>21412676.055655699</v>
      </c>
      <c r="AB258" s="1">
        <v>22230977.797292501</v>
      </c>
      <c r="AC258" s="1">
        <v>17870812.126692001</v>
      </c>
      <c r="AD258" s="1">
        <v>26278457.879845899</v>
      </c>
      <c r="AE258" s="1">
        <v>20142050.128867</v>
      </c>
      <c r="AF258" s="1">
        <v>24329724.153259199</v>
      </c>
      <c r="AG258" s="1">
        <v>20267873.088204298</v>
      </c>
      <c r="AH258" s="1">
        <v>23315570.866083201</v>
      </c>
      <c r="AI258" s="1">
        <v>22113079.991753601</v>
      </c>
      <c r="AJ258" s="1">
        <v>18333692.141588598</v>
      </c>
      <c r="AK258" s="1">
        <v>22917406.7150511</v>
      </c>
      <c r="AL258" s="1">
        <v>21844484.145158298</v>
      </c>
      <c r="AM258" s="1">
        <v>23838131.381062601</v>
      </c>
      <c r="AN258" s="1">
        <v>13160203.5766796</v>
      </c>
      <c r="AO258" s="1">
        <v>24752465.187185898</v>
      </c>
      <c r="AP258" s="1">
        <v>16464307.3007615</v>
      </c>
      <c r="AQ258" s="1">
        <v>22755177.200655099</v>
      </c>
      <c r="AR258" s="1">
        <v>21498605.132788401</v>
      </c>
      <c r="AS258" s="1">
        <v>21535776.686797999</v>
      </c>
      <c r="AT258" s="1">
        <v>18109970.044283099</v>
      </c>
      <c r="AU258" s="1">
        <v>19009074.316283301</v>
      </c>
      <c r="AV258" s="1">
        <v>23258945.3205599</v>
      </c>
      <c r="AW258" s="1">
        <v>20977611.337747</v>
      </c>
      <c r="AX258" s="1">
        <v>21847309.179381698</v>
      </c>
      <c r="AY258" s="1">
        <v>21519516.517574001</v>
      </c>
      <c r="AZ258" s="1">
        <v>21971742.473311301</v>
      </c>
      <c r="BA258" s="1">
        <v>17936621.792274799</v>
      </c>
      <c r="BB258" s="1">
        <v>24198581.354625098</v>
      </c>
      <c r="BC258" s="1">
        <v>18731690.136738099</v>
      </c>
      <c r="BD258" s="1">
        <v>16950202.749919798</v>
      </c>
      <c r="BE258" s="1">
        <v>18495904.064587802</v>
      </c>
      <c r="BF258" s="1">
        <v>20137838.111421902</v>
      </c>
      <c r="BG258" s="1">
        <v>16194146.8751598</v>
      </c>
      <c r="BH258" s="1">
        <v>20934652.450851701</v>
      </c>
      <c r="BI258" s="1" t="s">
        <v>0</v>
      </c>
      <c r="BJ258" s="1">
        <v>18851563.600251298</v>
      </c>
      <c r="BK258" s="1">
        <v>17264118.0993957</v>
      </c>
      <c r="BL258" s="1">
        <v>5117663.2014139704</v>
      </c>
      <c r="BM258" s="1">
        <v>20669499.2755128</v>
      </c>
      <c r="BN258" s="1">
        <v>19400867.276160501</v>
      </c>
      <c r="BO258" s="1">
        <v>19399361.611889198</v>
      </c>
      <c r="BP258" s="1">
        <v>12965028.847364301</v>
      </c>
      <c r="BQ258" s="1">
        <v>42225360.113460198</v>
      </c>
      <c r="BR258" s="1">
        <v>21008913.421767399</v>
      </c>
      <c r="BS258" s="1">
        <v>23834555.966141399</v>
      </c>
      <c r="BT258" s="1">
        <v>21245337.8105423</v>
      </c>
      <c r="BU258" s="1">
        <v>17219614.859823901</v>
      </c>
      <c r="BV258" s="1">
        <v>21875609.910234999</v>
      </c>
      <c r="BW258" s="1">
        <v>18242963.865039401</v>
      </c>
      <c r="BX258" s="1">
        <v>19360826.6123132</v>
      </c>
      <c r="BY258" s="1">
        <v>18491458.665715501</v>
      </c>
      <c r="BZ258" s="1">
        <v>19720214.443011299</v>
      </c>
      <c r="CA258" s="1">
        <v>4535801.0645740395</v>
      </c>
      <c r="CB258" s="1">
        <v>20713427.9489852</v>
      </c>
      <c r="CC258" s="1">
        <v>17084511.340636101</v>
      </c>
      <c r="CD258" s="1">
        <v>23345196.6596171</v>
      </c>
      <c r="CE258" s="1">
        <v>20765177.911355902</v>
      </c>
      <c r="CF258" s="1">
        <v>24960015.074664898</v>
      </c>
      <c r="CG258" s="1">
        <v>19138565.673663199</v>
      </c>
      <c r="CH258" s="1">
        <v>16887614.680417702</v>
      </c>
      <c r="CI258" s="1">
        <v>18553324.717259798</v>
      </c>
      <c r="CJ258" s="1">
        <v>18818596.292195302</v>
      </c>
      <c r="CK258" s="1">
        <v>19098643.1662645</v>
      </c>
      <c r="CL258" s="1">
        <v>2295791.0349434</v>
      </c>
      <c r="CM258" s="1">
        <v>20214662.8672521</v>
      </c>
      <c r="CN258" s="1">
        <v>14362996.3404341</v>
      </c>
      <c r="CO258" s="1">
        <v>17744632.192345001</v>
      </c>
      <c r="CP258" s="1">
        <v>18136216.626319598</v>
      </c>
      <c r="CQ258" s="1">
        <v>6987537.8035090202</v>
      </c>
      <c r="CR258" s="1">
        <v>18608682.946621101</v>
      </c>
      <c r="CS258" s="1">
        <v>19879648.180240899</v>
      </c>
      <c r="CT258" s="1">
        <v>15831002.325509099</v>
      </c>
      <c r="CU258" s="1">
        <v>18149080.821949799</v>
      </c>
      <c r="CV258" s="1">
        <v>17625109.9944316</v>
      </c>
      <c r="CW258" s="1">
        <v>19952448.622273002</v>
      </c>
      <c r="CX258" s="1">
        <v>18704124.450743701</v>
      </c>
      <c r="CY258" s="1">
        <v>17211184.471046802</v>
      </c>
      <c r="CZ258" s="1">
        <v>17042719.333795901</v>
      </c>
      <c r="DA258" s="1">
        <v>10186420.764298599</v>
      </c>
      <c r="DB258" s="1">
        <v>20356018.005904902</v>
      </c>
      <c r="DC258" s="1">
        <v>18929133.388035301</v>
      </c>
      <c r="DD258" s="1">
        <v>19814512.311318502</v>
      </c>
      <c r="DE258" s="1">
        <v>18733792.6767109</v>
      </c>
      <c r="DF258" s="1">
        <v>19788429.1279893</v>
      </c>
      <c r="DG258" s="1">
        <v>18885325.1241396</v>
      </c>
      <c r="DH258" s="1">
        <v>16967375.018955901</v>
      </c>
      <c r="DI258" s="1">
        <v>16238167.2692934</v>
      </c>
      <c r="DJ258" s="1">
        <v>17810560.595510099</v>
      </c>
      <c r="DK258" s="1">
        <v>16573780.208942</v>
      </c>
      <c r="DL258" s="1">
        <v>21089017.8897513</v>
      </c>
      <c r="DM258" s="1">
        <v>16145946.537525799</v>
      </c>
      <c r="DN258" s="1">
        <v>19775132.857872199</v>
      </c>
      <c r="DO258" s="1">
        <v>18645229.141125701</v>
      </c>
      <c r="DP258" s="1">
        <v>16538076.7911851</v>
      </c>
      <c r="DQ258" s="1">
        <v>16890451.0096048</v>
      </c>
      <c r="DR258" s="1">
        <v>14611500.4252268</v>
      </c>
      <c r="DS258" s="1">
        <v>17873744.897360299</v>
      </c>
      <c r="DT258" s="1">
        <v>15263248.7450653</v>
      </c>
      <c r="DU258" s="1">
        <v>17563197.150721598</v>
      </c>
      <c r="DV258" s="1">
        <v>17412666.445394602</v>
      </c>
      <c r="DW258" s="1">
        <v>16252421.287704701</v>
      </c>
      <c r="DX258" s="1">
        <v>13344235.476342799</v>
      </c>
      <c r="DY258" s="1">
        <v>17071487.073586099</v>
      </c>
      <c r="DZ258" s="1">
        <v>19761011.172035601</v>
      </c>
      <c r="EA258" s="1">
        <v>14390616.6075383</v>
      </c>
      <c r="EB258" s="1">
        <v>16818250.2752604</v>
      </c>
      <c r="EC258" s="1">
        <v>15378944.190018499</v>
      </c>
      <c r="ED258" s="1">
        <v>14780747.1934906</v>
      </c>
      <c r="EE258" s="1">
        <v>20419963.057536699</v>
      </c>
      <c r="EF258" s="1">
        <v>20639671.701249901</v>
      </c>
      <c r="EG258" s="1">
        <v>15692543.069036299</v>
      </c>
      <c r="EH258" s="1">
        <v>17552556.856071498</v>
      </c>
      <c r="EI258" s="1">
        <v>18590593.547288202</v>
      </c>
      <c r="EJ258" s="1">
        <v>18958304.278565999</v>
      </c>
      <c r="EK258" s="1">
        <v>13255062.4722123</v>
      </c>
      <c r="EL258" s="1">
        <v>17684468.958141301</v>
      </c>
      <c r="EM258" s="1">
        <v>18224020.0369821</v>
      </c>
      <c r="EN258" s="1">
        <v>17810690.648426998</v>
      </c>
      <c r="EO258" s="1">
        <v>21115804.763215601</v>
      </c>
      <c r="EP258" s="1">
        <v>16555545.3071837</v>
      </c>
      <c r="EQ258" s="1">
        <v>18323496.3074429</v>
      </c>
      <c r="ER258" s="1">
        <v>17842752.260876801</v>
      </c>
      <c r="ES258" s="1">
        <v>18000882.3899788</v>
      </c>
      <c r="ET258" s="1">
        <v>18969074.676682599</v>
      </c>
      <c r="EU258" s="1">
        <v>17305106.353989799</v>
      </c>
      <c r="EV258" s="1">
        <v>17009356.267540298</v>
      </c>
      <c r="EW258" s="1">
        <v>13964347.443544</v>
      </c>
      <c r="EX258" s="1">
        <v>18968093.739004701</v>
      </c>
      <c r="EY258" s="1">
        <v>16595721.440498101</v>
      </c>
      <c r="EZ258" s="1">
        <v>11977878.5031753</v>
      </c>
      <c r="FA258" s="1">
        <v>15753644.418229399</v>
      </c>
      <c r="FB258" s="1">
        <v>18828137.384541601</v>
      </c>
      <c r="FC258" s="1">
        <v>16599165.018492101</v>
      </c>
      <c r="FD258" s="1">
        <v>17714552.133567698</v>
      </c>
    </row>
    <row r="259" spans="1:160" x14ac:dyDescent="0.2">
      <c r="A259" s="1" t="s">
        <v>1895</v>
      </c>
      <c r="B259" s="4" t="s">
        <v>1151</v>
      </c>
      <c r="C259" s="4" t="s">
        <v>1152</v>
      </c>
      <c r="D259" s="1" t="s">
        <v>0</v>
      </c>
      <c r="E259" s="1" t="s">
        <v>0</v>
      </c>
      <c r="F259" s="1" t="s">
        <v>0</v>
      </c>
      <c r="G259" s="1" t="s">
        <v>0</v>
      </c>
      <c r="H259" s="1" t="s">
        <v>0</v>
      </c>
      <c r="I259" s="1" t="s">
        <v>0</v>
      </c>
      <c r="J259" s="1" t="s">
        <v>0</v>
      </c>
      <c r="K259" s="1" t="s">
        <v>0</v>
      </c>
      <c r="L259" s="1" t="s">
        <v>0</v>
      </c>
      <c r="M259" s="1" t="s">
        <v>0</v>
      </c>
      <c r="N259" s="1" t="s">
        <v>0</v>
      </c>
      <c r="O259" s="1" t="s">
        <v>0</v>
      </c>
      <c r="P259" s="1" t="s">
        <v>0</v>
      </c>
      <c r="Q259" s="1" t="s">
        <v>0</v>
      </c>
      <c r="R259" s="1" t="s">
        <v>0</v>
      </c>
      <c r="S259" s="1" t="s">
        <v>0</v>
      </c>
      <c r="T259" s="1" t="s">
        <v>0</v>
      </c>
      <c r="U259" s="1" t="s">
        <v>0</v>
      </c>
      <c r="V259" s="1" t="s">
        <v>0</v>
      </c>
      <c r="W259" s="1" t="s">
        <v>0</v>
      </c>
      <c r="X259" s="1" t="s">
        <v>0</v>
      </c>
      <c r="Y259" s="1" t="s">
        <v>0</v>
      </c>
      <c r="Z259" s="1" t="s">
        <v>0</v>
      </c>
      <c r="AA259" s="1" t="s">
        <v>0</v>
      </c>
      <c r="AB259" s="1" t="s">
        <v>0</v>
      </c>
      <c r="AC259" s="1" t="s">
        <v>0</v>
      </c>
      <c r="AD259" s="1" t="s">
        <v>0</v>
      </c>
      <c r="AE259" s="1" t="s">
        <v>0</v>
      </c>
      <c r="AF259" s="1" t="s">
        <v>0</v>
      </c>
      <c r="AG259" s="1" t="s">
        <v>0</v>
      </c>
      <c r="AH259" s="1" t="s">
        <v>0</v>
      </c>
      <c r="AI259" s="1" t="s">
        <v>0</v>
      </c>
      <c r="AJ259" s="1" t="s">
        <v>0</v>
      </c>
      <c r="AK259" s="1" t="s">
        <v>0</v>
      </c>
      <c r="AL259" s="1" t="s">
        <v>0</v>
      </c>
      <c r="AM259" s="1" t="s">
        <v>0</v>
      </c>
      <c r="AN259" s="1" t="s">
        <v>0</v>
      </c>
      <c r="AO259" s="1" t="s">
        <v>0</v>
      </c>
      <c r="AP259" s="1" t="s">
        <v>0</v>
      </c>
      <c r="AQ259" s="1" t="s">
        <v>0</v>
      </c>
      <c r="AR259" s="1" t="s">
        <v>0</v>
      </c>
      <c r="AS259" s="1" t="s">
        <v>0</v>
      </c>
      <c r="AT259" s="1" t="s">
        <v>0</v>
      </c>
      <c r="AU259" s="1" t="s">
        <v>0</v>
      </c>
      <c r="AV259" s="1" t="s">
        <v>0</v>
      </c>
      <c r="AW259" s="1" t="s">
        <v>0</v>
      </c>
      <c r="AX259" s="1" t="s">
        <v>0</v>
      </c>
      <c r="AY259" s="1" t="s">
        <v>0</v>
      </c>
      <c r="AZ259" s="1" t="s">
        <v>0</v>
      </c>
      <c r="BA259" s="1" t="s">
        <v>0</v>
      </c>
      <c r="BB259" s="1" t="s">
        <v>0</v>
      </c>
      <c r="BC259" s="1" t="s">
        <v>0</v>
      </c>
      <c r="BD259" s="1" t="s">
        <v>0</v>
      </c>
      <c r="BE259" s="1" t="s">
        <v>0</v>
      </c>
      <c r="BF259" s="1" t="s">
        <v>0</v>
      </c>
      <c r="BG259" s="1" t="s">
        <v>0</v>
      </c>
      <c r="BH259" s="1" t="s">
        <v>0</v>
      </c>
      <c r="BI259" s="1" t="s">
        <v>0</v>
      </c>
      <c r="BJ259" s="1" t="s">
        <v>0</v>
      </c>
      <c r="BK259" s="1" t="s">
        <v>0</v>
      </c>
      <c r="BL259" s="1" t="s">
        <v>0</v>
      </c>
      <c r="BM259" s="1" t="s">
        <v>0</v>
      </c>
      <c r="BN259" s="1" t="s">
        <v>0</v>
      </c>
      <c r="BO259" s="1" t="s">
        <v>0</v>
      </c>
      <c r="BP259" s="1" t="s">
        <v>0</v>
      </c>
      <c r="BQ259" s="1" t="s">
        <v>0</v>
      </c>
      <c r="BR259" s="1" t="s">
        <v>0</v>
      </c>
      <c r="BS259" s="1" t="s">
        <v>0</v>
      </c>
      <c r="BT259" s="1" t="s">
        <v>0</v>
      </c>
      <c r="BU259" s="1" t="s">
        <v>0</v>
      </c>
      <c r="BV259" s="1" t="s">
        <v>0</v>
      </c>
      <c r="BW259" s="1" t="s">
        <v>0</v>
      </c>
      <c r="BX259" s="1" t="s">
        <v>0</v>
      </c>
      <c r="BY259" s="1" t="s">
        <v>0</v>
      </c>
      <c r="BZ259" s="1" t="s">
        <v>0</v>
      </c>
      <c r="CA259" s="1" t="s">
        <v>0</v>
      </c>
      <c r="CB259" s="1" t="s">
        <v>0</v>
      </c>
      <c r="CC259" s="1" t="s">
        <v>0</v>
      </c>
      <c r="CD259" s="1" t="s">
        <v>0</v>
      </c>
      <c r="CE259" s="1" t="s">
        <v>0</v>
      </c>
      <c r="CF259" s="1" t="s">
        <v>0</v>
      </c>
      <c r="CG259" s="1" t="s">
        <v>0</v>
      </c>
      <c r="CH259" s="1" t="s">
        <v>0</v>
      </c>
      <c r="CI259" s="1" t="s">
        <v>0</v>
      </c>
      <c r="CJ259" s="1" t="s">
        <v>0</v>
      </c>
      <c r="CK259" s="1" t="s">
        <v>0</v>
      </c>
      <c r="CL259" s="1" t="s">
        <v>0</v>
      </c>
      <c r="CM259" s="1" t="s">
        <v>0</v>
      </c>
      <c r="CN259" s="1" t="s">
        <v>0</v>
      </c>
      <c r="CO259" s="1" t="s">
        <v>0</v>
      </c>
      <c r="CP259" s="1" t="s">
        <v>0</v>
      </c>
      <c r="CQ259" s="1" t="s">
        <v>0</v>
      </c>
      <c r="CR259" s="1" t="s">
        <v>0</v>
      </c>
      <c r="CS259" s="1" t="s">
        <v>0</v>
      </c>
      <c r="CT259" s="1" t="s">
        <v>0</v>
      </c>
      <c r="CU259" s="1" t="s">
        <v>0</v>
      </c>
      <c r="CV259" s="1" t="s">
        <v>0</v>
      </c>
      <c r="CW259" s="1" t="s">
        <v>0</v>
      </c>
      <c r="CX259" s="1" t="s">
        <v>0</v>
      </c>
      <c r="CY259" s="1" t="s">
        <v>0</v>
      </c>
      <c r="CZ259" s="1" t="s">
        <v>0</v>
      </c>
      <c r="DA259" s="1" t="s">
        <v>0</v>
      </c>
      <c r="DB259" s="1" t="s">
        <v>0</v>
      </c>
      <c r="DC259" s="1" t="s">
        <v>0</v>
      </c>
      <c r="DD259" s="1" t="s">
        <v>0</v>
      </c>
      <c r="DE259" s="1" t="s">
        <v>0</v>
      </c>
      <c r="DF259" s="1" t="s">
        <v>0</v>
      </c>
      <c r="DG259" s="1" t="s">
        <v>0</v>
      </c>
      <c r="DH259" s="1" t="s">
        <v>0</v>
      </c>
      <c r="DI259" s="1" t="s">
        <v>0</v>
      </c>
      <c r="DJ259" s="1" t="s">
        <v>0</v>
      </c>
      <c r="DK259" s="1" t="s">
        <v>0</v>
      </c>
      <c r="DL259" s="1" t="s">
        <v>0</v>
      </c>
      <c r="DM259" s="1" t="s">
        <v>0</v>
      </c>
      <c r="DN259" s="1" t="s">
        <v>0</v>
      </c>
      <c r="DO259" s="1" t="s">
        <v>0</v>
      </c>
      <c r="DP259" s="1" t="s">
        <v>0</v>
      </c>
      <c r="DQ259" s="1" t="s">
        <v>0</v>
      </c>
      <c r="DR259" s="1" t="s">
        <v>0</v>
      </c>
      <c r="DS259" s="1" t="s">
        <v>0</v>
      </c>
      <c r="DT259" s="1" t="s">
        <v>0</v>
      </c>
      <c r="DU259" s="1" t="s">
        <v>0</v>
      </c>
      <c r="DV259" s="1" t="s">
        <v>0</v>
      </c>
      <c r="DW259" s="1" t="s">
        <v>0</v>
      </c>
      <c r="DX259" s="1" t="s">
        <v>0</v>
      </c>
      <c r="DY259" s="1" t="s">
        <v>0</v>
      </c>
      <c r="DZ259" s="1" t="s">
        <v>0</v>
      </c>
      <c r="EA259" s="1" t="s">
        <v>0</v>
      </c>
      <c r="EB259" s="1" t="s">
        <v>0</v>
      </c>
      <c r="EC259" s="1" t="s">
        <v>0</v>
      </c>
      <c r="ED259" s="1" t="s">
        <v>0</v>
      </c>
      <c r="EE259" s="1" t="s">
        <v>0</v>
      </c>
      <c r="EF259" s="1" t="s">
        <v>0</v>
      </c>
      <c r="EG259" s="1" t="s">
        <v>0</v>
      </c>
      <c r="EH259" s="1" t="s">
        <v>0</v>
      </c>
      <c r="EI259" s="1" t="s">
        <v>0</v>
      </c>
      <c r="EJ259" s="1" t="s">
        <v>0</v>
      </c>
      <c r="EK259" s="1" t="s">
        <v>0</v>
      </c>
      <c r="EL259" s="1" t="s">
        <v>0</v>
      </c>
      <c r="EM259" s="1" t="s">
        <v>0</v>
      </c>
      <c r="EN259" s="1" t="s">
        <v>0</v>
      </c>
      <c r="EO259" s="1" t="s">
        <v>0</v>
      </c>
      <c r="EP259" s="1" t="s">
        <v>0</v>
      </c>
      <c r="EQ259" s="1" t="s">
        <v>0</v>
      </c>
      <c r="ER259" s="1" t="s">
        <v>0</v>
      </c>
      <c r="ES259" s="1" t="s">
        <v>0</v>
      </c>
      <c r="ET259" s="1" t="s">
        <v>0</v>
      </c>
      <c r="EU259" s="1" t="s">
        <v>0</v>
      </c>
      <c r="EV259" s="1" t="s">
        <v>0</v>
      </c>
      <c r="EW259" s="1" t="s">
        <v>0</v>
      </c>
      <c r="EX259" s="1" t="s">
        <v>0</v>
      </c>
      <c r="EY259" s="1" t="s">
        <v>0</v>
      </c>
      <c r="EZ259" s="1" t="s">
        <v>0</v>
      </c>
      <c r="FA259" s="1" t="s">
        <v>0</v>
      </c>
      <c r="FB259" s="1" t="s">
        <v>0</v>
      </c>
      <c r="FC259" s="1" t="s">
        <v>0</v>
      </c>
      <c r="FD259" s="1" t="s">
        <v>0</v>
      </c>
    </row>
    <row r="260" spans="1:160" x14ac:dyDescent="0.2">
      <c r="A260" s="1" t="s">
        <v>1896</v>
      </c>
      <c r="B260" s="4" t="s">
        <v>1154</v>
      </c>
      <c r="C260" s="4" t="s">
        <v>1155</v>
      </c>
      <c r="D260" s="1" t="s">
        <v>0</v>
      </c>
      <c r="E260" s="1" t="s">
        <v>0</v>
      </c>
      <c r="F260" s="1" t="s">
        <v>0</v>
      </c>
      <c r="G260" s="1" t="s">
        <v>0</v>
      </c>
      <c r="H260" s="1" t="s">
        <v>0</v>
      </c>
      <c r="I260" s="1" t="s">
        <v>0</v>
      </c>
      <c r="J260" s="1" t="s">
        <v>0</v>
      </c>
      <c r="K260" s="1" t="s">
        <v>0</v>
      </c>
      <c r="L260" s="1" t="s">
        <v>0</v>
      </c>
      <c r="M260" s="1" t="s">
        <v>0</v>
      </c>
      <c r="N260" s="1" t="s">
        <v>0</v>
      </c>
      <c r="O260" s="1" t="s">
        <v>0</v>
      </c>
      <c r="P260" s="1" t="s">
        <v>0</v>
      </c>
      <c r="Q260" s="1" t="s">
        <v>0</v>
      </c>
      <c r="R260" s="1" t="s">
        <v>0</v>
      </c>
      <c r="S260" s="1" t="s">
        <v>0</v>
      </c>
      <c r="T260" s="1" t="s">
        <v>0</v>
      </c>
      <c r="U260" s="1" t="s">
        <v>0</v>
      </c>
      <c r="V260" s="1" t="s">
        <v>0</v>
      </c>
      <c r="W260" s="1" t="s">
        <v>0</v>
      </c>
      <c r="X260" s="1" t="s">
        <v>0</v>
      </c>
      <c r="Y260" s="1" t="s">
        <v>0</v>
      </c>
      <c r="Z260" s="1" t="s">
        <v>0</v>
      </c>
      <c r="AA260" s="1" t="s">
        <v>0</v>
      </c>
      <c r="AB260" s="1" t="s">
        <v>0</v>
      </c>
      <c r="AC260" s="1" t="s">
        <v>0</v>
      </c>
      <c r="AD260" s="1" t="s">
        <v>0</v>
      </c>
      <c r="AE260" s="1" t="s">
        <v>0</v>
      </c>
      <c r="AF260" s="1" t="s">
        <v>0</v>
      </c>
      <c r="AG260" s="1" t="s">
        <v>0</v>
      </c>
      <c r="AH260" s="1" t="s">
        <v>0</v>
      </c>
      <c r="AI260" s="1" t="s">
        <v>0</v>
      </c>
      <c r="AJ260" s="1" t="s">
        <v>0</v>
      </c>
      <c r="AK260" s="1" t="s">
        <v>0</v>
      </c>
      <c r="AL260" s="1" t="s">
        <v>0</v>
      </c>
      <c r="AM260" s="1" t="s">
        <v>0</v>
      </c>
      <c r="AN260" s="1" t="s">
        <v>0</v>
      </c>
      <c r="AO260" s="1" t="s">
        <v>0</v>
      </c>
      <c r="AP260" s="1" t="s">
        <v>0</v>
      </c>
      <c r="AQ260" s="1" t="s">
        <v>0</v>
      </c>
      <c r="AR260" s="1" t="s">
        <v>0</v>
      </c>
      <c r="AS260" s="1" t="s">
        <v>0</v>
      </c>
      <c r="AT260" s="1" t="s">
        <v>0</v>
      </c>
      <c r="AU260" s="1" t="s">
        <v>0</v>
      </c>
      <c r="AV260" s="1" t="s">
        <v>0</v>
      </c>
      <c r="AW260" s="1" t="s">
        <v>0</v>
      </c>
      <c r="AX260" s="1" t="s">
        <v>0</v>
      </c>
      <c r="AY260" s="1" t="s">
        <v>0</v>
      </c>
      <c r="AZ260" s="1" t="s">
        <v>0</v>
      </c>
      <c r="BA260" s="1" t="s">
        <v>0</v>
      </c>
      <c r="BB260" s="1" t="s">
        <v>0</v>
      </c>
      <c r="BC260" s="1" t="s">
        <v>0</v>
      </c>
      <c r="BD260" s="1" t="s">
        <v>0</v>
      </c>
      <c r="BE260" s="1" t="s">
        <v>0</v>
      </c>
      <c r="BF260" s="1" t="s">
        <v>0</v>
      </c>
      <c r="BG260" s="1" t="s">
        <v>0</v>
      </c>
      <c r="BH260" s="1" t="s">
        <v>0</v>
      </c>
      <c r="BI260" s="1" t="s">
        <v>0</v>
      </c>
      <c r="BJ260" s="1" t="s">
        <v>0</v>
      </c>
      <c r="BK260" s="1" t="s">
        <v>0</v>
      </c>
      <c r="BL260" s="1" t="s">
        <v>0</v>
      </c>
      <c r="BM260" s="1" t="s">
        <v>0</v>
      </c>
      <c r="BN260" s="1" t="s">
        <v>0</v>
      </c>
      <c r="BO260" s="1" t="s">
        <v>0</v>
      </c>
      <c r="BP260" s="1" t="s">
        <v>0</v>
      </c>
      <c r="BQ260" s="1" t="s">
        <v>0</v>
      </c>
      <c r="BR260" s="1" t="s">
        <v>0</v>
      </c>
      <c r="BS260" s="1" t="s">
        <v>0</v>
      </c>
      <c r="BT260" s="1" t="s">
        <v>0</v>
      </c>
      <c r="BU260" s="1" t="s">
        <v>0</v>
      </c>
      <c r="BV260" s="1" t="s">
        <v>0</v>
      </c>
      <c r="BW260" s="1" t="s">
        <v>0</v>
      </c>
      <c r="BX260" s="1" t="s">
        <v>0</v>
      </c>
      <c r="BY260" s="1" t="s">
        <v>0</v>
      </c>
      <c r="BZ260" s="1" t="s">
        <v>0</v>
      </c>
      <c r="CA260" s="1" t="s">
        <v>0</v>
      </c>
      <c r="CB260" s="1" t="s">
        <v>0</v>
      </c>
      <c r="CC260" s="1" t="s">
        <v>0</v>
      </c>
      <c r="CD260" s="1" t="s">
        <v>0</v>
      </c>
      <c r="CE260" s="1" t="s">
        <v>0</v>
      </c>
      <c r="CF260" s="1" t="s">
        <v>0</v>
      </c>
      <c r="CG260" s="1" t="s">
        <v>0</v>
      </c>
      <c r="CH260" s="1" t="s">
        <v>0</v>
      </c>
      <c r="CI260" s="1" t="s">
        <v>0</v>
      </c>
      <c r="CJ260" s="1" t="s">
        <v>0</v>
      </c>
      <c r="CK260" s="1" t="s">
        <v>0</v>
      </c>
      <c r="CL260" s="1" t="s">
        <v>0</v>
      </c>
      <c r="CM260" s="1" t="s">
        <v>0</v>
      </c>
      <c r="CN260" s="1" t="s">
        <v>0</v>
      </c>
      <c r="CO260" s="1" t="s">
        <v>0</v>
      </c>
      <c r="CP260" s="1" t="s">
        <v>0</v>
      </c>
      <c r="CQ260" s="1" t="s">
        <v>0</v>
      </c>
      <c r="CR260" s="1" t="s">
        <v>0</v>
      </c>
      <c r="CS260" s="1" t="s">
        <v>0</v>
      </c>
      <c r="CT260" s="1" t="s">
        <v>0</v>
      </c>
      <c r="CU260" s="1" t="s">
        <v>0</v>
      </c>
      <c r="CV260" s="1" t="s">
        <v>0</v>
      </c>
      <c r="CW260" s="1" t="s">
        <v>0</v>
      </c>
      <c r="CX260" s="1" t="s">
        <v>0</v>
      </c>
      <c r="CY260" s="1" t="s">
        <v>0</v>
      </c>
      <c r="CZ260" s="1" t="s">
        <v>0</v>
      </c>
      <c r="DA260" s="1" t="s">
        <v>0</v>
      </c>
      <c r="DB260" s="1" t="s">
        <v>0</v>
      </c>
      <c r="DC260" s="1" t="s">
        <v>0</v>
      </c>
      <c r="DD260" s="1" t="s">
        <v>0</v>
      </c>
      <c r="DE260" s="1" t="s">
        <v>0</v>
      </c>
      <c r="DF260" s="1" t="s">
        <v>0</v>
      </c>
      <c r="DG260" s="1" t="s">
        <v>0</v>
      </c>
      <c r="DH260" s="1" t="s">
        <v>0</v>
      </c>
      <c r="DI260" s="1" t="s">
        <v>0</v>
      </c>
      <c r="DJ260" s="1" t="s">
        <v>0</v>
      </c>
      <c r="DK260" s="1" t="s">
        <v>0</v>
      </c>
      <c r="DL260" s="1" t="s">
        <v>0</v>
      </c>
      <c r="DM260" s="1" t="s">
        <v>0</v>
      </c>
      <c r="DN260" s="1" t="s">
        <v>0</v>
      </c>
      <c r="DO260" s="1" t="s">
        <v>0</v>
      </c>
      <c r="DP260" s="1" t="s">
        <v>0</v>
      </c>
      <c r="DQ260" s="1" t="s">
        <v>0</v>
      </c>
      <c r="DR260" s="1" t="s">
        <v>0</v>
      </c>
      <c r="DS260" s="1" t="s">
        <v>0</v>
      </c>
      <c r="DT260" s="1" t="s">
        <v>0</v>
      </c>
      <c r="DU260" s="1" t="s">
        <v>0</v>
      </c>
      <c r="DV260" s="1" t="s">
        <v>0</v>
      </c>
      <c r="DW260" s="1" t="s">
        <v>0</v>
      </c>
      <c r="DX260" s="1" t="s">
        <v>0</v>
      </c>
      <c r="DY260" s="1" t="s">
        <v>0</v>
      </c>
      <c r="DZ260" s="1" t="s">
        <v>0</v>
      </c>
      <c r="EA260" s="1" t="s">
        <v>0</v>
      </c>
      <c r="EB260" s="1" t="s">
        <v>0</v>
      </c>
      <c r="EC260" s="1" t="s">
        <v>0</v>
      </c>
      <c r="ED260" s="1" t="s">
        <v>0</v>
      </c>
      <c r="EE260" s="1" t="s">
        <v>0</v>
      </c>
      <c r="EF260" s="1" t="s">
        <v>0</v>
      </c>
      <c r="EG260" s="1" t="s">
        <v>0</v>
      </c>
      <c r="EH260" s="1" t="s">
        <v>0</v>
      </c>
      <c r="EI260" s="1" t="s">
        <v>0</v>
      </c>
      <c r="EJ260" s="1" t="s">
        <v>0</v>
      </c>
      <c r="EK260" s="1" t="s">
        <v>0</v>
      </c>
      <c r="EL260" s="1" t="s">
        <v>0</v>
      </c>
      <c r="EM260" s="1" t="s">
        <v>0</v>
      </c>
      <c r="EN260" s="1" t="s">
        <v>0</v>
      </c>
      <c r="EO260" s="1" t="s">
        <v>0</v>
      </c>
      <c r="EP260" s="1" t="s">
        <v>0</v>
      </c>
      <c r="EQ260" s="1" t="s">
        <v>0</v>
      </c>
      <c r="ER260" s="1" t="s">
        <v>0</v>
      </c>
      <c r="ES260" s="1" t="s">
        <v>0</v>
      </c>
      <c r="ET260" s="1" t="s">
        <v>0</v>
      </c>
      <c r="EU260" s="1" t="s">
        <v>0</v>
      </c>
      <c r="EV260" s="1" t="s">
        <v>0</v>
      </c>
      <c r="EW260" s="1" t="s">
        <v>0</v>
      </c>
      <c r="EX260" s="1" t="s">
        <v>0</v>
      </c>
      <c r="EY260" s="1" t="s">
        <v>0</v>
      </c>
      <c r="EZ260" s="1" t="s">
        <v>0</v>
      </c>
      <c r="FA260" s="1" t="s">
        <v>0</v>
      </c>
      <c r="FB260" s="1" t="s">
        <v>0</v>
      </c>
      <c r="FC260" s="1" t="s">
        <v>0</v>
      </c>
      <c r="FD260" s="1" t="s">
        <v>0</v>
      </c>
    </row>
    <row r="261" spans="1:160" x14ac:dyDescent="0.2">
      <c r="A261" s="1" t="s">
        <v>1897</v>
      </c>
      <c r="B261" s="4" t="s">
        <v>1158</v>
      </c>
      <c r="C261" s="4" t="s">
        <v>1159</v>
      </c>
      <c r="D261" s="1" t="s">
        <v>0</v>
      </c>
      <c r="E261" s="1" t="s">
        <v>0</v>
      </c>
      <c r="F261" s="1" t="s">
        <v>0</v>
      </c>
      <c r="G261" s="1" t="s">
        <v>0</v>
      </c>
      <c r="H261" s="1" t="s">
        <v>0</v>
      </c>
      <c r="I261" s="1" t="s">
        <v>0</v>
      </c>
      <c r="J261" s="1" t="s">
        <v>0</v>
      </c>
      <c r="K261" s="1" t="s">
        <v>0</v>
      </c>
      <c r="L261" s="1" t="s">
        <v>0</v>
      </c>
      <c r="M261" s="1" t="s">
        <v>0</v>
      </c>
      <c r="N261" s="1" t="s">
        <v>0</v>
      </c>
      <c r="O261" s="1" t="s">
        <v>0</v>
      </c>
      <c r="P261" s="1" t="s">
        <v>0</v>
      </c>
      <c r="Q261" s="1" t="s">
        <v>0</v>
      </c>
      <c r="R261" s="1" t="s">
        <v>0</v>
      </c>
      <c r="S261" s="1" t="s">
        <v>0</v>
      </c>
      <c r="T261" s="1" t="s">
        <v>0</v>
      </c>
      <c r="U261" s="1" t="s">
        <v>0</v>
      </c>
      <c r="V261" s="1" t="s">
        <v>0</v>
      </c>
      <c r="W261" s="1" t="s">
        <v>0</v>
      </c>
      <c r="X261" s="1" t="s">
        <v>0</v>
      </c>
      <c r="Y261" s="1" t="s">
        <v>0</v>
      </c>
      <c r="Z261" s="1" t="s">
        <v>0</v>
      </c>
      <c r="AA261" s="1" t="s">
        <v>0</v>
      </c>
      <c r="AB261" s="1" t="s">
        <v>0</v>
      </c>
      <c r="AC261" s="1" t="s">
        <v>0</v>
      </c>
      <c r="AD261" s="1" t="s">
        <v>0</v>
      </c>
      <c r="AE261" s="1" t="s">
        <v>0</v>
      </c>
      <c r="AF261" s="1" t="s">
        <v>0</v>
      </c>
      <c r="AG261" s="1" t="s">
        <v>0</v>
      </c>
      <c r="AH261" s="1" t="s">
        <v>0</v>
      </c>
      <c r="AI261" s="1" t="s">
        <v>0</v>
      </c>
      <c r="AJ261" s="1" t="s">
        <v>0</v>
      </c>
      <c r="AK261" s="1" t="s">
        <v>0</v>
      </c>
      <c r="AL261" s="1" t="s">
        <v>0</v>
      </c>
      <c r="AM261" s="1" t="s">
        <v>0</v>
      </c>
      <c r="AN261" s="1" t="s">
        <v>0</v>
      </c>
      <c r="AO261" s="1" t="s">
        <v>0</v>
      </c>
      <c r="AP261" s="1" t="s">
        <v>0</v>
      </c>
      <c r="AQ261" s="1" t="s">
        <v>0</v>
      </c>
      <c r="AR261" s="1" t="s">
        <v>0</v>
      </c>
      <c r="AS261" s="1" t="s">
        <v>0</v>
      </c>
      <c r="AT261" s="1" t="s">
        <v>0</v>
      </c>
      <c r="AU261" s="1" t="s">
        <v>0</v>
      </c>
      <c r="AV261" s="1" t="s">
        <v>0</v>
      </c>
      <c r="AW261" s="1" t="s">
        <v>0</v>
      </c>
      <c r="AX261" s="1" t="s">
        <v>0</v>
      </c>
      <c r="AY261" s="1" t="s">
        <v>0</v>
      </c>
      <c r="AZ261" s="1" t="s">
        <v>0</v>
      </c>
      <c r="BA261" s="1" t="s">
        <v>0</v>
      </c>
      <c r="BB261" s="1" t="s">
        <v>0</v>
      </c>
      <c r="BC261" s="1" t="s">
        <v>0</v>
      </c>
      <c r="BD261" s="1" t="s">
        <v>0</v>
      </c>
      <c r="BE261" s="1" t="s">
        <v>0</v>
      </c>
      <c r="BF261" s="1" t="s">
        <v>0</v>
      </c>
      <c r="BG261" s="1" t="s">
        <v>0</v>
      </c>
      <c r="BH261" s="1" t="s">
        <v>0</v>
      </c>
      <c r="BI261" s="1" t="s">
        <v>0</v>
      </c>
      <c r="BJ261" s="1" t="s">
        <v>0</v>
      </c>
      <c r="BK261" s="1" t="s">
        <v>0</v>
      </c>
      <c r="BL261" s="1" t="s">
        <v>0</v>
      </c>
      <c r="BM261" s="1" t="s">
        <v>0</v>
      </c>
      <c r="BN261" s="1" t="s">
        <v>0</v>
      </c>
      <c r="BO261" s="1" t="s">
        <v>0</v>
      </c>
      <c r="BP261" s="1" t="s">
        <v>0</v>
      </c>
      <c r="BQ261" s="1" t="s">
        <v>0</v>
      </c>
      <c r="BR261" s="1" t="s">
        <v>0</v>
      </c>
      <c r="BS261" s="1" t="s">
        <v>0</v>
      </c>
      <c r="BT261" s="1" t="s">
        <v>0</v>
      </c>
      <c r="BU261" s="1" t="s">
        <v>0</v>
      </c>
      <c r="BV261" s="1" t="s">
        <v>0</v>
      </c>
      <c r="BW261" s="1" t="s">
        <v>0</v>
      </c>
      <c r="BX261" s="1" t="s">
        <v>0</v>
      </c>
      <c r="BY261" s="1" t="s">
        <v>0</v>
      </c>
      <c r="BZ261" s="1" t="s">
        <v>0</v>
      </c>
      <c r="CA261" s="1" t="s">
        <v>0</v>
      </c>
      <c r="CB261" s="1" t="s">
        <v>0</v>
      </c>
      <c r="CC261" s="1" t="s">
        <v>0</v>
      </c>
      <c r="CD261" s="1" t="s">
        <v>0</v>
      </c>
      <c r="CE261" s="1" t="s">
        <v>0</v>
      </c>
      <c r="CF261" s="1" t="s">
        <v>0</v>
      </c>
      <c r="CG261" s="1" t="s">
        <v>0</v>
      </c>
      <c r="CH261" s="1" t="s">
        <v>0</v>
      </c>
      <c r="CI261" s="1" t="s">
        <v>0</v>
      </c>
      <c r="CJ261" s="1" t="s">
        <v>0</v>
      </c>
      <c r="CK261" s="1" t="s">
        <v>0</v>
      </c>
      <c r="CL261" s="1" t="s">
        <v>0</v>
      </c>
      <c r="CM261" s="1" t="s">
        <v>0</v>
      </c>
      <c r="CN261" s="1" t="s">
        <v>0</v>
      </c>
      <c r="CO261" s="1" t="s">
        <v>0</v>
      </c>
      <c r="CP261" s="1" t="s">
        <v>0</v>
      </c>
      <c r="CQ261" s="1" t="s">
        <v>0</v>
      </c>
      <c r="CR261" s="1" t="s">
        <v>0</v>
      </c>
      <c r="CS261" s="1" t="s">
        <v>0</v>
      </c>
      <c r="CT261" s="1" t="s">
        <v>0</v>
      </c>
      <c r="CU261" s="1" t="s">
        <v>0</v>
      </c>
      <c r="CV261" s="1" t="s">
        <v>0</v>
      </c>
      <c r="CW261" s="1" t="s">
        <v>0</v>
      </c>
      <c r="CX261" s="1" t="s">
        <v>0</v>
      </c>
      <c r="CY261" s="1" t="s">
        <v>0</v>
      </c>
      <c r="CZ261" s="1" t="s">
        <v>0</v>
      </c>
      <c r="DA261" s="1" t="s">
        <v>0</v>
      </c>
      <c r="DB261" s="1" t="s">
        <v>0</v>
      </c>
      <c r="DC261" s="1" t="s">
        <v>0</v>
      </c>
      <c r="DD261" s="1" t="s">
        <v>0</v>
      </c>
      <c r="DE261" s="1" t="s">
        <v>0</v>
      </c>
      <c r="DF261" s="1" t="s">
        <v>0</v>
      </c>
      <c r="DG261" s="1" t="s">
        <v>0</v>
      </c>
      <c r="DH261" s="1" t="s">
        <v>0</v>
      </c>
      <c r="DI261" s="1" t="s">
        <v>0</v>
      </c>
      <c r="DJ261" s="1" t="s">
        <v>0</v>
      </c>
      <c r="DK261" s="1" t="s">
        <v>0</v>
      </c>
      <c r="DL261" s="1" t="s">
        <v>0</v>
      </c>
      <c r="DM261" s="1" t="s">
        <v>0</v>
      </c>
      <c r="DN261" s="1" t="s">
        <v>0</v>
      </c>
      <c r="DO261" s="1" t="s">
        <v>0</v>
      </c>
      <c r="DP261" s="1" t="s">
        <v>0</v>
      </c>
      <c r="DQ261" s="1" t="s">
        <v>0</v>
      </c>
      <c r="DR261" s="1" t="s">
        <v>0</v>
      </c>
      <c r="DS261" s="1" t="s">
        <v>0</v>
      </c>
      <c r="DT261" s="1" t="s">
        <v>0</v>
      </c>
      <c r="DU261" s="1" t="s">
        <v>0</v>
      </c>
      <c r="DV261" s="1" t="s">
        <v>0</v>
      </c>
      <c r="DW261" s="1" t="s">
        <v>0</v>
      </c>
      <c r="DX261" s="1" t="s">
        <v>0</v>
      </c>
      <c r="DY261" s="1" t="s">
        <v>0</v>
      </c>
      <c r="DZ261" s="1" t="s">
        <v>0</v>
      </c>
      <c r="EA261" s="1" t="s">
        <v>0</v>
      </c>
      <c r="EB261" s="1" t="s">
        <v>0</v>
      </c>
      <c r="EC261" s="1" t="s">
        <v>0</v>
      </c>
      <c r="ED261" s="1" t="s">
        <v>0</v>
      </c>
      <c r="EE261" s="1" t="s">
        <v>0</v>
      </c>
      <c r="EF261" s="1" t="s">
        <v>0</v>
      </c>
      <c r="EG261" s="1" t="s">
        <v>0</v>
      </c>
      <c r="EH261" s="1" t="s">
        <v>0</v>
      </c>
      <c r="EI261" s="1" t="s">
        <v>0</v>
      </c>
      <c r="EJ261" s="1" t="s">
        <v>0</v>
      </c>
      <c r="EK261" s="1" t="s">
        <v>0</v>
      </c>
      <c r="EL261" s="1" t="s">
        <v>0</v>
      </c>
      <c r="EM261" s="1" t="s">
        <v>0</v>
      </c>
      <c r="EN261" s="1" t="s">
        <v>0</v>
      </c>
      <c r="EO261" s="1" t="s">
        <v>0</v>
      </c>
      <c r="EP261" s="1" t="s">
        <v>0</v>
      </c>
      <c r="EQ261" s="1" t="s">
        <v>0</v>
      </c>
      <c r="ER261" s="1" t="s">
        <v>0</v>
      </c>
      <c r="ES261" s="1" t="s">
        <v>0</v>
      </c>
      <c r="ET261" s="1" t="s">
        <v>0</v>
      </c>
      <c r="EU261" s="1" t="s">
        <v>0</v>
      </c>
      <c r="EV261" s="1" t="s">
        <v>0</v>
      </c>
      <c r="EW261" s="1" t="s">
        <v>0</v>
      </c>
      <c r="EX261" s="1" t="s">
        <v>0</v>
      </c>
      <c r="EY261" s="1" t="s">
        <v>0</v>
      </c>
      <c r="EZ261" s="1" t="s">
        <v>0</v>
      </c>
      <c r="FA261" s="1" t="s">
        <v>0</v>
      </c>
      <c r="FB261" s="1" t="s">
        <v>0</v>
      </c>
      <c r="FC261" s="1" t="s">
        <v>0</v>
      </c>
      <c r="FD261" s="1" t="s">
        <v>0</v>
      </c>
    </row>
    <row r="262" spans="1:160" x14ac:dyDescent="0.2">
      <c r="A262" s="1" t="s">
        <v>1898</v>
      </c>
      <c r="B262" s="4" t="s">
        <v>1163</v>
      </c>
      <c r="C262" s="4" t="s">
        <v>1164</v>
      </c>
      <c r="D262" s="1" t="s">
        <v>0</v>
      </c>
      <c r="E262" s="1" t="s">
        <v>0</v>
      </c>
      <c r="F262" s="1" t="s">
        <v>0</v>
      </c>
      <c r="G262" s="1" t="s">
        <v>0</v>
      </c>
      <c r="H262" s="1" t="s">
        <v>0</v>
      </c>
      <c r="I262" s="1" t="s">
        <v>0</v>
      </c>
      <c r="J262" s="1" t="s">
        <v>0</v>
      </c>
      <c r="K262" s="1" t="s">
        <v>0</v>
      </c>
      <c r="L262" s="1" t="s">
        <v>0</v>
      </c>
      <c r="M262" s="1" t="s">
        <v>0</v>
      </c>
      <c r="N262" s="1" t="s">
        <v>0</v>
      </c>
      <c r="O262" s="1" t="s">
        <v>0</v>
      </c>
      <c r="P262" s="1" t="s">
        <v>0</v>
      </c>
      <c r="Q262" s="1" t="s">
        <v>0</v>
      </c>
      <c r="R262" s="1" t="s">
        <v>0</v>
      </c>
      <c r="S262" s="1" t="s">
        <v>0</v>
      </c>
      <c r="T262" s="1" t="s">
        <v>0</v>
      </c>
      <c r="U262" s="1" t="s">
        <v>0</v>
      </c>
      <c r="V262" s="1" t="s">
        <v>0</v>
      </c>
      <c r="W262" s="1" t="s">
        <v>0</v>
      </c>
      <c r="X262" s="1" t="s">
        <v>0</v>
      </c>
      <c r="Y262" s="1" t="s">
        <v>0</v>
      </c>
      <c r="Z262" s="1" t="s">
        <v>0</v>
      </c>
      <c r="AA262" s="1" t="s">
        <v>0</v>
      </c>
      <c r="AB262" s="1" t="s">
        <v>0</v>
      </c>
      <c r="AC262" s="1" t="s">
        <v>0</v>
      </c>
      <c r="AD262" s="1" t="s">
        <v>0</v>
      </c>
      <c r="AE262" s="1" t="s">
        <v>0</v>
      </c>
      <c r="AF262" s="1" t="s">
        <v>0</v>
      </c>
      <c r="AG262" s="1" t="s">
        <v>0</v>
      </c>
      <c r="AH262" s="1" t="s">
        <v>0</v>
      </c>
      <c r="AI262" s="1" t="s">
        <v>0</v>
      </c>
      <c r="AJ262" s="1" t="s">
        <v>0</v>
      </c>
      <c r="AK262" s="1" t="s">
        <v>0</v>
      </c>
      <c r="AL262" s="1" t="s">
        <v>0</v>
      </c>
      <c r="AM262" s="1" t="s">
        <v>0</v>
      </c>
      <c r="AN262" s="1" t="s">
        <v>0</v>
      </c>
      <c r="AO262" s="1" t="s">
        <v>0</v>
      </c>
      <c r="AP262" s="1" t="s">
        <v>0</v>
      </c>
      <c r="AQ262" s="1" t="s">
        <v>0</v>
      </c>
      <c r="AR262" s="1" t="s">
        <v>0</v>
      </c>
      <c r="AS262" s="1" t="s">
        <v>0</v>
      </c>
      <c r="AT262" s="1" t="s">
        <v>0</v>
      </c>
      <c r="AU262" s="1" t="s">
        <v>0</v>
      </c>
      <c r="AV262" s="1" t="s">
        <v>0</v>
      </c>
      <c r="AW262" s="1" t="s">
        <v>0</v>
      </c>
      <c r="AX262" s="1" t="s">
        <v>0</v>
      </c>
      <c r="AY262" s="1" t="s">
        <v>0</v>
      </c>
      <c r="AZ262" s="1" t="s">
        <v>0</v>
      </c>
      <c r="BA262" s="1" t="s">
        <v>0</v>
      </c>
      <c r="BB262" s="1" t="s">
        <v>0</v>
      </c>
      <c r="BC262" s="1" t="s">
        <v>0</v>
      </c>
      <c r="BD262" s="1" t="s">
        <v>0</v>
      </c>
      <c r="BE262" s="1" t="s">
        <v>0</v>
      </c>
      <c r="BF262" s="1" t="s">
        <v>0</v>
      </c>
      <c r="BG262" s="1" t="s">
        <v>0</v>
      </c>
      <c r="BH262" s="1" t="s">
        <v>0</v>
      </c>
      <c r="BI262" s="1" t="s">
        <v>0</v>
      </c>
      <c r="BJ262" s="1" t="s">
        <v>0</v>
      </c>
      <c r="BK262" s="1" t="s">
        <v>0</v>
      </c>
      <c r="BL262" s="1" t="s">
        <v>0</v>
      </c>
      <c r="BM262" s="1" t="s">
        <v>0</v>
      </c>
      <c r="BN262" s="1" t="s">
        <v>0</v>
      </c>
      <c r="BO262" s="1" t="s">
        <v>0</v>
      </c>
      <c r="BP262" s="1" t="s">
        <v>0</v>
      </c>
      <c r="BQ262" s="1" t="s">
        <v>0</v>
      </c>
      <c r="BR262" s="1" t="s">
        <v>0</v>
      </c>
      <c r="BS262" s="1" t="s">
        <v>0</v>
      </c>
      <c r="BT262" s="1" t="s">
        <v>0</v>
      </c>
      <c r="BU262" s="1" t="s">
        <v>0</v>
      </c>
      <c r="BV262" s="1" t="s">
        <v>0</v>
      </c>
      <c r="BW262" s="1" t="s">
        <v>0</v>
      </c>
      <c r="BX262" s="1" t="s">
        <v>0</v>
      </c>
      <c r="BY262" s="1" t="s">
        <v>0</v>
      </c>
      <c r="BZ262" s="1" t="s">
        <v>0</v>
      </c>
      <c r="CA262" s="1" t="s">
        <v>0</v>
      </c>
      <c r="CB262" s="1" t="s">
        <v>0</v>
      </c>
      <c r="CC262" s="1" t="s">
        <v>0</v>
      </c>
      <c r="CD262" s="1" t="s">
        <v>0</v>
      </c>
      <c r="CE262" s="1" t="s">
        <v>0</v>
      </c>
      <c r="CF262" s="1" t="s">
        <v>0</v>
      </c>
      <c r="CG262" s="1" t="s">
        <v>0</v>
      </c>
      <c r="CH262" s="1" t="s">
        <v>0</v>
      </c>
      <c r="CI262" s="1" t="s">
        <v>0</v>
      </c>
      <c r="CJ262" s="1" t="s">
        <v>0</v>
      </c>
      <c r="CK262" s="1" t="s">
        <v>0</v>
      </c>
      <c r="CL262" s="1" t="s">
        <v>0</v>
      </c>
      <c r="CM262" s="1" t="s">
        <v>0</v>
      </c>
      <c r="CN262" s="1" t="s">
        <v>0</v>
      </c>
      <c r="CO262" s="1" t="s">
        <v>0</v>
      </c>
      <c r="CP262" s="1" t="s">
        <v>0</v>
      </c>
      <c r="CQ262" s="1" t="s">
        <v>0</v>
      </c>
      <c r="CR262" s="1" t="s">
        <v>0</v>
      </c>
      <c r="CS262" s="1" t="s">
        <v>0</v>
      </c>
      <c r="CT262" s="1" t="s">
        <v>0</v>
      </c>
      <c r="CU262" s="1" t="s">
        <v>0</v>
      </c>
      <c r="CV262" s="1" t="s">
        <v>0</v>
      </c>
      <c r="CW262" s="1" t="s">
        <v>0</v>
      </c>
      <c r="CX262" s="1" t="s">
        <v>0</v>
      </c>
      <c r="CY262" s="1" t="s">
        <v>0</v>
      </c>
      <c r="CZ262" s="1" t="s">
        <v>0</v>
      </c>
      <c r="DA262" s="1" t="s">
        <v>0</v>
      </c>
      <c r="DB262" s="1" t="s">
        <v>0</v>
      </c>
      <c r="DC262" s="1" t="s">
        <v>0</v>
      </c>
      <c r="DD262" s="1" t="s">
        <v>0</v>
      </c>
      <c r="DE262" s="1" t="s">
        <v>0</v>
      </c>
      <c r="DF262" s="1" t="s">
        <v>0</v>
      </c>
      <c r="DG262" s="1" t="s">
        <v>0</v>
      </c>
      <c r="DH262" s="1" t="s">
        <v>0</v>
      </c>
      <c r="DI262" s="1" t="s">
        <v>0</v>
      </c>
      <c r="DJ262" s="1" t="s">
        <v>0</v>
      </c>
      <c r="DK262" s="1" t="s">
        <v>0</v>
      </c>
      <c r="DL262" s="1" t="s">
        <v>0</v>
      </c>
      <c r="DM262" s="1" t="s">
        <v>0</v>
      </c>
      <c r="DN262" s="1" t="s">
        <v>0</v>
      </c>
      <c r="DO262" s="1" t="s">
        <v>0</v>
      </c>
      <c r="DP262" s="1" t="s">
        <v>0</v>
      </c>
      <c r="DQ262" s="1" t="s">
        <v>0</v>
      </c>
      <c r="DR262" s="1" t="s">
        <v>0</v>
      </c>
      <c r="DS262" s="1" t="s">
        <v>0</v>
      </c>
      <c r="DT262" s="1" t="s">
        <v>0</v>
      </c>
      <c r="DU262" s="1" t="s">
        <v>0</v>
      </c>
      <c r="DV262" s="1" t="s">
        <v>0</v>
      </c>
      <c r="DW262" s="1" t="s">
        <v>0</v>
      </c>
      <c r="DX262" s="1" t="s">
        <v>0</v>
      </c>
      <c r="DY262" s="1" t="s">
        <v>0</v>
      </c>
      <c r="DZ262" s="1" t="s">
        <v>0</v>
      </c>
      <c r="EA262" s="1" t="s">
        <v>0</v>
      </c>
      <c r="EB262" s="1" t="s">
        <v>0</v>
      </c>
      <c r="EC262" s="1" t="s">
        <v>0</v>
      </c>
      <c r="ED262" s="1" t="s">
        <v>0</v>
      </c>
      <c r="EE262" s="1" t="s">
        <v>0</v>
      </c>
      <c r="EF262" s="1" t="s">
        <v>0</v>
      </c>
      <c r="EG262" s="1" t="s">
        <v>0</v>
      </c>
      <c r="EH262" s="1" t="s">
        <v>0</v>
      </c>
      <c r="EI262" s="1" t="s">
        <v>0</v>
      </c>
      <c r="EJ262" s="1" t="s">
        <v>0</v>
      </c>
      <c r="EK262" s="1" t="s">
        <v>0</v>
      </c>
      <c r="EL262" s="1" t="s">
        <v>0</v>
      </c>
      <c r="EM262" s="1" t="s">
        <v>0</v>
      </c>
      <c r="EN262" s="1" t="s">
        <v>0</v>
      </c>
      <c r="EO262" s="1" t="s">
        <v>0</v>
      </c>
      <c r="EP262" s="1" t="s">
        <v>0</v>
      </c>
      <c r="EQ262" s="1" t="s">
        <v>0</v>
      </c>
      <c r="ER262" s="1" t="s">
        <v>0</v>
      </c>
      <c r="ES262" s="1" t="s">
        <v>0</v>
      </c>
      <c r="ET262" s="1" t="s">
        <v>0</v>
      </c>
      <c r="EU262" s="1" t="s">
        <v>0</v>
      </c>
      <c r="EV262" s="1" t="s">
        <v>0</v>
      </c>
      <c r="EW262" s="1" t="s">
        <v>0</v>
      </c>
      <c r="EX262" s="1" t="s">
        <v>0</v>
      </c>
      <c r="EY262" s="1" t="s">
        <v>0</v>
      </c>
      <c r="EZ262" s="1" t="s">
        <v>0</v>
      </c>
      <c r="FA262" s="1" t="s">
        <v>0</v>
      </c>
      <c r="FB262" s="1" t="s">
        <v>0</v>
      </c>
      <c r="FC262" s="1" t="s">
        <v>0</v>
      </c>
      <c r="FD262" s="1" t="s">
        <v>0</v>
      </c>
    </row>
    <row r="263" spans="1:160" x14ac:dyDescent="0.2">
      <c r="A263" s="1" t="s">
        <v>1899</v>
      </c>
      <c r="B263" s="4" t="s">
        <v>1166</v>
      </c>
      <c r="C263" s="4" t="s">
        <v>1167</v>
      </c>
      <c r="D263" s="1" t="s">
        <v>0</v>
      </c>
      <c r="E263" s="1" t="s">
        <v>0</v>
      </c>
      <c r="F263" s="1" t="s">
        <v>0</v>
      </c>
      <c r="G263" s="1" t="s">
        <v>0</v>
      </c>
      <c r="H263" s="1" t="s">
        <v>0</v>
      </c>
      <c r="I263" s="1" t="s">
        <v>0</v>
      </c>
      <c r="J263" s="1" t="s">
        <v>0</v>
      </c>
      <c r="K263" s="1" t="s">
        <v>0</v>
      </c>
      <c r="L263" s="1" t="s">
        <v>0</v>
      </c>
      <c r="M263" s="1" t="s">
        <v>0</v>
      </c>
      <c r="N263" s="1" t="s">
        <v>0</v>
      </c>
      <c r="O263" s="1" t="s">
        <v>0</v>
      </c>
      <c r="P263" s="1" t="s">
        <v>0</v>
      </c>
      <c r="Q263" s="1" t="s">
        <v>0</v>
      </c>
      <c r="R263" s="1" t="s">
        <v>0</v>
      </c>
      <c r="S263" s="1" t="s">
        <v>0</v>
      </c>
      <c r="T263" s="1" t="s">
        <v>0</v>
      </c>
      <c r="U263" s="1" t="s">
        <v>0</v>
      </c>
      <c r="V263" s="1" t="s">
        <v>0</v>
      </c>
      <c r="W263" s="1" t="s">
        <v>0</v>
      </c>
      <c r="X263" s="1" t="s">
        <v>0</v>
      </c>
      <c r="Y263" s="1" t="s">
        <v>0</v>
      </c>
      <c r="Z263" s="1" t="s">
        <v>0</v>
      </c>
      <c r="AA263" s="1" t="s">
        <v>0</v>
      </c>
      <c r="AB263" s="1" t="s">
        <v>0</v>
      </c>
      <c r="AC263" s="1" t="s">
        <v>0</v>
      </c>
      <c r="AD263" s="1" t="s">
        <v>0</v>
      </c>
      <c r="AE263" s="1" t="s">
        <v>0</v>
      </c>
      <c r="AF263" s="1" t="s">
        <v>0</v>
      </c>
      <c r="AG263" s="1" t="s">
        <v>0</v>
      </c>
      <c r="AH263" s="1" t="s">
        <v>0</v>
      </c>
      <c r="AI263" s="1" t="s">
        <v>0</v>
      </c>
      <c r="AJ263" s="1" t="s">
        <v>0</v>
      </c>
      <c r="AK263" s="1" t="s">
        <v>0</v>
      </c>
      <c r="AL263" s="1" t="s">
        <v>0</v>
      </c>
      <c r="AM263" s="1" t="s">
        <v>0</v>
      </c>
      <c r="AN263" s="1" t="s">
        <v>0</v>
      </c>
      <c r="AO263" s="1" t="s">
        <v>0</v>
      </c>
      <c r="AP263" s="1" t="s">
        <v>0</v>
      </c>
      <c r="AQ263" s="1" t="s">
        <v>0</v>
      </c>
      <c r="AR263" s="1" t="s">
        <v>0</v>
      </c>
      <c r="AS263" s="1" t="s">
        <v>0</v>
      </c>
      <c r="AT263" s="1" t="s">
        <v>0</v>
      </c>
      <c r="AU263" s="1" t="s">
        <v>0</v>
      </c>
      <c r="AV263" s="1" t="s">
        <v>0</v>
      </c>
      <c r="AW263" s="1" t="s">
        <v>0</v>
      </c>
      <c r="AX263" s="1" t="s">
        <v>0</v>
      </c>
      <c r="AY263" s="1" t="s">
        <v>0</v>
      </c>
      <c r="AZ263" s="1" t="s">
        <v>0</v>
      </c>
      <c r="BA263" s="1" t="s">
        <v>0</v>
      </c>
      <c r="BB263" s="1" t="s">
        <v>0</v>
      </c>
      <c r="BC263" s="1" t="s">
        <v>0</v>
      </c>
      <c r="BD263" s="1" t="s">
        <v>0</v>
      </c>
      <c r="BE263" s="1" t="s">
        <v>0</v>
      </c>
      <c r="BF263" s="1" t="s">
        <v>0</v>
      </c>
      <c r="BG263" s="1" t="s">
        <v>0</v>
      </c>
      <c r="BH263" s="1" t="s">
        <v>0</v>
      </c>
      <c r="BI263" s="1" t="s">
        <v>0</v>
      </c>
      <c r="BJ263" s="1" t="s">
        <v>0</v>
      </c>
      <c r="BK263" s="1" t="s">
        <v>0</v>
      </c>
      <c r="BL263" s="1" t="s">
        <v>0</v>
      </c>
      <c r="BM263" s="1" t="s">
        <v>0</v>
      </c>
      <c r="BN263" s="1" t="s">
        <v>0</v>
      </c>
      <c r="BO263" s="1" t="s">
        <v>0</v>
      </c>
      <c r="BP263" s="1" t="s">
        <v>0</v>
      </c>
      <c r="BQ263" s="1" t="s">
        <v>0</v>
      </c>
      <c r="BR263" s="1" t="s">
        <v>0</v>
      </c>
      <c r="BS263" s="1" t="s">
        <v>0</v>
      </c>
      <c r="BT263" s="1" t="s">
        <v>0</v>
      </c>
      <c r="BU263" s="1" t="s">
        <v>0</v>
      </c>
      <c r="BV263" s="1" t="s">
        <v>0</v>
      </c>
      <c r="BW263" s="1" t="s">
        <v>0</v>
      </c>
      <c r="BX263" s="1" t="s">
        <v>0</v>
      </c>
      <c r="BY263" s="1" t="s">
        <v>0</v>
      </c>
      <c r="BZ263" s="1" t="s">
        <v>0</v>
      </c>
      <c r="CA263" s="1" t="s">
        <v>0</v>
      </c>
      <c r="CB263" s="1" t="s">
        <v>0</v>
      </c>
      <c r="CC263" s="1" t="s">
        <v>0</v>
      </c>
      <c r="CD263" s="1" t="s">
        <v>0</v>
      </c>
      <c r="CE263" s="1" t="s">
        <v>0</v>
      </c>
      <c r="CF263" s="1" t="s">
        <v>0</v>
      </c>
      <c r="CG263" s="1" t="s">
        <v>0</v>
      </c>
      <c r="CH263" s="1" t="s">
        <v>0</v>
      </c>
      <c r="CI263" s="1" t="s">
        <v>0</v>
      </c>
      <c r="CJ263" s="1" t="s">
        <v>0</v>
      </c>
      <c r="CK263" s="1" t="s">
        <v>0</v>
      </c>
      <c r="CL263" s="1" t="s">
        <v>0</v>
      </c>
      <c r="CM263" s="1" t="s">
        <v>0</v>
      </c>
      <c r="CN263" s="1" t="s">
        <v>0</v>
      </c>
      <c r="CO263" s="1" t="s">
        <v>0</v>
      </c>
      <c r="CP263" s="1" t="s">
        <v>0</v>
      </c>
      <c r="CQ263" s="1" t="s">
        <v>0</v>
      </c>
      <c r="CR263" s="1" t="s">
        <v>0</v>
      </c>
      <c r="CS263" s="1" t="s">
        <v>0</v>
      </c>
      <c r="CT263" s="1" t="s">
        <v>0</v>
      </c>
      <c r="CU263" s="1" t="s">
        <v>0</v>
      </c>
      <c r="CV263" s="1" t="s">
        <v>0</v>
      </c>
      <c r="CW263" s="1" t="s">
        <v>0</v>
      </c>
      <c r="CX263" s="1" t="s">
        <v>0</v>
      </c>
      <c r="CY263" s="1" t="s">
        <v>0</v>
      </c>
      <c r="CZ263" s="1" t="s">
        <v>0</v>
      </c>
      <c r="DA263" s="1" t="s">
        <v>0</v>
      </c>
      <c r="DB263" s="1" t="s">
        <v>0</v>
      </c>
      <c r="DC263" s="1" t="s">
        <v>0</v>
      </c>
      <c r="DD263" s="1" t="s">
        <v>0</v>
      </c>
      <c r="DE263" s="1" t="s">
        <v>0</v>
      </c>
      <c r="DF263" s="1" t="s">
        <v>0</v>
      </c>
      <c r="DG263" s="1" t="s">
        <v>0</v>
      </c>
      <c r="DH263" s="1" t="s">
        <v>0</v>
      </c>
      <c r="DI263" s="1" t="s">
        <v>0</v>
      </c>
      <c r="DJ263" s="1" t="s">
        <v>0</v>
      </c>
      <c r="DK263" s="1" t="s">
        <v>0</v>
      </c>
      <c r="DL263" s="1" t="s">
        <v>0</v>
      </c>
      <c r="DM263" s="1" t="s">
        <v>0</v>
      </c>
      <c r="DN263" s="1" t="s">
        <v>0</v>
      </c>
      <c r="DO263" s="1" t="s">
        <v>0</v>
      </c>
      <c r="DP263" s="1" t="s">
        <v>0</v>
      </c>
      <c r="DQ263" s="1" t="s">
        <v>0</v>
      </c>
      <c r="DR263" s="1" t="s">
        <v>0</v>
      </c>
      <c r="DS263" s="1" t="s">
        <v>0</v>
      </c>
      <c r="DT263" s="1" t="s">
        <v>0</v>
      </c>
      <c r="DU263" s="1" t="s">
        <v>0</v>
      </c>
      <c r="DV263" s="1" t="s">
        <v>0</v>
      </c>
      <c r="DW263" s="1" t="s">
        <v>0</v>
      </c>
      <c r="DX263" s="1" t="s">
        <v>0</v>
      </c>
      <c r="DY263" s="1" t="s">
        <v>0</v>
      </c>
      <c r="DZ263" s="1" t="s">
        <v>0</v>
      </c>
      <c r="EA263" s="1" t="s">
        <v>0</v>
      </c>
      <c r="EB263" s="1" t="s">
        <v>0</v>
      </c>
      <c r="EC263" s="1" t="s">
        <v>0</v>
      </c>
      <c r="ED263" s="1" t="s">
        <v>0</v>
      </c>
      <c r="EE263" s="1" t="s">
        <v>0</v>
      </c>
      <c r="EF263" s="1" t="s">
        <v>0</v>
      </c>
      <c r="EG263" s="1" t="s">
        <v>0</v>
      </c>
      <c r="EH263" s="1" t="s">
        <v>0</v>
      </c>
      <c r="EI263" s="1" t="s">
        <v>0</v>
      </c>
      <c r="EJ263" s="1" t="s">
        <v>0</v>
      </c>
      <c r="EK263" s="1" t="s">
        <v>0</v>
      </c>
      <c r="EL263" s="1" t="s">
        <v>0</v>
      </c>
      <c r="EM263" s="1" t="s">
        <v>0</v>
      </c>
      <c r="EN263" s="1" t="s">
        <v>0</v>
      </c>
      <c r="EO263" s="1" t="s">
        <v>0</v>
      </c>
      <c r="EP263" s="1" t="s">
        <v>0</v>
      </c>
      <c r="EQ263" s="1" t="s">
        <v>0</v>
      </c>
      <c r="ER263" s="1" t="s">
        <v>0</v>
      </c>
      <c r="ES263" s="1" t="s">
        <v>0</v>
      </c>
      <c r="ET263" s="1" t="s">
        <v>0</v>
      </c>
      <c r="EU263" s="1" t="s">
        <v>0</v>
      </c>
      <c r="EV263" s="1" t="s">
        <v>0</v>
      </c>
      <c r="EW263" s="1" t="s">
        <v>0</v>
      </c>
      <c r="EX263" s="1" t="s">
        <v>0</v>
      </c>
      <c r="EY263" s="1" t="s">
        <v>0</v>
      </c>
      <c r="EZ263" s="1" t="s">
        <v>0</v>
      </c>
      <c r="FA263" s="1" t="s">
        <v>0</v>
      </c>
      <c r="FB263" s="1" t="s">
        <v>0</v>
      </c>
      <c r="FC263" s="1" t="s">
        <v>0</v>
      </c>
      <c r="FD263" s="1" t="s">
        <v>0</v>
      </c>
    </row>
    <row r="264" spans="1:160" x14ac:dyDescent="0.2">
      <c r="A264" s="1" t="s">
        <v>1900</v>
      </c>
      <c r="B264" s="4" t="s">
        <v>1171</v>
      </c>
      <c r="C264" s="4" t="s">
        <v>1172</v>
      </c>
      <c r="D264" s="1" t="s">
        <v>0</v>
      </c>
      <c r="E264" s="1" t="s">
        <v>0</v>
      </c>
      <c r="F264" s="1" t="s">
        <v>0</v>
      </c>
      <c r="G264" s="1" t="s">
        <v>0</v>
      </c>
      <c r="H264" s="1" t="s">
        <v>0</v>
      </c>
      <c r="I264" s="1" t="s">
        <v>0</v>
      </c>
      <c r="J264" s="1" t="s">
        <v>0</v>
      </c>
      <c r="K264" s="1" t="s">
        <v>0</v>
      </c>
      <c r="L264" s="1" t="s">
        <v>0</v>
      </c>
      <c r="M264" s="1" t="s">
        <v>0</v>
      </c>
      <c r="N264" s="1" t="s">
        <v>0</v>
      </c>
      <c r="O264" s="1" t="s">
        <v>0</v>
      </c>
      <c r="P264" s="1" t="s">
        <v>0</v>
      </c>
      <c r="Q264" s="1" t="s">
        <v>0</v>
      </c>
      <c r="R264" s="1" t="s">
        <v>0</v>
      </c>
      <c r="S264" s="1" t="s">
        <v>0</v>
      </c>
      <c r="T264" s="1" t="s">
        <v>0</v>
      </c>
      <c r="U264" s="1" t="s">
        <v>0</v>
      </c>
      <c r="V264" s="1" t="s">
        <v>0</v>
      </c>
      <c r="W264" s="1" t="s">
        <v>0</v>
      </c>
      <c r="X264" s="1" t="s">
        <v>0</v>
      </c>
      <c r="Y264" s="1" t="s">
        <v>0</v>
      </c>
      <c r="Z264" s="1" t="s">
        <v>0</v>
      </c>
      <c r="AA264" s="1" t="s">
        <v>0</v>
      </c>
      <c r="AB264" s="1" t="s">
        <v>0</v>
      </c>
      <c r="AC264" s="1" t="s">
        <v>0</v>
      </c>
      <c r="AD264" s="1" t="s">
        <v>0</v>
      </c>
      <c r="AE264" s="1" t="s">
        <v>0</v>
      </c>
      <c r="AF264" s="1" t="s">
        <v>0</v>
      </c>
      <c r="AG264" s="1" t="s">
        <v>0</v>
      </c>
      <c r="AH264" s="1" t="s">
        <v>0</v>
      </c>
      <c r="AI264" s="1" t="s">
        <v>0</v>
      </c>
      <c r="AJ264" s="1" t="s">
        <v>0</v>
      </c>
      <c r="AK264" s="1" t="s">
        <v>0</v>
      </c>
      <c r="AL264" s="1" t="s">
        <v>0</v>
      </c>
      <c r="AM264" s="1" t="s">
        <v>0</v>
      </c>
      <c r="AN264" s="1" t="s">
        <v>0</v>
      </c>
      <c r="AO264" s="1" t="s">
        <v>0</v>
      </c>
      <c r="AP264" s="1" t="s">
        <v>0</v>
      </c>
      <c r="AQ264" s="1" t="s">
        <v>0</v>
      </c>
      <c r="AR264" s="1" t="s">
        <v>0</v>
      </c>
      <c r="AS264" s="1" t="s">
        <v>0</v>
      </c>
      <c r="AT264" s="1" t="s">
        <v>0</v>
      </c>
      <c r="AU264" s="1" t="s">
        <v>0</v>
      </c>
      <c r="AV264" s="1" t="s">
        <v>0</v>
      </c>
      <c r="AW264" s="1" t="s">
        <v>0</v>
      </c>
      <c r="AX264" s="1" t="s">
        <v>0</v>
      </c>
      <c r="AY264" s="1" t="s">
        <v>0</v>
      </c>
      <c r="AZ264" s="1" t="s">
        <v>0</v>
      </c>
      <c r="BA264" s="1" t="s">
        <v>0</v>
      </c>
      <c r="BB264" s="1" t="s">
        <v>0</v>
      </c>
      <c r="BC264" s="1" t="s">
        <v>0</v>
      </c>
      <c r="BD264" s="1" t="s">
        <v>0</v>
      </c>
      <c r="BE264" s="1" t="s">
        <v>0</v>
      </c>
      <c r="BF264" s="1" t="s">
        <v>0</v>
      </c>
      <c r="BG264" s="1" t="s">
        <v>0</v>
      </c>
      <c r="BH264" s="1" t="s">
        <v>0</v>
      </c>
      <c r="BI264" s="1" t="s">
        <v>0</v>
      </c>
      <c r="BJ264" s="1" t="s">
        <v>0</v>
      </c>
      <c r="BK264" s="1" t="s">
        <v>0</v>
      </c>
      <c r="BL264" s="1" t="s">
        <v>0</v>
      </c>
      <c r="BM264" s="1" t="s">
        <v>0</v>
      </c>
      <c r="BN264" s="1" t="s">
        <v>0</v>
      </c>
      <c r="BO264" s="1" t="s">
        <v>0</v>
      </c>
      <c r="BP264" s="1" t="s">
        <v>0</v>
      </c>
      <c r="BQ264" s="1" t="s">
        <v>0</v>
      </c>
      <c r="BR264" s="1" t="s">
        <v>0</v>
      </c>
      <c r="BS264" s="1" t="s">
        <v>0</v>
      </c>
      <c r="BT264" s="1" t="s">
        <v>0</v>
      </c>
      <c r="BU264" s="1" t="s">
        <v>0</v>
      </c>
      <c r="BV264" s="1" t="s">
        <v>0</v>
      </c>
      <c r="BW264" s="1" t="s">
        <v>0</v>
      </c>
      <c r="BX264" s="1" t="s">
        <v>0</v>
      </c>
      <c r="BY264" s="1" t="s">
        <v>0</v>
      </c>
      <c r="BZ264" s="1" t="s">
        <v>0</v>
      </c>
      <c r="CA264" s="1" t="s">
        <v>0</v>
      </c>
      <c r="CB264" s="1" t="s">
        <v>0</v>
      </c>
      <c r="CC264" s="1" t="s">
        <v>0</v>
      </c>
      <c r="CD264" s="1" t="s">
        <v>0</v>
      </c>
      <c r="CE264" s="1" t="s">
        <v>0</v>
      </c>
      <c r="CF264" s="1" t="s">
        <v>0</v>
      </c>
      <c r="CG264" s="1" t="s">
        <v>0</v>
      </c>
      <c r="CH264" s="1" t="s">
        <v>0</v>
      </c>
      <c r="CI264" s="1" t="s">
        <v>0</v>
      </c>
      <c r="CJ264" s="1" t="s">
        <v>0</v>
      </c>
      <c r="CK264" s="1" t="s">
        <v>0</v>
      </c>
      <c r="CL264" s="1" t="s">
        <v>0</v>
      </c>
      <c r="CM264" s="1" t="s">
        <v>0</v>
      </c>
      <c r="CN264" s="1" t="s">
        <v>0</v>
      </c>
      <c r="CO264" s="1" t="s">
        <v>0</v>
      </c>
      <c r="CP264" s="1" t="s">
        <v>0</v>
      </c>
      <c r="CQ264" s="1" t="s">
        <v>0</v>
      </c>
      <c r="CR264" s="1" t="s">
        <v>0</v>
      </c>
      <c r="CS264" s="1" t="s">
        <v>0</v>
      </c>
      <c r="CT264" s="1" t="s">
        <v>0</v>
      </c>
      <c r="CU264" s="1" t="s">
        <v>0</v>
      </c>
      <c r="CV264" s="1" t="s">
        <v>0</v>
      </c>
      <c r="CW264" s="1" t="s">
        <v>0</v>
      </c>
      <c r="CX264" s="1" t="s">
        <v>0</v>
      </c>
      <c r="CY264" s="1" t="s">
        <v>0</v>
      </c>
      <c r="CZ264" s="1" t="s">
        <v>0</v>
      </c>
      <c r="DA264" s="1" t="s">
        <v>0</v>
      </c>
      <c r="DB264" s="1" t="s">
        <v>0</v>
      </c>
      <c r="DC264" s="1" t="s">
        <v>0</v>
      </c>
      <c r="DD264" s="1" t="s">
        <v>0</v>
      </c>
      <c r="DE264" s="1" t="s">
        <v>0</v>
      </c>
      <c r="DF264" s="1" t="s">
        <v>0</v>
      </c>
      <c r="DG264" s="1" t="s">
        <v>0</v>
      </c>
      <c r="DH264" s="1" t="s">
        <v>0</v>
      </c>
      <c r="DI264" s="1" t="s">
        <v>0</v>
      </c>
      <c r="DJ264" s="1" t="s">
        <v>0</v>
      </c>
      <c r="DK264" s="1" t="s">
        <v>0</v>
      </c>
      <c r="DL264" s="1" t="s">
        <v>0</v>
      </c>
      <c r="DM264" s="1" t="s">
        <v>0</v>
      </c>
      <c r="DN264" s="1" t="s">
        <v>0</v>
      </c>
      <c r="DO264" s="1" t="s">
        <v>0</v>
      </c>
      <c r="DP264" s="1" t="s">
        <v>0</v>
      </c>
      <c r="DQ264" s="1" t="s">
        <v>0</v>
      </c>
      <c r="DR264" s="1" t="s">
        <v>0</v>
      </c>
      <c r="DS264" s="1" t="s">
        <v>0</v>
      </c>
      <c r="DT264" s="1" t="s">
        <v>0</v>
      </c>
      <c r="DU264" s="1" t="s">
        <v>0</v>
      </c>
      <c r="DV264" s="1" t="s">
        <v>0</v>
      </c>
      <c r="DW264" s="1" t="s">
        <v>0</v>
      </c>
      <c r="DX264" s="1" t="s">
        <v>0</v>
      </c>
      <c r="DY264" s="1" t="s">
        <v>0</v>
      </c>
      <c r="DZ264" s="1" t="s">
        <v>0</v>
      </c>
      <c r="EA264" s="1" t="s">
        <v>0</v>
      </c>
      <c r="EB264" s="1" t="s">
        <v>0</v>
      </c>
      <c r="EC264" s="1" t="s">
        <v>0</v>
      </c>
      <c r="ED264" s="1" t="s">
        <v>0</v>
      </c>
      <c r="EE264" s="1" t="s">
        <v>0</v>
      </c>
      <c r="EF264" s="1" t="s">
        <v>0</v>
      </c>
      <c r="EG264" s="1" t="s">
        <v>0</v>
      </c>
      <c r="EH264" s="1" t="s">
        <v>0</v>
      </c>
      <c r="EI264" s="1" t="s">
        <v>0</v>
      </c>
      <c r="EJ264" s="1" t="s">
        <v>0</v>
      </c>
      <c r="EK264" s="1" t="s">
        <v>0</v>
      </c>
      <c r="EL264" s="1" t="s">
        <v>0</v>
      </c>
      <c r="EM264" s="1" t="s">
        <v>0</v>
      </c>
      <c r="EN264" s="1" t="s">
        <v>0</v>
      </c>
      <c r="EO264" s="1" t="s">
        <v>0</v>
      </c>
      <c r="EP264" s="1" t="s">
        <v>0</v>
      </c>
      <c r="EQ264" s="1" t="s">
        <v>0</v>
      </c>
      <c r="ER264" s="1" t="s">
        <v>0</v>
      </c>
      <c r="ES264" s="1" t="s">
        <v>0</v>
      </c>
      <c r="ET264" s="1" t="s">
        <v>0</v>
      </c>
      <c r="EU264" s="1" t="s">
        <v>0</v>
      </c>
      <c r="EV264" s="1" t="s">
        <v>0</v>
      </c>
      <c r="EW264" s="1" t="s">
        <v>0</v>
      </c>
      <c r="EX264" s="1" t="s">
        <v>0</v>
      </c>
      <c r="EY264" s="1" t="s">
        <v>0</v>
      </c>
      <c r="EZ264" s="1" t="s">
        <v>0</v>
      </c>
      <c r="FA264" s="1" t="s">
        <v>0</v>
      </c>
      <c r="FB264" s="1" t="s">
        <v>0</v>
      </c>
      <c r="FC264" s="1" t="s">
        <v>0</v>
      </c>
      <c r="FD264" s="1" t="s">
        <v>0</v>
      </c>
    </row>
    <row r="265" spans="1:160" x14ac:dyDescent="0.2">
      <c r="A265" s="1" t="s">
        <v>1901</v>
      </c>
      <c r="B265" s="4" t="s">
        <v>1176</v>
      </c>
      <c r="C265" s="4" t="s">
        <v>1177</v>
      </c>
      <c r="D265" s="1" t="s">
        <v>0</v>
      </c>
      <c r="E265" s="1" t="s">
        <v>0</v>
      </c>
      <c r="F265" s="1" t="s">
        <v>0</v>
      </c>
      <c r="G265" s="1" t="s">
        <v>0</v>
      </c>
      <c r="H265" s="1" t="s">
        <v>0</v>
      </c>
      <c r="I265" s="1" t="s">
        <v>0</v>
      </c>
      <c r="J265" s="1" t="s">
        <v>0</v>
      </c>
      <c r="K265" s="1" t="s">
        <v>0</v>
      </c>
      <c r="L265" s="1" t="s">
        <v>0</v>
      </c>
      <c r="M265" s="1" t="s">
        <v>0</v>
      </c>
      <c r="N265" s="1" t="s">
        <v>0</v>
      </c>
      <c r="O265" s="1" t="s">
        <v>0</v>
      </c>
      <c r="P265" s="1" t="s">
        <v>0</v>
      </c>
      <c r="Q265" s="1" t="s">
        <v>0</v>
      </c>
      <c r="R265" s="1" t="s">
        <v>0</v>
      </c>
      <c r="S265" s="1" t="s">
        <v>0</v>
      </c>
      <c r="T265" s="1" t="s">
        <v>0</v>
      </c>
      <c r="U265" s="1" t="s">
        <v>0</v>
      </c>
      <c r="V265" s="1" t="s">
        <v>0</v>
      </c>
      <c r="W265" s="1" t="s">
        <v>0</v>
      </c>
      <c r="X265" s="1" t="s">
        <v>0</v>
      </c>
      <c r="Y265" s="1" t="s">
        <v>0</v>
      </c>
      <c r="Z265" s="1" t="s">
        <v>0</v>
      </c>
      <c r="AA265" s="1" t="s">
        <v>0</v>
      </c>
      <c r="AB265" s="1" t="s">
        <v>0</v>
      </c>
      <c r="AC265" s="1" t="s">
        <v>0</v>
      </c>
      <c r="AD265" s="1" t="s">
        <v>0</v>
      </c>
      <c r="AE265" s="1" t="s">
        <v>0</v>
      </c>
      <c r="AF265" s="1" t="s">
        <v>0</v>
      </c>
      <c r="AG265" s="1" t="s">
        <v>0</v>
      </c>
      <c r="AH265" s="1" t="s">
        <v>0</v>
      </c>
      <c r="AI265" s="1" t="s">
        <v>0</v>
      </c>
      <c r="AJ265" s="1" t="s">
        <v>0</v>
      </c>
      <c r="AK265" s="1" t="s">
        <v>0</v>
      </c>
      <c r="AL265" s="1" t="s">
        <v>0</v>
      </c>
      <c r="AM265" s="1" t="s">
        <v>0</v>
      </c>
      <c r="AN265" s="1" t="s">
        <v>0</v>
      </c>
      <c r="AO265" s="1" t="s">
        <v>0</v>
      </c>
      <c r="AP265" s="1" t="s">
        <v>0</v>
      </c>
      <c r="AQ265" s="1" t="s">
        <v>0</v>
      </c>
      <c r="AR265" s="1" t="s">
        <v>0</v>
      </c>
      <c r="AS265" s="1" t="s">
        <v>0</v>
      </c>
      <c r="AT265" s="1" t="s">
        <v>0</v>
      </c>
      <c r="AU265" s="1" t="s">
        <v>0</v>
      </c>
      <c r="AV265" s="1" t="s">
        <v>0</v>
      </c>
      <c r="AW265" s="1" t="s">
        <v>0</v>
      </c>
      <c r="AX265" s="1" t="s">
        <v>0</v>
      </c>
      <c r="AY265" s="1" t="s">
        <v>0</v>
      </c>
      <c r="AZ265" s="1" t="s">
        <v>0</v>
      </c>
      <c r="BA265" s="1" t="s">
        <v>0</v>
      </c>
      <c r="BB265" s="1" t="s">
        <v>0</v>
      </c>
      <c r="BC265" s="1" t="s">
        <v>0</v>
      </c>
      <c r="BD265" s="1" t="s">
        <v>0</v>
      </c>
      <c r="BE265" s="1" t="s">
        <v>0</v>
      </c>
      <c r="BF265" s="1" t="s">
        <v>0</v>
      </c>
      <c r="BG265" s="1" t="s">
        <v>0</v>
      </c>
      <c r="BH265" s="1" t="s">
        <v>0</v>
      </c>
      <c r="BI265" s="1" t="s">
        <v>0</v>
      </c>
      <c r="BJ265" s="1" t="s">
        <v>0</v>
      </c>
      <c r="BK265" s="1" t="s">
        <v>0</v>
      </c>
      <c r="BL265" s="1" t="s">
        <v>0</v>
      </c>
      <c r="BM265" s="1" t="s">
        <v>0</v>
      </c>
      <c r="BN265" s="1" t="s">
        <v>0</v>
      </c>
      <c r="BO265" s="1" t="s">
        <v>0</v>
      </c>
      <c r="BP265" s="1" t="s">
        <v>0</v>
      </c>
      <c r="BQ265" s="1" t="s">
        <v>0</v>
      </c>
      <c r="BR265" s="1" t="s">
        <v>0</v>
      </c>
      <c r="BS265" s="1" t="s">
        <v>0</v>
      </c>
      <c r="BT265" s="1" t="s">
        <v>0</v>
      </c>
      <c r="BU265" s="1" t="s">
        <v>0</v>
      </c>
      <c r="BV265" s="1" t="s">
        <v>0</v>
      </c>
      <c r="BW265" s="1" t="s">
        <v>0</v>
      </c>
      <c r="BX265" s="1" t="s">
        <v>0</v>
      </c>
      <c r="BY265" s="1" t="s">
        <v>0</v>
      </c>
      <c r="BZ265" s="1" t="s">
        <v>0</v>
      </c>
      <c r="CA265" s="1" t="s">
        <v>0</v>
      </c>
      <c r="CB265" s="1" t="s">
        <v>0</v>
      </c>
      <c r="CC265" s="1" t="s">
        <v>0</v>
      </c>
      <c r="CD265" s="1" t="s">
        <v>0</v>
      </c>
      <c r="CE265" s="1" t="s">
        <v>0</v>
      </c>
      <c r="CF265" s="1" t="s">
        <v>0</v>
      </c>
      <c r="CG265" s="1" t="s">
        <v>0</v>
      </c>
      <c r="CH265" s="1" t="s">
        <v>0</v>
      </c>
      <c r="CI265" s="1" t="s">
        <v>0</v>
      </c>
      <c r="CJ265" s="1" t="s">
        <v>0</v>
      </c>
      <c r="CK265" s="1" t="s">
        <v>0</v>
      </c>
      <c r="CL265" s="1" t="s">
        <v>0</v>
      </c>
      <c r="CM265" s="1" t="s">
        <v>0</v>
      </c>
      <c r="CN265" s="1" t="s">
        <v>0</v>
      </c>
      <c r="CO265" s="1" t="s">
        <v>0</v>
      </c>
      <c r="CP265" s="1" t="s">
        <v>0</v>
      </c>
      <c r="CQ265" s="1" t="s">
        <v>0</v>
      </c>
      <c r="CR265" s="1" t="s">
        <v>0</v>
      </c>
      <c r="CS265" s="1" t="s">
        <v>0</v>
      </c>
      <c r="CT265" s="1" t="s">
        <v>0</v>
      </c>
      <c r="CU265" s="1" t="s">
        <v>0</v>
      </c>
      <c r="CV265" s="1" t="s">
        <v>0</v>
      </c>
      <c r="CW265" s="1" t="s">
        <v>0</v>
      </c>
      <c r="CX265" s="1" t="s">
        <v>0</v>
      </c>
      <c r="CY265" s="1" t="s">
        <v>0</v>
      </c>
      <c r="CZ265" s="1" t="s">
        <v>0</v>
      </c>
      <c r="DA265" s="1" t="s">
        <v>0</v>
      </c>
      <c r="DB265" s="1" t="s">
        <v>0</v>
      </c>
      <c r="DC265" s="1" t="s">
        <v>0</v>
      </c>
      <c r="DD265" s="1" t="s">
        <v>0</v>
      </c>
      <c r="DE265" s="1" t="s">
        <v>0</v>
      </c>
      <c r="DF265" s="1" t="s">
        <v>0</v>
      </c>
      <c r="DG265" s="1" t="s">
        <v>0</v>
      </c>
      <c r="DH265" s="1" t="s">
        <v>0</v>
      </c>
      <c r="DI265" s="1" t="s">
        <v>0</v>
      </c>
      <c r="DJ265" s="1" t="s">
        <v>0</v>
      </c>
      <c r="DK265" s="1" t="s">
        <v>0</v>
      </c>
      <c r="DL265" s="1" t="s">
        <v>0</v>
      </c>
      <c r="DM265" s="1" t="s">
        <v>0</v>
      </c>
      <c r="DN265" s="1" t="s">
        <v>0</v>
      </c>
      <c r="DO265" s="1" t="s">
        <v>0</v>
      </c>
      <c r="DP265" s="1" t="s">
        <v>0</v>
      </c>
      <c r="DQ265" s="1" t="s">
        <v>0</v>
      </c>
      <c r="DR265" s="1" t="s">
        <v>0</v>
      </c>
      <c r="DS265" s="1" t="s">
        <v>0</v>
      </c>
      <c r="DT265" s="1" t="s">
        <v>0</v>
      </c>
      <c r="DU265" s="1" t="s">
        <v>0</v>
      </c>
      <c r="DV265" s="1" t="s">
        <v>0</v>
      </c>
      <c r="DW265" s="1" t="s">
        <v>0</v>
      </c>
      <c r="DX265" s="1" t="s">
        <v>0</v>
      </c>
      <c r="DY265" s="1" t="s">
        <v>0</v>
      </c>
      <c r="DZ265" s="1" t="s">
        <v>0</v>
      </c>
      <c r="EA265" s="1" t="s">
        <v>0</v>
      </c>
      <c r="EB265" s="1" t="s">
        <v>0</v>
      </c>
      <c r="EC265" s="1" t="s">
        <v>0</v>
      </c>
      <c r="ED265" s="1" t="s">
        <v>0</v>
      </c>
      <c r="EE265" s="1" t="s">
        <v>0</v>
      </c>
      <c r="EF265" s="1" t="s">
        <v>0</v>
      </c>
      <c r="EG265" s="1" t="s">
        <v>0</v>
      </c>
      <c r="EH265" s="1" t="s">
        <v>0</v>
      </c>
      <c r="EI265" s="1" t="s">
        <v>0</v>
      </c>
      <c r="EJ265" s="1" t="s">
        <v>0</v>
      </c>
      <c r="EK265" s="1" t="s">
        <v>0</v>
      </c>
      <c r="EL265" s="1" t="s">
        <v>0</v>
      </c>
      <c r="EM265" s="1" t="s">
        <v>0</v>
      </c>
      <c r="EN265" s="1" t="s">
        <v>0</v>
      </c>
      <c r="EO265" s="1" t="s">
        <v>0</v>
      </c>
      <c r="EP265" s="1" t="s">
        <v>0</v>
      </c>
      <c r="EQ265" s="1" t="s">
        <v>0</v>
      </c>
      <c r="ER265" s="1" t="s">
        <v>0</v>
      </c>
      <c r="ES265" s="1" t="s">
        <v>0</v>
      </c>
      <c r="ET265" s="1" t="s">
        <v>0</v>
      </c>
      <c r="EU265" s="1" t="s">
        <v>0</v>
      </c>
      <c r="EV265" s="1" t="s">
        <v>0</v>
      </c>
      <c r="EW265" s="1" t="s">
        <v>0</v>
      </c>
      <c r="EX265" s="1" t="s">
        <v>0</v>
      </c>
      <c r="EY265" s="1" t="s">
        <v>0</v>
      </c>
      <c r="EZ265" s="1" t="s">
        <v>0</v>
      </c>
      <c r="FA265" s="1" t="s">
        <v>0</v>
      </c>
      <c r="FB265" s="1" t="s">
        <v>0</v>
      </c>
      <c r="FC265" s="1" t="s">
        <v>0</v>
      </c>
      <c r="FD265" s="1" t="s">
        <v>0</v>
      </c>
    </row>
    <row r="266" spans="1:160" x14ac:dyDescent="0.2">
      <c r="A266" s="1" t="s">
        <v>1902</v>
      </c>
      <c r="B266" s="4" t="s">
        <v>1180</v>
      </c>
      <c r="C266" s="4" t="s">
        <v>1181</v>
      </c>
      <c r="D266" s="1" t="s">
        <v>0</v>
      </c>
      <c r="E266" s="1" t="s">
        <v>0</v>
      </c>
      <c r="F266" s="1" t="s">
        <v>0</v>
      </c>
      <c r="G266" s="1" t="s">
        <v>0</v>
      </c>
      <c r="H266" s="1" t="s">
        <v>0</v>
      </c>
      <c r="I266" s="1" t="s">
        <v>0</v>
      </c>
      <c r="J266" s="1" t="s">
        <v>0</v>
      </c>
      <c r="K266" s="1" t="s">
        <v>0</v>
      </c>
      <c r="L266" s="1" t="s">
        <v>0</v>
      </c>
      <c r="M266" s="1" t="s">
        <v>0</v>
      </c>
      <c r="N266" s="1" t="s">
        <v>0</v>
      </c>
      <c r="O266" s="1" t="s">
        <v>0</v>
      </c>
      <c r="P266" s="1" t="s">
        <v>0</v>
      </c>
      <c r="Q266" s="1" t="s">
        <v>0</v>
      </c>
      <c r="R266" s="1" t="s">
        <v>0</v>
      </c>
      <c r="S266" s="1" t="s">
        <v>0</v>
      </c>
      <c r="T266" s="1" t="s">
        <v>0</v>
      </c>
      <c r="U266" s="1" t="s">
        <v>0</v>
      </c>
      <c r="V266" s="1" t="s">
        <v>0</v>
      </c>
      <c r="W266" s="1" t="s">
        <v>0</v>
      </c>
      <c r="X266" s="1" t="s">
        <v>0</v>
      </c>
      <c r="Y266" s="1" t="s">
        <v>0</v>
      </c>
      <c r="Z266" s="1" t="s">
        <v>0</v>
      </c>
      <c r="AA266" s="1" t="s">
        <v>0</v>
      </c>
      <c r="AB266" s="1" t="s">
        <v>0</v>
      </c>
      <c r="AC266" s="1" t="s">
        <v>0</v>
      </c>
      <c r="AD266" s="1" t="s">
        <v>0</v>
      </c>
      <c r="AE266" s="1" t="s">
        <v>0</v>
      </c>
      <c r="AF266" s="1" t="s">
        <v>0</v>
      </c>
      <c r="AG266" s="1" t="s">
        <v>0</v>
      </c>
      <c r="AH266" s="1" t="s">
        <v>0</v>
      </c>
      <c r="AI266" s="1" t="s">
        <v>0</v>
      </c>
      <c r="AJ266" s="1" t="s">
        <v>0</v>
      </c>
      <c r="AK266" s="1" t="s">
        <v>0</v>
      </c>
      <c r="AL266" s="1" t="s">
        <v>0</v>
      </c>
      <c r="AM266" s="1" t="s">
        <v>0</v>
      </c>
      <c r="AN266" s="1" t="s">
        <v>0</v>
      </c>
      <c r="AO266" s="1" t="s">
        <v>0</v>
      </c>
      <c r="AP266" s="1" t="s">
        <v>0</v>
      </c>
      <c r="AQ266" s="1" t="s">
        <v>0</v>
      </c>
      <c r="AR266" s="1" t="s">
        <v>0</v>
      </c>
      <c r="AS266" s="1" t="s">
        <v>0</v>
      </c>
      <c r="AT266" s="1" t="s">
        <v>0</v>
      </c>
      <c r="AU266" s="1" t="s">
        <v>0</v>
      </c>
      <c r="AV266" s="1" t="s">
        <v>0</v>
      </c>
      <c r="AW266" s="1" t="s">
        <v>0</v>
      </c>
      <c r="AX266" s="1" t="s">
        <v>0</v>
      </c>
      <c r="AY266" s="1" t="s">
        <v>0</v>
      </c>
      <c r="AZ266" s="1" t="s">
        <v>0</v>
      </c>
      <c r="BA266" s="1" t="s">
        <v>0</v>
      </c>
      <c r="BB266" s="1" t="s">
        <v>0</v>
      </c>
      <c r="BC266" s="1" t="s">
        <v>0</v>
      </c>
      <c r="BD266" s="1" t="s">
        <v>0</v>
      </c>
      <c r="BE266" s="1" t="s">
        <v>0</v>
      </c>
      <c r="BF266" s="1" t="s">
        <v>0</v>
      </c>
      <c r="BG266" s="1" t="s">
        <v>0</v>
      </c>
      <c r="BH266" s="1" t="s">
        <v>0</v>
      </c>
      <c r="BI266" s="1" t="s">
        <v>0</v>
      </c>
      <c r="BJ266" s="1" t="s">
        <v>0</v>
      </c>
      <c r="BK266" s="1" t="s">
        <v>0</v>
      </c>
      <c r="BL266" s="1" t="s">
        <v>0</v>
      </c>
      <c r="BM266" s="1" t="s">
        <v>0</v>
      </c>
      <c r="BN266" s="1" t="s">
        <v>0</v>
      </c>
      <c r="BO266" s="1" t="s">
        <v>0</v>
      </c>
      <c r="BP266" s="1" t="s">
        <v>0</v>
      </c>
      <c r="BQ266" s="1" t="s">
        <v>0</v>
      </c>
      <c r="BR266" s="1" t="s">
        <v>0</v>
      </c>
      <c r="BS266" s="1" t="s">
        <v>0</v>
      </c>
      <c r="BT266" s="1" t="s">
        <v>0</v>
      </c>
      <c r="BU266" s="1" t="s">
        <v>0</v>
      </c>
      <c r="BV266" s="1" t="s">
        <v>0</v>
      </c>
      <c r="BW266" s="1" t="s">
        <v>0</v>
      </c>
      <c r="BX266" s="1" t="s">
        <v>0</v>
      </c>
      <c r="BY266" s="1" t="s">
        <v>0</v>
      </c>
      <c r="BZ266" s="1" t="s">
        <v>0</v>
      </c>
      <c r="CA266" s="1" t="s">
        <v>0</v>
      </c>
      <c r="CB266" s="1" t="s">
        <v>0</v>
      </c>
      <c r="CC266" s="1" t="s">
        <v>0</v>
      </c>
      <c r="CD266" s="1" t="s">
        <v>0</v>
      </c>
      <c r="CE266" s="1" t="s">
        <v>0</v>
      </c>
      <c r="CF266" s="1" t="s">
        <v>0</v>
      </c>
      <c r="CG266" s="1" t="s">
        <v>0</v>
      </c>
      <c r="CH266" s="1" t="s">
        <v>0</v>
      </c>
      <c r="CI266" s="1" t="s">
        <v>0</v>
      </c>
      <c r="CJ266" s="1" t="s">
        <v>0</v>
      </c>
      <c r="CK266" s="1" t="s">
        <v>0</v>
      </c>
      <c r="CL266" s="1" t="s">
        <v>0</v>
      </c>
      <c r="CM266" s="1" t="s">
        <v>0</v>
      </c>
      <c r="CN266" s="1" t="s">
        <v>0</v>
      </c>
      <c r="CO266" s="1" t="s">
        <v>0</v>
      </c>
      <c r="CP266" s="1" t="s">
        <v>0</v>
      </c>
      <c r="CQ266" s="1" t="s">
        <v>0</v>
      </c>
      <c r="CR266" s="1" t="s">
        <v>0</v>
      </c>
      <c r="CS266" s="1" t="s">
        <v>0</v>
      </c>
      <c r="CT266" s="1" t="s">
        <v>0</v>
      </c>
      <c r="CU266" s="1" t="s">
        <v>0</v>
      </c>
      <c r="CV266" s="1" t="s">
        <v>0</v>
      </c>
      <c r="CW266" s="1" t="s">
        <v>0</v>
      </c>
      <c r="CX266" s="1" t="s">
        <v>0</v>
      </c>
      <c r="CY266" s="1" t="s">
        <v>0</v>
      </c>
      <c r="CZ266" s="1" t="s">
        <v>0</v>
      </c>
      <c r="DA266" s="1" t="s">
        <v>0</v>
      </c>
      <c r="DB266" s="1" t="s">
        <v>0</v>
      </c>
      <c r="DC266" s="1" t="s">
        <v>0</v>
      </c>
      <c r="DD266" s="1" t="s">
        <v>0</v>
      </c>
      <c r="DE266" s="1" t="s">
        <v>0</v>
      </c>
      <c r="DF266" s="1" t="s">
        <v>0</v>
      </c>
      <c r="DG266" s="1" t="s">
        <v>0</v>
      </c>
      <c r="DH266" s="1" t="s">
        <v>0</v>
      </c>
      <c r="DI266" s="1" t="s">
        <v>0</v>
      </c>
      <c r="DJ266" s="1" t="s">
        <v>0</v>
      </c>
      <c r="DK266" s="1" t="s">
        <v>0</v>
      </c>
      <c r="DL266" s="1" t="s">
        <v>0</v>
      </c>
      <c r="DM266" s="1" t="s">
        <v>0</v>
      </c>
      <c r="DN266" s="1" t="s">
        <v>0</v>
      </c>
      <c r="DO266" s="1" t="s">
        <v>0</v>
      </c>
      <c r="DP266" s="1" t="s">
        <v>0</v>
      </c>
      <c r="DQ266" s="1" t="s">
        <v>0</v>
      </c>
      <c r="DR266" s="1" t="s">
        <v>0</v>
      </c>
      <c r="DS266" s="1" t="s">
        <v>0</v>
      </c>
      <c r="DT266" s="1" t="s">
        <v>0</v>
      </c>
      <c r="DU266" s="1" t="s">
        <v>0</v>
      </c>
      <c r="DV266" s="1" t="s">
        <v>0</v>
      </c>
      <c r="DW266" s="1" t="s">
        <v>0</v>
      </c>
      <c r="DX266" s="1" t="s">
        <v>0</v>
      </c>
      <c r="DY266" s="1" t="s">
        <v>0</v>
      </c>
      <c r="DZ266" s="1" t="s">
        <v>0</v>
      </c>
      <c r="EA266" s="1" t="s">
        <v>0</v>
      </c>
      <c r="EB266" s="1" t="s">
        <v>0</v>
      </c>
      <c r="EC266" s="1" t="s">
        <v>0</v>
      </c>
      <c r="ED266" s="1" t="s">
        <v>0</v>
      </c>
      <c r="EE266" s="1" t="s">
        <v>0</v>
      </c>
      <c r="EF266" s="1" t="s">
        <v>0</v>
      </c>
      <c r="EG266" s="1" t="s">
        <v>0</v>
      </c>
      <c r="EH266" s="1" t="s">
        <v>0</v>
      </c>
      <c r="EI266" s="1" t="s">
        <v>0</v>
      </c>
      <c r="EJ266" s="1" t="s">
        <v>0</v>
      </c>
      <c r="EK266" s="1" t="s">
        <v>0</v>
      </c>
      <c r="EL266" s="1" t="s">
        <v>0</v>
      </c>
      <c r="EM266" s="1" t="s">
        <v>0</v>
      </c>
      <c r="EN266" s="1" t="s">
        <v>0</v>
      </c>
      <c r="EO266" s="1" t="s">
        <v>0</v>
      </c>
      <c r="EP266" s="1" t="s">
        <v>0</v>
      </c>
      <c r="EQ266" s="1" t="s">
        <v>0</v>
      </c>
      <c r="ER266" s="1" t="s">
        <v>0</v>
      </c>
      <c r="ES266" s="1" t="s">
        <v>0</v>
      </c>
      <c r="ET266" s="1" t="s">
        <v>0</v>
      </c>
      <c r="EU266" s="1" t="s">
        <v>0</v>
      </c>
      <c r="EV266" s="1" t="s">
        <v>0</v>
      </c>
      <c r="EW266" s="1" t="s">
        <v>0</v>
      </c>
      <c r="EX266" s="1" t="s">
        <v>0</v>
      </c>
      <c r="EY266" s="1" t="s">
        <v>0</v>
      </c>
      <c r="EZ266" s="1" t="s">
        <v>0</v>
      </c>
      <c r="FA266" s="1" t="s">
        <v>0</v>
      </c>
      <c r="FB266" s="1" t="s">
        <v>0</v>
      </c>
      <c r="FC266" s="1" t="s">
        <v>0</v>
      </c>
      <c r="FD266" s="1" t="s">
        <v>0</v>
      </c>
    </row>
    <row r="267" spans="1:160" x14ac:dyDescent="0.2">
      <c r="A267" s="1" t="s">
        <v>1903</v>
      </c>
      <c r="B267" s="4" t="s">
        <v>1185</v>
      </c>
      <c r="C267" s="4" t="s">
        <v>1186</v>
      </c>
      <c r="D267" s="1" t="s">
        <v>0</v>
      </c>
      <c r="E267" s="1" t="s">
        <v>0</v>
      </c>
      <c r="F267" s="1" t="s">
        <v>0</v>
      </c>
      <c r="G267" s="1" t="s">
        <v>0</v>
      </c>
      <c r="H267" s="1" t="s">
        <v>0</v>
      </c>
      <c r="I267" s="1" t="s">
        <v>0</v>
      </c>
      <c r="J267" s="1" t="s">
        <v>0</v>
      </c>
      <c r="K267" s="1" t="s">
        <v>0</v>
      </c>
      <c r="L267" s="1" t="s">
        <v>0</v>
      </c>
      <c r="M267" s="1" t="s">
        <v>0</v>
      </c>
      <c r="N267" s="1" t="s">
        <v>0</v>
      </c>
      <c r="O267" s="1" t="s">
        <v>0</v>
      </c>
      <c r="P267" s="1" t="s">
        <v>0</v>
      </c>
      <c r="Q267" s="1" t="s">
        <v>0</v>
      </c>
      <c r="R267" s="1" t="s">
        <v>0</v>
      </c>
      <c r="S267" s="1" t="s">
        <v>0</v>
      </c>
      <c r="T267" s="1" t="s">
        <v>0</v>
      </c>
      <c r="U267" s="1" t="s">
        <v>0</v>
      </c>
      <c r="V267" s="1" t="s">
        <v>0</v>
      </c>
      <c r="W267" s="1" t="s">
        <v>0</v>
      </c>
      <c r="X267" s="1" t="s">
        <v>0</v>
      </c>
      <c r="Y267" s="1" t="s">
        <v>0</v>
      </c>
      <c r="Z267" s="1" t="s">
        <v>0</v>
      </c>
      <c r="AA267" s="1" t="s">
        <v>0</v>
      </c>
      <c r="AB267" s="1" t="s">
        <v>0</v>
      </c>
      <c r="AC267" s="1" t="s">
        <v>0</v>
      </c>
      <c r="AD267" s="1" t="s">
        <v>0</v>
      </c>
      <c r="AE267" s="1" t="s">
        <v>0</v>
      </c>
      <c r="AF267" s="1" t="s">
        <v>0</v>
      </c>
      <c r="AG267" s="1" t="s">
        <v>0</v>
      </c>
      <c r="AH267" s="1" t="s">
        <v>0</v>
      </c>
      <c r="AI267" s="1" t="s">
        <v>0</v>
      </c>
      <c r="AJ267" s="1" t="s">
        <v>0</v>
      </c>
      <c r="AK267" s="1" t="s">
        <v>0</v>
      </c>
      <c r="AL267" s="1" t="s">
        <v>0</v>
      </c>
      <c r="AM267" s="1" t="s">
        <v>0</v>
      </c>
      <c r="AN267" s="1" t="s">
        <v>0</v>
      </c>
      <c r="AO267" s="1" t="s">
        <v>0</v>
      </c>
      <c r="AP267" s="1" t="s">
        <v>0</v>
      </c>
      <c r="AQ267" s="1" t="s">
        <v>0</v>
      </c>
      <c r="AR267" s="1" t="s">
        <v>0</v>
      </c>
      <c r="AS267" s="1" t="s">
        <v>0</v>
      </c>
      <c r="AT267" s="1" t="s">
        <v>0</v>
      </c>
      <c r="AU267" s="1" t="s">
        <v>0</v>
      </c>
      <c r="AV267" s="1" t="s">
        <v>0</v>
      </c>
      <c r="AW267" s="1" t="s">
        <v>0</v>
      </c>
      <c r="AX267" s="1" t="s">
        <v>0</v>
      </c>
      <c r="AY267" s="1" t="s">
        <v>0</v>
      </c>
      <c r="AZ267" s="1" t="s">
        <v>0</v>
      </c>
      <c r="BA267" s="1" t="s">
        <v>0</v>
      </c>
      <c r="BB267" s="1" t="s">
        <v>0</v>
      </c>
      <c r="BC267" s="1" t="s">
        <v>0</v>
      </c>
      <c r="BD267" s="1" t="s">
        <v>0</v>
      </c>
      <c r="BE267" s="1" t="s">
        <v>0</v>
      </c>
      <c r="BF267" s="1" t="s">
        <v>0</v>
      </c>
      <c r="BG267" s="1" t="s">
        <v>0</v>
      </c>
      <c r="BH267" s="1" t="s">
        <v>0</v>
      </c>
      <c r="BI267" s="1" t="s">
        <v>0</v>
      </c>
      <c r="BJ267" s="1" t="s">
        <v>0</v>
      </c>
      <c r="BK267" s="1" t="s">
        <v>0</v>
      </c>
      <c r="BL267" s="1" t="s">
        <v>0</v>
      </c>
      <c r="BM267" s="1" t="s">
        <v>0</v>
      </c>
      <c r="BN267" s="1" t="s">
        <v>0</v>
      </c>
      <c r="BO267" s="1" t="s">
        <v>0</v>
      </c>
      <c r="BP267" s="1" t="s">
        <v>0</v>
      </c>
      <c r="BQ267" s="1" t="s">
        <v>0</v>
      </c>
      <c r="BR267" s="1" t="s">
        <v>0</v>
      </c>
      <c r="BS267" s="1" t="s">
        <v>0</v>
      </c>
      <c r="BT267" s="1" t="s">
        <v>0</v>
      </c>
      <c r="BU267" s="1" t="s">
        <v>0</v>
      </c>
      <c r="BV267" s="1" t="s">
        <v>0</v>
      </c>
      <c r="BW267" s="1" t="s">
        <v>0</v>
      </c>
      <c r="BX267" s="1" t="s">
        <v>0</v>
      </c>
      <c r="BY267" s="1" t="s">
        <v>0</v>
      </c>
      <c r="BZ267" s="1" t="s">
        <v>0</v>
      </c>
      <c r="CA267" s="1" t="s">
        <v>0</v>
      </c>
      <c r="CB267" s="1" t="s">
        <v>0</v>
      </c>
      <c r="CC267" s="1" t="s">
        <v>0</v>
      </c>
      <c r="CD267" s="1" t="s">
        <v>0</v>
      </c>
      <c r="CE267" s="1" t="s">
        <v>0</v>
      </c>
      <c r="CF267" s="1" t="s">
        <v>0</v>
      </c>
      <c r="CG267" s="1" t="s">
        <v>0</v>
      </c>
      <c r="CH267" s="1" t="s">
        <v>0</v>
      </c>
      <c r="CI267" s="1" t="s">
        <v>0</v>
      </c>
      <c r="CJ267" s="1" t="s">
        <v>0</v>
      </c>
      <c r="CK267" s="1" t="s">
        <v>0</v>
      </c>
      <c r="CL267" s="1" t="s">
        <v>0</v>
      </c>
      <c r="CM267" s="1" t="s">
        <v>0</v>
      </c>
      <c r="CN267" s="1" t="s">
        <v>0</v>
      </c>
      <c r="CO267" s="1" t="s">
        <v>0</v>
      </c>
      <c r="CP267" s="1" t="s">
        <v>0</v>
      </c>
      <c r="CQ267" s="1" t="s">
        <v>0</v>
      </c>
      <c r="CR267" s="1" t="s">
        <v>0</v>
      </c>
      <c r="CS267" s="1" t="s">
        <v>0</v>
      </c>
      <c r="CT267" s="1" t="s">
        <v>0</v>
      </c>
      <c r="CU267" s="1" t="s">
        <v>0</v>
      </c>
      <c r="CV267" s="1" t="s">
        <v>0</v>
      </c>
      <c r="CW267" s="1" t="s">
        <v>0</v>
      </c>
      <c r="CX267" s="1" t="s">
        <v>0</v>
      </c>
      <c r="CY267" s="1" t="s">
        <v>0</v>
      </c>
      <c r="CZ267" s="1" t="s">
        <v>0</v>
      </c>
      <c r="DA267" s="1" t="s">
        <v>0</v>
      </c>
      <c r="DB267" s="1" t="s">
        <v>0</v>
      </c>
      <c r="DC267" s="1" t="s">
        <v>0</v>
      </c>
      <c r="DD267" s="1" t="s">
        <v>0</v>
      </c>
      <c r="DE267" s="1" t="s">
        <v>0</v>
      </c>
      <c r="DF267" s="1" t="s">
        <v>0</v>
      </c>
      <c r="DG267" s="1" t="s">
        <v>0</v>
      </c>
      <c r="DH267" s="1" t="s">
        <v>0</v>
      </c>
      <c r="DI267" s="1" t="s">
        <v>0</v>
      </c>
      <c r="DJ267" s="1" t="s">
        <v>0</v>
      </c>
      <c r="DK267" s="1" t="s">
        <v>0</v>
      </c>
      <c r="DL267" s="1" t="s">
        <v>0</v>
      </c>
      <c r="DM267" s="1" t="s">
        <v>0</v>
      </c>
      <c r="DN267" s="1" t="s">
        <v>0</v>
      </c>
      <c r="DO267" s="1" t="s">
        <v>0</v>
      </c>
      <c r="DP267" s="1" t="s">
        <v>0</v>
      </c>
      <c r="DQ267" s="1" t="s">
        <v>0</v>
      </c>
      <c r="DR267" s="1" t="s">
        <v>0</v>
      </c>
      <c r="DS267" s="1" t="s">
        <v>0</v>
      </c>
      <c r="DT267" s="1" t="s">
        <v>0</v>
      </c>
      <c r="DU267" s="1" t="s">
        <v>0</v>
      </c>
      <c r="DV267" s="1" t="s">
        <v>0</v>
      </c>
      <c r="DW267" s="1" t="s">
        <v>0</v>
      </c>
      <c r="DX267" s="1" t="s">
        <v>0</v>
      </c>
      <c r="DY267" s="1" t="s">
        <v>0</v>
      </c>
      <c r="DZ267" s="1" t="s">
        <v>0</v>
      </c>
      <c r="EA267" s="1" t="s">
        <v>0</v>
      </c>
      <c r="EB267" s="1" t="s">
        <v>0</v>
      </c>
      <c r="EC267" s="1" t="s">
        <v>0</v>
      </c>
      <c r="ED267" s="1" t="s">
        <v>0</v>
      </c>
      <c r="EE267" s="1" t="s">
        <v>0</v>
      </c>
      <c r="EF267" s="1" t="s">
        <v>0</v>
      </c>
      <c r="EG267" s="1" t="s">
        <v>0</v>
      </c>
      <c r="EH267" s="1" t="s">
        <v>0</v>
      </c>
      <c r="EI267" s="1" t="s">
        <v>0</v>
      </c>
      <c r="EJ267" s="1" t="s">
        <v>0</v>
      </c>
      <c r="EK267" s="1" t="s">
        <v>0</v>
      </c>
      <c r="EL267" s="1" t="s">
        <v>0</v>
      </c>
      <c r="EM267" s="1" t="s">
        <v>0</v>
      </c>
      <c r="EN267" s="1" t="s">
        <v>0</v>
      </c>
      <c r="EO267" s="1" t="s">
        <v>0</v>
      </c>
      <c r="EP267" s="1" t="s">
        <v>0</v>
      </c>
      <c r="EQ267" s="1" t="s">
        <v>0</v>
      </c>
      <c r="ER267" s="1" t="s">
        <v>0</v>
      </c>
      <c r="ES267" s="1" t="s">
        <v>0</v>
      </c>
      <c r="ET267" s="1" t="s">
        <v>0</v>
      </c>
      <c r="EU267" s="1" t="s">
        <v>0</v>
      </c>
      <c r="EV267" s="1" t="s">
        <v>0</v>
      </c>
      <c r="EW267" s="1" t="s">
        <v>0</v>
      </c>
      <c r="EX267" s="1" t="s">
        <v>0</v>
      </c>
      <c r="EY267" s="1" t="s">
        <v>0</v>
      </c>
      <c r="EZ267" s="1" t="s">
        <v>0</v>
      </c>
      <c r="FA267" s="1" t="s">
        <v>0</v>
      </c>
      <c r="FB267" s="1" t="s">
        <v>0</v>
      </c>
      <c r="FC267" s="1" t="s">
        <v>0</v>
      </c>
      <c r="FD267" s="1" t="s">
        <v>0</v>
      </c>
    </row>
    <row r="268" spans="1:160" x14ac:dyDescent="0.2">
      <c r="A268" s="1" t="s">
        <v>1905</v>
      </c>
      <c r="B268" s="4" t="s">
        <v>1190</v>
      </c>
      <c r="C268" s="4" t="s">
        <v>1191</v>
      </c>
      <c r="D268" s="1" t="s">
        <v>0</v>
      </c>
      <c r="E268" s="1" t="s">
        <v>0</v>
      </c>
      <c r="F268" s="1" t="s">
        <v>0</v>
      </c>
      <c r="G268" s="1" t="s">
        <v>0</v>
      </c>
      <c r="H268" s="1" t="s">
        <v>0</v>
      </c>
      <c r="I268" s="1" t="s">
        <v>0</v>
      </c>
      <c r="J268" s="1" t="s">
        <v>0</v>
      </c>
      <c r="K268" s="1" t="s">
        <v>0</v>
      </c>
      <c r="L268" s="1" t="s">
        <v>0</v>
      </c>
      <c r="M268" s="1" t="s">
        <v>0</v>
      </c>
      <c r="N268" s="1" t="s">
        <v>0</v>
      </c>
      <c r="O268" s="1" t="s">
        <v>0</v>
      </c>
      <c r="P268" s="1" t="s">
        <v>0</v>
      </c>
      <c r="Q268" s="1" t="s">
        <v>0</v>
      </c>
      <c r="R268" s="1" t="s">
        <v>0</v>
      </c>
      <c r="S268" s="1" t="s">
        <v>0</v>
      </c>
      <c r="T268" s="1" t="s">
        <v>0</v>
      </c>
      <c r="U268" s="1" t="s">
        <v>0</v>
      </c>
      <c r="V268" s="1" t="s">
        <v>0</v>
      </c>
      <c r="W268" s="1" t="s">
        <v>0</v>
      </c>
      <c r="X268" s="1" t="s">
        <v>0</v>
      </c>
      <c r="Y268" s="1" t="s">
        <v>0</v>
      </c>
      <c r="Z268" s="1" t="s">
        <v>0</v>
      </c>
      <c r="AA268" s="1" t="s">
        <v>0</v>
      </c>
      <c r="AB268" s="1" t="s">
        <v>0</v>
      </c>
      <c r="AC268" s="1" t="s">
        <v>0</v>
      </c>
      <c r="AD268" s="1" t="s">
        <v>0</v>
      </c>
      <c r="AE268" s="1" t="s">
        <v>0</v>
      </c>
      <c r="AF268" s="1" t="s">
        <v>0</v>
      </c>
      <c r="AG268" s="1" t="s">
        <v>0</v>
      </c>
      <c r="AH268" s="1" t="s">
        <v>0</v>
      </c>
      <c r="AI268" s="1" t="s">
        <v>0</v>
      </c>
      <c r="AJ268" s="1" t="s">
        <v>0</v>
      </c>
      <c r="AK268" s="1" t="s">
        <v>0</v>
      </c>
      <c r="AL268" s="1" t="s">
        <v>0</v>
      </c>
      <c r="AM268" s="1" t="s">
        <v>0</v>
      </c>
      <c r="AN268" s="1" t="s">
        <v>0</v>
      </c>
      <c r="AO268" s="1" t="s">
        <v>0</v>
      </c>
      <c r="AP268" s="1" t="s">
        <v>0</v>
      </c>
      <c r="AQ268" s="1" t="s">
        <v>0</v>
      </c>
      <c r="AR268" s="1" t="s">
        <v>0</v>
      </c>
      <c r="AS268" s="1" t="s">
        <v>0</v>
      </c>
      <c r="AT268" s="1" t="s">
        <v>0</v>
      </c>
      <c r="AU268" s="1" t="s">
        <v>0</v>
      </c>
      <c r="AV268" s="1" t="s">
        <v>0</v>
      </c>
      <c r="AW268" s="1" t="s">
        <v>0</v>
      </c>
      <c r="AX268" s="1" t="s">
        <v>0</v>
      </c>
      <c r="AY268" s="1" t="s">
        <v>0</v>
      </c>
      <c r="AZ268" s="1" t="s">
        <v>0</v>
      </c>
      <c r="BA268" s="1" t="s">
        <v>0</v>
      </c>
      <c r="BB268" s="1" t="s">
        <v>0</v>
      </c>
      <c r="BC268" s="1" t="s">
        <v>0</v>
      </c>
      <c r="BD268" s="1" t="s">
        <v>0</v>
      </c>
      <c r="BE268" s="1" t="s">
        <v>0</v>
      </c>
      <c r="BF268" s="1" t="s">
        <v>0</v>
      </c>
      <c r="BG268" s="1" t="s">
        <v>0</v>
      </c>
      <c r="BH268" s="1" t="s">
        <v>0</v>
      </c>
      <c r="BI268" s="1" t="s">
        <v>0</v>
      </c>
      <c r="BJ268" s="1" t="s">
        <v>0</v>
      </c>
      <c r="BK268" s="1" t="s">
        <v>0</v>
      </c>
      <c r="BL268" s="1" t="s">
        <v>0</v>
      </c>
      <c r="BM268" s="1" t="s">
        <v>0</v>
      </c>
      <c r="BN268" s="1" t="s">
        <v>0</v>
      </c>
      <c r="BO268" s="1" t="s">
        <v>0</v>
      </c>
      <c r="BP268" s="1" t="s">
        <v>0</v>
      </c>
      <c r="BQ268" s="1" t="s">
        <v>0</v>
      </c>
      <c r="BR268" s="1" t="s">
        <v>0</v>
      </c>
      <c r="BS268" s="1" t="s">
        <v>0</v>
      </c>
      <c r="BT268" s="1" t="s">
        <v>0</v>
      </c>
      <c r="BU268" s="1" t="s">
        <v>0</v>
      </c>
      <c r="BV268" s="1" t="s">
        <v>0</v>
      </c>
      <c r="BW268" s="1" t="s">
        <v>0</v>
      </c>
      <c r="BX268" s="1" t="s">
        <v>0</v>
      </c>
      <c r="BY268" s="1" t="s">
        <v>0</v>
      </c>
      <c r="BZ268" s="1" t="s">
        <v>0</v>
      </c>
      <c r="CA268" s="1" t="s">
        <v>0</v>
      </c>
      <c r="CB268" s="1" t="s">
        <v>0</v>
      </c>
      <c r="CC268" s="1" t="s">
        <v>0</v>
      </c>
      <c r="CD268" s="1" t="s">
        <v>0</v>
      </c>
      <c r="CE268" s="1" t="s">
        <v>0</v>
      </c>
      <c r="CF268" s="1" t="s">
        <v>0</v>
      </c>
      <c r="CG268" s="1" t="s">
        <v>0</v>
      </c>
      <c r="CH268" s="1" t="s">
        <v>0</v>
      </c>
      <c r="CI268" s="1" t="s">
        <v>0</v>
      </c>
      <c r="CJ268" s="1" t="s">
        <v>0</v>
      </c>
      <c r="CK268" s="1" t="s">
        <v>0</v>
      </c>
      <c r="CL268" s="1" t="s">
        <v>0</v>
      </c>
      <c r="CM268" s="1" t="s">
        <v>0</v>
      </c>
      <c r="CN268" s="1" t="s">
        <v>0</v>
      </c>
      <c r="CO268" s="1" t="s">
        <v>0</v>
      </c>
      <c r="CP268" s="1" t="s">
        <v>0</v>
      </c>
      <c r="CQ268" s="1" t="s">
        <v>0</v>
      </c>
      <c r="CR268" s="1" t="s">
        <v>0</v>
      </c>
      <c r="CS268" s="1" t="s">
        <v>0</v>
      </c>
      <c r="CT268" s="1" t="s">
        <v>0</v>
      </c>
      <c r="CU268" s="1" t="s">
        <v>0</v>
      </c>
      <c r="CV268" s="1" t="s">
        <v>0</v>
      </c>
      <c r="CW268" s="1" t="s">
        <v>0</v>
      </c>
      <c r="CX268" s="1" t="s">
        <v>0</v>
      </c>
      <c r="CY268" s="1" t="s">
        <v>0</v>
      </c>
      <c r="CZ268" s="1" t="s">
        <v>0</v>
      </c>
      <c r="DA268" s="1" t="s">
        <v>0</v>
      </c>
      <c r="DB268" s="1" t="s">
        <v>0</v>
      </c>
      <c r="DC268" s="1" t="s">
        <v>0</v>
      </c>
      <c r="DD268" s="1" t="s">
        <v>0</v>
      </c>
      <c r="DE268" s="1" t="s">
        <v>0</v>
      </c>
      <c r="DF268" s="1" t="s">
        <v>0</v>
      </c>
      <c r="DG268" s="1" t="s">
        <v>0</v>
      </c>
      <c r="DH268" s="1" t="s">
        <v>0</v>
      </c>
      <c r="DI268" s="1" t="s">
        <v>0</v>
      </c>
      <c r="DJ268" s="1" t="s">
        <v>0</v>
      </c>
      <c r="DK268" s="1" t="s">
        <v>0</v>
      </c>
      <c r="DL268" s="1" t="s">
        <v>0</v>
      </c>
      <c r="DM268" s="1" t="s">
        <v>0</v>
      </c>
      <c r="DN268" s="1" t="s">
        <v>0</v>
      </c>
      <c r="DO268" s="1" t="s">
        <v>0</v>
      </c>
      <c r="DP268" s="1" t="s">
        <v>0</v>
      </c>
      <c r="DQ268" s="1" t="s">
        <v>0</v>
      </c>
      <c r="DR268" s="1" t="s">
        <v>0</v>
      </c>
      <c r="DS268" s="1" t="s">
        <v>0</v>
      </c>
      <c r="DT268" s="1" t="s">
        <v>0</v>
      </c>
      <c r="DU268" s="1" t="s">
        <v>0</v>
      </c>
      <c r="DV268" s="1" t="s">
        <v>0</v>
      </c>
      <c r="DW268" s="1" t="s">
        <v>0</v>
      </c>
      <c r="DX268" s="1" t="s">
        <v>0</v>
      </c>
      <c r="DY268" s="1" t="s">
        <v>0</v>
      </c>
      <c r="DZ268" s="1" t="s">
        <v>0</v>
      </c>
      <c r="EA268" s="1" t="s">
        <v>0</v>
      </c>
      <c r="EB268" s="1" t="s">
        <v>0</v>
      </c>
      <c r="EC268" s="1" t="s">
        <v>0</v>
      </c>
      <c r="ED268" s="1" t="s">
        <v>0</v>
      </c>
      <c r="EE268" s="1" t="s">
        <v>0</v>
      </c>
      <c r="EF268" s="1" t="s">
        <v>0</v>
      </c>
      <c r="EG268" s="1" t="s">
        <v>0</v>
      </c>
      <c r="EH268" s="1" t="s">
        <v>0</v>
      </c>
      <c r="EI268" s="1" t="s">
        <v>0</v>
      </c>
      <c r="EJ268" s="1" t="s">
        <v>0</v>
      </c>
      <c r="EK268" s="1" t="s">
        <v>0</v>
      </c>
      <c r="EL268" s="1" t="s">
        <v>0</v>
      </c>
      <c r="EM268" s="1" t="s">
        <v>0</v>
      </c>
      <c r="EN268" s="1" t="s">
        <v>0</v>
      </c>
      <c r="EO268" s="1" t="s">
        <v>0</v>
      </c>
      <c r="EP268" s="1" t="s">
        <v>0</v>
      </c>
      <c r="EQ268" s="1" t="s">
        <v>0</v>
      </c>
      <c r="ER268" s="1" t="s">
        <v>0</v>
      </c>
      <c r="ES268" s="1" t="s">
        <v>0</v>
      </c>
      <c r="ET268" s="1" t="s">
        <v>0</v>
      </c>
      <c r="EU268" s="1" t="s">
        <v>0</v>
      </c>
      <c r="EV268" s="1" t="s">
        <v>0</v>
      </c>
      <c r="EW268" s="1" t="s">
        <v>0</v>
      </c>
      <c r="EX268" s="1" t="s">
        <v>0</v>
      </c>
      <c r="EY268" s="1" t="s">
        <v>0</v>
      </c>
      <c r="EZ268" s="1" t="s">
        <v>0</v>
      </c>
      <c r="FA268" s="1" t="s">
        <v>0</v>
      </c>
      <c r="FB268" s="1" t="s">
        <v>0</v>
      </c>
      <c r="FC268" s="1" t="s">
        <v>0</v>
      </c>
      <c r="FD268" s="1" t="s">
        <v>0</v>
      </c>
    </row>
    <row r="269" spans="1:160" x14ac:dyDescent="0.2">
      <c r="A269" s="1" t="s">
        <v>1906</v>
      </c>
      <c r="B269" s="4" t="s">
        <v>1195</v>
      </c>
      <c r="C269" s="4" t="s">
        <v>1196</v>
      </c>
      <c r="D269" s="1">
        <v>661329.83084812295</v>
      </c>
      <c r="E269" s="1">
        <v>909329.66116081597</v>
      </c>
      <c r="F269" s="1">
        <v>599537.52958553401</v>
      </c>
      <c r="G269" s="1">
        <v>717459.47602405597</v>
      </c>
      <c r="H269" s="1">
        <v>485214.74183324998</v>
      </c>
      <c r="I269" s="1">
        <v>603315.57829530805</v>
      </c>
      <c r="J269" s="1">
        <v>690326.79364844703</v>
      </c>
      <c r="K269" s="1">
        <v>952106.31237896497</v>
      </c>
      <c r="L269" s="1">
        <v>446789.62972808297</v>
      </c>
      <c r="M269" s="1">
        <v>436250.63415310299</v>
      </c>
      <c r="N269" s="1">
        <v>1087382.07568854</v>
      </c>
      <c r="O269" s="1">
        <v>615744.61293446296</v>
      </c>
      <c r="P269" s="1">
        <v>402185.35935455997</v>
      </c>
      <c r="Q269" s="1">
        <v>486382.581412272</v>
      </c>
      <c r="R269" s="1">
        <v>366104.340623294</v>
      </c>
      <c r="S269" s="1">
        <v>471148.90205667901</v>
      </c>
      <c r="T269" s="1">
        <v>518564.51481781597</v>
      </c>
      <c r="U269" s="1">
        <v>596308.60958966997</v>
      </c>
      <c r="V269" s="1">
        <v>836164.59556502197</v>
      </c>
      <c r="W269" s="1">
        <v>494526.70394613699</v>
      </c>
      <c r="X269" s="1">
        <v>691591.04992152599</v>
      </c>
      <c r="Y269" s="1">
        <v>778885.357509166</v>
      </c>
      <c r="Z269" s="1">
        <v>428046.16312538303</v>
      </c>
      <c r="AA269" s="1">
        <v>472085.064285676</v>
      </c>
      <c r="AB269" s="1">
        <v>361761.33992740198</v>
      </c>
      <c r="AC269" s="1">
        <v>789941.27407672897</v>
      </c>
      <c r="AD269" s="1">
        <v>513449.73590309703</v>
      </c>
      <c r="AE269" s="1">
        <v>573404.54184855905</v>
      </c>
      <c r="AF269" s="1">
        <v>390788.84541442199</v>
      </c>
      <c r="AG269" s="1">
        <v>576009.99532011</v>
      </c>
      <c r="AH269" s="1">
        <v>1058293.35366789</v>
      </c>
      <c r="AI269" s="1">
        <v>417169.64441206498</v>
      </c>
      <c r="AJ269" s="1">
        <v>769244.097616949</v>
      </c>
      <c r="AK269" s="1">
        <v>684712.25220534299</v>
      </c>
      <c r="AL269" s="1">
        <v>372386.66706669203</v>
      </c>
      <c r="AM269" s="1">
        <v>416022.84259207902</v>
      </c>
      <c r="AN269" s="1">
        <v>951758.41756001697</v>
      </c>
      <c r="AO269" s="1">
        <v>735569.59279924503</v>
      </c>
      <c r="AP269" s="1">
        <v>796168.524928545</v>
      </c>
      <c r="AQ269" s="1">
        <v>563227.49145893601</v>
      </c>
      <c r="AR269" s="1">
        <v>449599.81171332602</v>
      </c>
      <c r="AS269" s="1">
        <v>362745.58756842703</v>
      </c>
      <c r="AT269" s="1">
        <v>893747.61739994795</v>
      </c>
      <c r="AU269" s="1">
        <v>1618002.4546079701</v>
      </c>
      <c r="AV269" s="1">
        <v>258108.01100898301</v>
      </c>
      <c r="AW269" s="1">
        <v>1180872.48613749</v>
      </c>
      <c r="AX269" s="1">
        <v>445045.81896861899</v>
      </c>
      <c r="AY269" s="1">
        <v>364149.50115995901</v>
      </c>
      <c r="AZ269" s="1">
        <v>577930.58034964104</v>
      </c>
      <c r="BA269" s="1">
        <v>444785.72538480599</v>
      </c>
      <c r="BB269" s="1">
        <v>456235.80131234298</v>
      </c>
      <c r="BC269" s="1">
        <v>679573.99155293196</v>
      </c>
      <c r="BD269" s="1">
        <v>861265.80479544797</v>
      </c>
      <c r="BE269" s="1">
        <v>296493.97571663099</v>
      </c>
      <c r="BF269" s="1">
        <v>1068319.5686412801</v>
      </c>
      <c r="BG269" s="1">
        <v>527170.712711161</v>
      </c>
      <c r="BH269" s="1">
        <v>641465.12250602501</v>
      </c>
      <c r="BI269" s="1">
        <v>1272827.9458794701</v>
      </c>
      <c r="BJ269" s="1">
        <v>619437.29565224505</v>
      </c>
      <c r="BK269" s="1">
        <v>825144.63230760896</v>
      </c>
      <c r="BL269" s="1">
        <v>694759.41616088594</v>
      </c>
      <c r="BM269" s="1">
        <v>499856.46096971701</v>
      </c>
      <c r="BN269" s="1">
        <v>480278.97796442697</v>
      </c>
      <c r="BO269" s="1">
        <v>379006.30780070502</v>
      </c>
      <c r="BP269" s="1">
        <v>467427.311564103</v>
      </c>
      <c r="BQ269" s="1">
        <v>525131.92638871702</v>
      </c>
      <c r="BR269" s="1">
        <v>569310.77801445895</v>
      </c>
      <c r="BS269" s="1">
        <v>376776.39225108002</v>
      </c>
      <c r="BT269" s="1">
        <v>963176.99392135697</v>
      </c>
      <c r="BU269" s="1">
        <v>527054.77249735396</v>
      </c>
      <c r="BV269" s="1">
        <v>323225.888301356</v>
      </c>
      <c r="BW269" s="1">
        <v>652286.23686566995</v>
      </c>
      <c r="BX269" s="1">
        <v>478896.27861381002</v>
      </c>
      <c r="BY269" s="1">
        <v>462947.90494576702</v>
      </c>
      <c r="BZ269" s="1">
        <v>380278.64377820899</v>
      </c>
      <c r="CA269" s="1">
        <v>663955.85528836504</v>
      </c>
      <c r="CB269" s="1">
        <v>463587.17007503199</v>
      </c>
      <c r="CC269" s="1">
        <v>502796.97294279502</v>
      </c>
      <c r="CD269" s="1">
        <v>464502.14821149298</v>
      </c>
      <c r="CE269" s="1">
        <v>381722.59547528898</v>
      </c>
      <c r="CF269" s="1">
        <v>758538.66745591897</v>
      </c>
      <c r="CG269" s="1">
        <v>346560.96356831503</v>
      </c>
      <c r="CH269" s="1">
        <v>802998.59018765797</v>
      </c>
      <c r="CI269" s="1">
        <v>531535.94144500699</v>
      </c>
      <c r="CJ269" s="1">
        <v>530426.76884225896</v>
      </c>
      <c r="CK269" s="1">
        <v>376066.82668796199</v>
      </c>
      <c r="CL269" s="1">
        <v>1002845.4526693</v>
      </c>
      <c r="CM269" s="1">
        <v>568326.817216433</v>
      </c>
      <c r="CN269" s="1">
        <v>507678.28580612398</v>
      </c>
      <c r="CO269" s="1">
        <v>755597.64897480002</v>
      </c>
      <c r="CP269" s="1">
        <v>564824.96475105302</v>
      </c>
      <c r="CQ269" s="1">
        <v>570440.01215250394</v>
      </c>
      <c r="CR269" s="1">
        <v>605840.69826578198</v>
      </c>
      <c r="CS269" s="1">
        <v>310002.769190797</v>
      </c>
      <c r="CT269" s="1">
        <v>374900.728744147</v>
      </c>
      <c r="CU269" s="1">
        <v>1188322.39426422</v>
      </c>
      <c r="CV269" s="1">
        <v>375034.43340768898</v>
      </c>
      <c r="CW269" s="1">
        <v>777392.27784489305</v>
      </c>
      <c r="CX269" s="1">
        <v>667841.06241757097</v>
      </c>
      <c r="CY269" s="1">
        <v>316340.63569443399</v>
      </c>
      <c r="CZ269" s="1">
        <v>365167.60454109102</v>
      </c>
      <c r="DA269" s="1">
        <v>448477.57031423302</v>
      </c>
      <c r="DB269" s="1">
        <v>282571.36300631898</v>
      </c>
      <c r="DC269" s="1">
        <v>356826.685180776</v>
      </c>
      <c r="DD269" s="1">
        <v>444244.19216116198</v>
      </c>
      <c r="DE269" s="1">
        <v>459093.47832116002</v>
      </c>
      <c r="DF269" s="1">
        <v>577810.92147882003</v>
      </c>
      <c r="DG269" s="1">
        <v>380291.46819853398</v>
      </c>
      <c r="DH269" s="1">
        <v>618808.69934433699</v>
      </c>
      <c r="DI269" s="1">
        <v>622768.97609240701</v>
      </c>
      <c r="DJ269" s="1">
        <v>299677.00134838402</v>
      </c>
      <c r="DK269" s="1">
        <v>413304.90958199103</v>
      </c>
      <c r="DL269" s="1">
        <v>722352.66358407296</v>
      </c>
      <c r="DM269" s="1">
        <v>1122702.3829858201</v>
      </c>
      <c r="DN269" s="1">
        <v>321292.37547372998</v>
      </c>
      <c r="DO269" s="1">
        <v>333182.00366020901</v>
      </c>
      <c r="DP269" s="1">
        <v>723029.767759574</v>
      </c>
      <c r="DQ269" s="1">
        <v>945565.64756624994</v>
      </c>
      <c r="DR269" s="1">
        <v>457396.36290289601</v>
      </c>
      <c r="DS269" s="1">
        <v>859343.27562569198</v>
      </c>
      <c r="DT269" s="1">
        <v>1146190.5670379901</v>
      </c>
      <c r="DU269" s="1">
        <v>631151.43447604706</v>
      </c>
      <c r="DV269" s="1">
        <v>648336.57898969296</v>
      </c>
      <c r="DW269" s="1">
        <v>756954.28073986596</v>
      </c>
      <c r="DX269" s="1">
        <v>384254.31418486498</v>
      </c>
      <c r="DY269" s="1">
        <v>408256.35884547199</v>
      </c>
      <c r="DZ269" s="1">
        <v>1633295.7978871199</v>
      </c>
      <c r="EA269" s="1">
        <v>369061.94308186299</v>
      </c>
      <c r="EB269" s="1">
        <v>677923.62752563704</v>
      </c>
      <c r="EC269" s="1">
        <v>603012.87512127403</v>
      </c>
      <c r="ED269" s="1">
        <v>701190.68990002898</v>
      </c>
      <c r="EE269" s="1">
        <v>531205.531414703</v>
      </c>
      <c r="EF269" s="1">
        <v>706184.04579928098</v>
      </c>
      <c r="EG269" s="1">
        <v>707984.42815198901</v>
      </c>
      <c r="EH269" s="1">
        <v>445739.93523171602</v>
      </c>
      <c r="EI269" s="1">
        <v>770986.073934327</v>
      </c>
      <c r="EJ269" s="1">
        <v>1303202.4023406799</v>
      </c>
      <c r="EK269" s="1">
        <v>502467.06502239598</v>
      </c>
      <c r="EL269" s="1">
        <v>884872.44284038199</v>
      </c>
      <c r="EM269" s="1">
        <v>520634.94796547602</v>
      </c>
      <c r="EN269" s="1">
        <v>324945.57963347301</v>
      </c>
      <c r="EO269" s="1">
        <v>587349.61540477001</v>
      </c>
      <c r="EP269" s="1">
        <v>412670.036446866</v>
      </c>
      <c r="EQ269" s="1">
        <v>366194.08221321</v>
      </c>
      <c r="ER269" s="1">
        <v>558040.58062331902</v>
      </c>
      <c r="ES269" s="1">
        <v>574354.34903294896</v>
      </c>
      <c r="ET269" s="1">
        <v>314753.66436023102</v>
      </c>
      <c r="EU269" s="1">
        <v>348795.51051472698</v>
      </c>
      <c r="EV269" s="1">
        <v>403756.77223089401</v>
      </c>
      <c r="EW269" s="1">
        <v>305597.07498822903</v>
      </c>
      <c r="EX269" s="1">
        <v>328791.98295854998</v>
      </c>
      <c r="EY269" s="1">
        <v>349307.67222064402</v>
      </c>
      <c r="EZ269" s="1">
        <v>582033.07625527994</v>
      </c>
      <c r="FA269" s="1">
        <v>348280.06306686101</v>
      </c>
      <c r="FB269" s="1">
        <v>356072.35408004798</v>
      </c>
      <c r="FC269" s="1">
        <v>454272.70955367998</v>
      </c>
      <c r="FD269" s="1">
        <v>344479.69145617</v>
      </c>
    </row>
    <row r="270" spans="1:160" x14ac:dyDescent="0.2">
      <c r="A270" s="1" t="s">
        <v>1907</v>
      </c>
      <c r="B270" s="4" t="s">
        <v>1198</v>
      </c>
      <c r="C270" s="4" t="s">
        <v>0</v>
      </c>
      <c r="D270" s="1">
        <v>240658.47212593001</v>
      </c>
      <c r="E270" s="1">
        <v>170828.829232955</v>
      </c>
      <c r="F270" s="1">
        <v>438234.67008238402</v>
      </c>
      <c r="G270" s="1">
        <v>131502.24695881599</v>
      </c>
      <c r="H270" s="1">
        <v>250347.76009566899</v>
      </c>
      <c r="I270" s="1">
        <v>185522.454746995</v>
      </c>
      <c r="J270" s="1">
        <v>269884.34633699502</v>
      </c>
      <c r="K270" s="1">
        <v>142470.886176164</v>
      </c>
      <c r="L270" s="1">
        <v>274818.71034816903</v>
      </c>
      <c r="M270" s="1">
        <v>136477.99350653801</v>
      </c>
      <c r="N270" s="1">
        <v>318753.602502889</v>
      </c>
      <c r="O270" s="1">
        <v>287813.47231160698</v>
      </c>
      <c r="P270" s="1">
        <v>253041.69692107901</v>
      </c>
      <c r="Q270" s="1">
        <v>334106.47725244903</v>
      </c>
      <c r="R270" s="1">
        <v>207760.653860313</v>
      </c>
      <c r="S270" s="1">
        <v>258595.47660868801</v>
      </c>
      <c r="T270" s="1">
        <v>223247.757465781</v>
      </c>
      <c r="U270" s="1">
        <v>466104.16861587099</v>
      </c>
      <c r="V270" s="1">
        <v>145432.98990358401</v>
      </c>
      <c r="W270" s="1">
        <v>478013.28564246098</v>
      </c>
      <c r="X270" s="1">
        <v>160485.53415890099</v>
      </c>
      <c r="Y270" s="1">
        <v>251042.52510135699</v>
      </c>
      <c r="Z270" s="1">
        <v>135011.402541266</v>
      </c>
      <c r="AA270" s="1">
        <v>462210.26876009302</v>
      </c>
      <c r="AB270" s="1">
        <v>116426.55009691</v>
      </c>
      <c r="AC270" s="1">
        <v>236817.398789784</v>
      </c>
      <c r="AD270" s="1">
        <v>244570.649755508</v>
      </c>
      <c r="AE270" s="1">
        <v>360738.63279518997</v>
      </c>
      <c r="AF270" s="1">
        <v>64523.333782052097</v>
      </c>
      <c r="AG270" s="1">
        <v>169193.12024685799</v>
      </c>
      <c r="AH270" s="1">
        <v>130653.506600258</v>
      </c>
      <c r="AI270" s="1">
        <v>110470.93221563401</v>
      </c>
      <c r="AJ270" s="1">
        <v>116921.78094795199</v>
      </c>
      <c r="AK270" s="1">
        <v>639284.02012821601</v>
      </c>
      <c r="AL270" s="1">
        <v>183655.774697232</v>
      </c>
      <c r="AM270" s="1">
        <v>141931.588812337</v>
      </c>
      <c r="AN270" s="1">
        <v>113122.563225983</v>
      </c>
      <c r="AO270" s="1">
        <v>83751.032500584595</v>
      </c>
      <c r="AP270" s="1">
        <v>118722.240286177</v>
      </c>
      <c r="AQ270" s="1">
        <v>113172.791899729</v>
      </c>
      <c r="AR270" s="1">
        <v>342524.61094544199</v>
      </c>
      <c r="AS270" s="1">
        <v>221438.35416811201</v>
      </c>
      <c r="AT270" s="1">
        <v>65232.491119615297</v>
      </c>
      <c r="AU270" s="1">
        <v>45450.577574925097</v>
      </c>
      <c r="AV270" s="1">
        <v>182922.329080656</v>
      </c>
      <c r="AW270" s="1">
        <v>203333.161037313</v>
      </c>
      <c r="AX270" s="1">
        <v>228790.65860476601</v>
      </c>
      <c r="AY270" s="1">
        <v>130552.639974224</v>
      </c>
      <c r="AZ270" s="1">
        <v>169845.45827464401</v>
      </c>
      <c r="BA270" s="1">
        <v>119226.739564231</v>
      </c>
      <c r="BB270" s="1">
        <v>261415.00557416599</v>
      </c>
      <c r="BC270" s="1">
        <v>164285.57719643699</v>
      </c>
      <c r="BD270" s="1">
        <v>351959.92332815501</v>
      </c>
      <c r="BE270" s="1">
        <v>115899.683498399</v>
      </c>
      <c r="BF270" s="1">
        <v>104980.63467301401</v>
      </c>
      <c r="BG270" s="1">
        <v>154475.27131119801</v>
      </c>
      <c r="BH270" s="1">
        <v>145009.092942191</v>
      </c>
      <c r="BI270" s="1">
        <v>150331.73262077599</v>
      </c>
      <c r="BJ270" s="1">
        <v>208917.41085999401</v>
      </c>
      <c r="BK270" s="1">
        <v>177533.630944559</v>
      </c>
      <c r="BL270" s="1">
        <v>94156.040094637894</v>
      </c>
      <c r="BM270" s="1">
        <v>117750.17856347001</v>
      </c>
      <c r="BN270" s="1">
        <v>111781.677122664</v>
      </c>
      <c r="BO270" s="1">
        <v>410987.57530125399</v>
      </c>
      <c r="BP270" s="1">
        <v>181696.624544783</v>
      </c>
      <c r="BQ270" s="1">
        <v>196008.13812404199</v>
      </c>
      <c r="BR270" s="1">
        <v>134965.13803902001</v>
      </c>
      <c r="BS270" s="1">
        <v>250975.74806417199</v>
      </c>
      <c r="BT270" s="1">
        <v>190514.707671754</v>
      </c>
      <c r="BU270" s="1">
        <v>122959.24107657799</v>
      </c>
      <c r="BV270" s="1">
        <v>78867.8855306935</v>
      </c>
      <c r="BW270" s="1">
        <v>138311.35748283501</v>
      </c>
      <c r="BX270" s="1">
        <v>142683.381765189</v>
      </c>
      <c r="BY270" s="1">
        <v>252919.972551432</v>
      </c>
      <c r="BZ270" s="1">
        <v>163811.21999810601</v>
      </c>
      <c r="CA270" s="1">
        <v>96949.433189739706</v>
      </c>
      <c r="CB270" s="1">
        <v>898550.727303355</v>
      </c>
      <c r="CC270" s="1">
        <v>199536.800717445</v>
      </c>
      <c r="CD270" s="1">
        <v>120163.01938125701</v>
      </c>
      <c r="CE270" s="1">
        <v>527840.97509572899</v>
      </c>
      <c r="CF270" s="1">
        <v>288234.22364905803</v>
      </c>
      <c r="CG270" s="1">
        <v>163253.17833858999</v>
      </c>
      <c r="CH270" s="1">
        <v>342825.62614889099</v>
      </c>
      <c r="CI270" s="1">
        <v>289284.43152835203</v>
      </c>
      <c r="CJ270" s="1">
        <v>144249.32156042501</v>
      </c>
      <c r="CK270" s="1">
        <v>120883.99709880901</v>
      </c>
      <c r="CL270" s="1">
        <v>228596.89872931899</v>
      </c>
      <c r="CM270" s="1">
        <v>179261.260411672</v>
      </c>
      <c r="CN270" s="1">
        <v>184072.74140981</v>
      </c>
      <c r="CO270" s="1">
        <v>200201.93211337199</v>
      </c>
      <c r="CP270" s="1">
        <v>110805.526351696</v>
      </c>
      <c r="CQ270" s="1">
        <v>100934.142065155</v>
      </c>
      <c r="CR270" s="1">
        <v>446954.77161329001</v>
      </c>
      <c r="CS270" s="1">
        <v>147466.164036478</v>
      </c>
      <c r="CT270" s="1">
        <v>76316.983003056303</v>
      </c>
      <c r="CU270" s="1">
        <v>86398.133893798105</v>
      </c>
      <c r="CV270" s="1">
        <v>130537.29322166</v>
      </c>
      <c r="CW270" s="1">
        <v>68949.188583132796</v>
      </c>
      <c r="CX270" s="1">
        <v>121779.912543832</v>
      </c>
      <c r="CY270" s="1">
        <v>130207.69524234001</v>
      </c>
      <c r="CZ270" s="1">
        <v>190056.994749643</v>
      </c>
      <c r="DA270" s="1">
        <v>202358.00717023801</v>
      </c>
      <c r="DB270" s="1">
        <v>209230.623319112</v>
      </c>
      <c r="DC270" s="1">
        <v>119179.73929668601</v>
      </c>
      <c r="DD270" s="1">
        <v>276509.72206920799</v>
      </c>
      <c r="DE270" s="1">
        <v>162609.41830003701</v>
      </c>
      <c r="DF270" s="1">
        <v>144038.29663808999</v>
      </c>
      <c r="DG270" s="1">
        <v>164739.105729098</v>
      </c>
      <c r="DH270" s="1">
        <v>62478.970274319501</v>
      </c>
      <c r="DI270" s="1">
        <v>191330.21452638801</v>
      </c>
      <c r="DJ270" s="1">
        <v>105037.675155174</v>
      </c>
      <c r="DK270" s="1">
        <v>72199.887390274802</v>
      </c>
      <c r="DL270" s="1">
        <v>53631.363418117799</v>
      </c>
      <c r="DM270" s="1">
        <v>176791.95101309699</v>
      </c>
      <c r="DN270" s="1">
        <v>122890.02231932399</v>
      </c>
      <c r="DO270" s="1">
        <v>112041.95929011299</v>
      </c>
      <c r="DP270" s="1">
        <v>528199.66875358101</v>
      </c>
      <c r="DQ270" s="1">
        <v>41780.3789971648</v>
      </c>
      <c r="DR270" s="1">
        <v>147046.13194186499</v>
      </c>
      <c r="DS270" s="1">
        <v>74441.100661432298</v>
      </c>
      <c r="DT270" s="1">
        <v>330203.11073368602</v>
      </c>
      <c r="DU270" s="1">
        <v>60602.988516324498</v>
      </c>
      <c r="DV270" s="1">
        <v>98210.065938761298</v>
      </c>
      <c r="DW270" s="1">
        <v>240090.722561031</v>
      </c>
      <c r="DX270" s="1">
        <v>67830.129761830103</v>
      </c>
      <c r="DY270" s="1">
        <v>351012.38835125603</v>
      </c>
      <c r="DZ270" s="1">
        <v>324015.18224906601</v>
      </c>
      <c r="EA270" s="1">
        <v>277416.93661468697</v>
      </c>
      <c r="EB270" s="1">
        <v>85761.993863973898</v>
      </c>
      <c r="EC270" s="1">
        <v>176408.63334838301</v>
      </c>
      <c r="ED270" s="1">
        <v>124944.200246522</v>
      </c>
      <c r="EE270" s="1">
        <v>554700.98898201599</v>
      </c>
      <c r="EF270" s="1">
        <v>159982.619223077</v>
      </c>
      <c r="EG270" s="1">
        <v>174678.81319234101</v>
      </c>
      <c r="EH270" s="1">
        <v>118270.93394626799</v>
      </c>
      <c r="EI270" s="1">
        <v>36924.488325948703</v>
      </c>
      <c r="EJ270" s="1">
        <v>106939.752870069</v>
      </c>
      <c r="EK270" s="1">
        <v>54344.805644956999</v>
      </c>
      <c r="EL270" s="1">
        <v>121386.18213642899</v>
      </c>
      <c r="EM270" s="1">
        <v>134931.90151229399</v>
      </c>
      <c r="EN270" s="1">
        <v>335506.10269803897</v>
      </c>
      <c r="EO270" s="1">
        <v>335136.55117473099</v>
      </c>
      <c r="EP270" s="1">
        <v>84539.385766923006</v>
      </c>
      <c r="EQ270" s="1">
        <v>75881.573160910993</v>
      </c>
      <c r="ER270" s="1">
        <v>140262.36889090101</v>
      </c>
      <c r="ES270" s="1">
        <v>84738.597014930798</v>
      </c>
      <c r="ET270" s="1">
        <v>82644.969830681905</v>
      </c>
      <c r="EU270" s="1">
        <v>65703.847412914794</v>
      </c>
      <c r="EV270" s="1">
        <v>85667.457391998396</v>
      </c>
      <c r="EW270" s="1">
        <v>93319.734387123506</v>
      </c>
      <c r="EX270" s="1">
        <v>117168.91534485501</v>
      </c>
      <c r="EY270" s="1">
        <v>171780.37273470199</v>
      </c>
      <c r="EZ270" s="1">
        <v>117182.28692910601</v>
      </c>
      <c r="FA270" s="1">
        <v>85180.358390428897</v>
      </c>
      <c r="FB270" s="1">
        <v>173222.128085912</v>
      </c>
      <c r="FC270" s="1">
        <v>74578.581650428998</v>
      </c>
      <c r="FD270" s="1">
        <v>678122.16181259498</v>
      </c>
    </row>
    <row r="271" spans="1:160" x14ac:dyDescent="0.2">
      <c r="A271" s="1" t="s">
        <v>1908</v>
      </c>
      <c r="B271" s="4" t="s">
        <v>1201</v>
      </c>
      <c r="C271" s="4" t="s">
        <v>1202</v>
      </c>
      <c r="D271" s="1">
        <v>4594937.3595530903</v>
      </c>
      <c r="E271" s="1">
        <v>20355019.781497601</v>
      </c>
      <c r="F271" s="1">
        <v>16735591.02967</v>
      </c>
      <c r="G271" s="1">
        <v>10358422.7602104</v>
      </c>
      <c r="H271" s="1">
        <v>17464245.740027498</v>
      </c>
      <c r="I271" s="1">
        <v>6323624.0511755096</v>
      </c>
      <c r="J271" s="1">
        <v>9454334.8001815304</v>
      </c>
      <c r="K271" s="1">
        <v>3717714.12673708</v>
      </c>
      <c r="L271" s="1">
        <v>6004780.9891169602</v>
      </c>
      <c r="M271" s="1">
        <v>2762229.1076606</v>
      </c>
      <c r="N271" s="1">
        <v>7621885.6698787399</v>
      </c>
      <c r="O271" s="1">
        <v>4045641.8074899102</v>
      </c>
      <c r="P271" s="1">
        <v>9070603.3727315702</v>
      </c>
      <c r="Q271" s="1">
        <v>10661142.547509899</v>
      </c>
      <c r="R271" s="1">
        <v>7773588.6713712597</v>
      </c>
      <c r="S271" s="1">
        <v>9219545.1476775091</v>
      </c>
      <c r="T271" s="1">
        <v>3376954.0967978402</v>
      </c>
      <c r="U271" s="1">
        <v>3096649.0165760401</v>
      </c>
      <c r="V271" s="1">
        <v>10303429.637243999</v>
      </c>
      <c r="W271" s="1">
        <v>11816527.0810326</v>
      </c>
      <c r="X271" s="1">
        <v>6455365.2823456302</v>
      </c>
      <c r="Y271" s="1">
        <v>2806241.5123646599</v>
      </c>
      <c r="Z271" s="1">
        <v>7544637.0435651001</v>
      </c>
      <c r="AA271" s="1">
        <v>7432873.6148153404</v>
      </c>
      <c r="AB271" s="1">
        <v>8549417.9445894193</v>
      </c>
      <c r="AC271" s="1">
        <v>12011082.3913802</v>
      </c>
      <c r="AD271" s="1">
        <v>8962499.7925207391</v>
      </c>
      <c r="AE271" s="1">
        <v>8081476.7019498302</v>
      </c>
      <c r="AF271" s="1">
        <v>3097570.86733511</v>
      </c>
      <c r="AG271" s="1">
        <v>3493226.4888342698</v>
      </c>
      <c r="AH271" s="1">
        <v>3772108.8708419502</v>
      </c>
      <c r="AI271" s="1">
        <v>5703177.5398109099</v>
      </c>
      <c r="AJ271" s="1">
        <v>8071159.9377757004</v>
      </c>
      <c r="AK271" s="1">
        <v>3882240.8513974999</v>
      </c>
      <c r="AL271" s="1">
        <v>11653016.0425885</v>
      </c>
      <c r="AM271" s="1">
        <v>1530549.1593432301</v>
      </c>
      <c r="AN271" s="1">
        <v>11802009.0238523</v>
      </c>
      <c r="AO271" s="1">
        <v>7873449.3256762903</v>
      </c>
      <c r="AP271" s="1">
        <v>8635900.7575330194</v>
      </c>
      <c r="AQ271" s="1">
        <v>4401859.0141282603</v>
      </c>
      <c r="AR271" s="1">
        <v>12644175.839819301</v>
      </c>
      <c r="AS271" s="1">
        <v>11045673.5623537</v>
      </c>
      <c r="AT271" s="1">
        <v>2251982.77831006</v>
      </c>
      <c r="AU271" s="1">
        <v>7372164.5395672796</v>
      </c>
      <c r="AV271" s="1">
        <v>2031171.3754906999</v>
      </c>
      <c r="AW271" s="1">
        <v>3224296.0215710802</v>
      </c>
      <c r="AX271" s="1">
        <v>15686928.1644277</v>
      </c>
      <c r="AY271" s="1">
        <v>2823954.2993174698</v>
      </c>
      <c r="AZ271" s="1">
        <v>16082112.0100115</v>
      </c>
      <c r="BA271" s="1">
        <v>5447112.3678350896</v>
      </c>
      <c r="BB271" s="1">
        <v>6928808.5372446701</v>
      </c>
      <c r="BC271" s="1">
        <v>8194516.8954988103</v>
      </c>
      <c r="BD271" s="1">
        <v>12270284.584813399</v>
      </c>
      <c r="BE271" s="1">
        <v>16680423.691939499</v>
      </c>
      <c r="BF271" s="1">
        <v>2902553.0000775098</v>
      </c>
      <c r="BG271" s="1">
        <v>7313659.0753666097</v>
      </c>
      <c r="BH271" s="1">
        <v>8448527.7992787808</v>
      </c>
      <c r="BI271" s="1">
        <v>7192592.0894073704</v>
      </c>
      <c r="BJ271" s="1">
        <v>32787162.444202501</v>
      </c>
      <c r="BK271" s="1">
        <v>6501685.8221357903</v>
      </c>
      <c r="BL271" s="1">
        <v>10679555.772802601</v>
      </c>
      <c r="BM271" s="1">
        <v>13169649.5033265</v>
      </c>
      <c r="BN271" s="1">
        <v>22155134.545064401</v>
      </c>
      <c r="BO271" s="1">
        <v>7232212.7945340304</v>
      </c>
      <c r="BP271" s="1">
        <v>4315725.0220156005</v>
      </c>
      <c r="BQ271" s="1">
        <v>10344287.418778799</v>
      </c>
      <c r="BR271" s="1">
        <v>16460496.145914599</v>
      </c>
      <c r="BS271" s="1">
        <v>14391175.940113701</v>
      </c>
      <c r="BT271" s="1">
        <v>15850185.527629601</v>
      </c>
      <c r="BU271" s="1">
        <v>14364329.1840312</v>
      </c>
      <c r="BV271" s="1">
        <v>3697070.89505244</v>
      </c>
      <c r="BW271" s="1">
        <v>7004949.6824616296</v>
      </c>
      <c r="BX271" s="1">
        <v>10343717.844461599</v>
      </c>
      <c r="BY271" s="1">
        <v>34241668.810721703</v>
      </c>
      <c r="BZ271" s="1">
        <v>2236961.5449767201</v>
      </c>
      <c r="CA271" s="1">
        <v>3391147.47718185</v>
      </c>
      <c r="CB271" s="1">
        <v>17763290.7135498</v>
      </c>
      <c r="CC271" s="1">
        <v>3243245.8485964099</v>
      </c>
      <c r="CD271" s="1">
        <v>2622993.6400377499</v>
      </c>
      <c r="CE271" s="1">
        <v>7578580.2069440996</v>
      </c>
      <c r="CF271" s="1">
        <v>6075554.0019051004</v>
      </c>
      <c r="CG271" s="1">
        <v>15972420.319689101</v>
      </c>
      <c r="CH271" s="1">
        <v>11414627.3906714</v>
      </c>
      <c r="CI271" s="1">
        <v>20614516.0057524</v>
      </c>
      <c r="CJ271" s="1">
        <v>11777702.743925</v>
      </c>
      <c r="CK271" s="1">
        <v>17001892.300580598</v>
      </c>
      <c r="CL271" s="1">
        <v>6769083.5877325097</v>
      </c>
      <c r="CM271" s="1">
        <v>11115384.322835799</v>
      </c>
      <c r="CN271" s="1">
        <v>4729994.4138830099</v>
      </c>
      <c r="CO271" s="1">
        <v>9700207.8758338802</v>
      </c>
      <c r="CP271" s="1">
        <v>10679563.671568099</v>
      </c>
      <c r="CQ271" s="1">
        <v>11228071.662820799</v>
      </c>
      <c r="CR271" s="1">
        <v>7266951.9592168704</v>
      </c>
      <c r="CS271" s="1">
        <v>3561089.2909608199</v>
      </c>
      <c r="CT271" s="1">
        <v>7035066.9642093498</v>
      </c>
      <c r="CU271" s="1">
        <v>12714022.0182047</v>
      </c>
      <c r="CV271" s="1">
        <v>9696848.5053516291</v>
      </c>
      <c r="CW271" s="1">
        <v>15846188.7500716</v>
      </c>
      <c r="CX271" s="1">
        <v>2410043.70198191</v>
      </c>
      <c r="CY271" s="1">
        <v>3153456.7924158201</v>
      </c>
      <c r="CZ271" s="1">
        <v>3693721.3117068601</v>
      </c>
      <c r="DA271" s="1">
        <v>7177025.3982023802</v>
      </c>
      <c r="DB271" s="1">
        <v>5717855.2381103402</v>
      </c>
      <c r="DC271" s="1">
        <v>2432524.2939583301</v>
      </c>
      <c r="DD271" s="1">
        <v>5620422.5877041398</v>
      </c>
      <c r="DE271" s="1">
        <v>6659520.3281711396</v>
      </c>
      <c r="DF271" s="1">
        <v>5862743.2618275499</v>
      </c>
      <c r="DG271" s="1">
        <v>3860142.6154884002</v>
      </c>
      <c r="DH271" s="1">
        <v>3803062.58074232</v>
      </c>
      <c r="DI271" s="1">
        <v>8755989.8015896399</v>
      </c>
      <c r="DJ271" s="1">
        <v>4749365.0858186902</v>
      </c>
      <c r="DK271" s="1">
        <v>19066288.072825801</v>
      </c>
      <c r="DL271" s="1">
        <v>4535479.01403361</v>
      </c>
      <c r="DM271" s="1">
        <v>20136822.6825484</v>
      </c>
      <c r="DN271" s="1">
        <v>10666569.110847199</v>
      </c>
      <c r="DO271" s="1">
        <v>3344198.3100298601</v>
      </c>
      <c r="DP271" s="1">
        <v>2720296.0251003602</v>
      </c>
      <c r="DQ271" s="1">
        <v>2401105.5508370101</v>
      </c>
      <c r="DR271" s="1">
        <v>3202847.1474058102</v>
      </c>
      <c r="DS271" s="1">
        <v>7693030.8345437003</v>
      </c>
      <c r="DT271" s="1">
        <v>17457717.1443418</v>
      </c>
      <c r="DU271" s="1">
        <v>2070314.5881012699</v>
      </c>
      <c r="DV271" s="1">
        <v>13213614.016186999</v>
      </c>
      <c r="DW271" s="1">
        <v>12285953.3407216</v>
      </c>
      <c r="DX271" s="1">
        <v>7555361.6615340998</v>
      </c>
      <c r="DY271" s="1">
        <v>16601541.246657699</v>
      </c>
      <c r="DZ271" s="1">
        <v>14401279.9490309</v>
      </c>
      <c r="EA271" s="1">
        <v>14767489.6132994</v>
      </c>
      <c r="EB271" s="1">
        <v>7598001.5544390101</v>
      </c>
      <c r="EC271" s="1">
        <v>3828711.25570253</v>
      </c>
      <c r="ED271" s="1">
        <v>3245954.1142926998</v>
      </c>
      <c r="EE271" s="1">
        <v>11793616.2294323</v>
      </c>
      <c r="EF271" s="1">
        <v>10046811.33587</v>
      </c>
      <c r="EG271" s="1">
        <v>4870358.1294378797</v>
      </c>
      <c r="EH271" s="1">
        <v>9006650.91360908</v>
      </c>
      <c r="EI271" s="1">
        <v>16888976.993746702</v>
      </c>
      <c r="EJ271" s="1">
        <v>6880442.6097012497</v>
      </c>
      <c r="EK271" s="1">
        <v>9612474.1444367096</v>
      </c>
      <c r="EL271" s="1">
        <v>3539362.2051022602</v>
      </c>
      <c r="EM271" s="1">
        <v>3042730.6386771202</v>
      </c>
      <c r="EN271" s="1">
        <v>8479930.3991449103</v>
      </c>
      <c r="EO271" s="1">
        <v>7328743.9140801402</v>
      </c>
      <c r="EP271" s="1">
        <v>20854623.538904499</v>
      </c>
      <c r="EQ271" s="1">
        <v>9409483.5370635092</v>
      </c>
      <c r="ER271" s="1">
        <v>6204362.0826710202</v>
      </c>
      <c r="ES271" s="1">
        <v>7351613.5015319996</v>
      </c>
      <c r="ET271" s="1">
        <v>11796931.815860299</v>
      </c>
      <c r="EU271" s="1">
        <v>8742123.0375309102</v>
      </c>
      <c r="EV271" s="1">
        <v>11721955.249753</v>
      </c>
      <c r="EW271" s="1">
        <v>6552689.7177495603</v>
      </c>
      <c r="EX271" s="1">
        <v>1775829.00893417</v>
      </c>
      <c r="EY271" s="1">
        <v>12138424.683348799</v>
      </c>
      <c r="EZ271" s="1">
        <v>12720619.248598199</v>
      </c>
      <c r="FA271" s="1">
        <v>10665043.4472326</v>
      </c>
      <c r="FB271" s="1">
        <v>15684756.5080905</v>
      </c>
      <c r="FC271" s="1">
        <v>8803053.9348080009</v>
      </c>
      <c r="FD271" s="1">
        <v>7785839.0836694399</v>
      </c>
    </row>
    <row r="272" spans="1:160" x14ac:dyDescent="0.2">
      <c r="A272" s="1" t="s">
        <v>1909</v>
      </c>
      <c r="B272" s="4" t="s">
        <v>1205</v>
      </c>
      <c r="C272" s="4" t="s">
        <v>1206</v>
      </c>
      <c r="D272" s="1">
        <v>170625.270524466</v>
      </c>
      <c r="E272" s="1">
        <v>352162.006790496</v>
      </c>
      <c r="F272" s="1">
        <v>444817.36258937902</v>
      </c>
      <c r="G272" s="1">
        <v>449962.48935021</v>
      </c>
      <c r="H272" s="1">
        <v>287801.81321019499</v>
      </c>
      <c r="I272" s="1">
        <v>214170.56447907299</v>
      </c>
      <c r="J272" s="1">
        <v>297242.59782023798</v>
      </c>
      <c r="K272" s="1">
        <v>211130.106701918</v>
      </c>
      <c r="L272" s="1">
        <v>260006.89666380899</v>
      </c>
      <c r="M272" s="1">
        <v>177794.575630095</v>
      </c>
      <c r="N272" s="1">
        <v>422510.29736518802</v>
      </c>
      <c r="O272" s="1">
        <v>195547.86901124899</v>
      </c>
      <c r="P272" s="1">
        <v>264342.08461205597</v>
      </c>
      <c r="Q272" s="1">
        <v>220704.765543972</v>
      </c>
      <c r="R272" s="1">
        <v>273656.28718724602</v>
      </c>
      <c r="S272" s="1">
        <v>222742.156574277</v>
      </c>
      <c r="T272" s="1">
        <v>176398.11978461401</v>
      </c>
      <c r="U272" s="1">
        <v>213082.104287383</v>
      </c>
      <c r="V272" s="1">
        <v>169016.60323915799</v>
      </c>
      <c r="W272" s="1">
        <v>149036.47058583799</v>
      </c>
      <c r="X272" s="1">
        <v>202438.39214076</v>
      </c>
      <c r="Y272" s="1">
        <v>255985.32234658601</v>
      </c>
      <c r="Z272" s="1">
        <v>241563.13204734601</v>
      </c>
      <c r="AA272" s="1">
        <v>289172.29622972599</v>
      </c>
      <c r="AB272" s="1">
        <v>174179.9926761</v>
      </c>
      <c r="AC272" s="1">
        <v>236311.72711738801</v>
      </c>
      <c r="AD272" s="1">
        <v>201680.73775177999</v>
      </c>
      <c r="AE272" s="1">
        <v>189260.412394377</v>
      </c>
      <c r="AF272" s="1">
        <v>148471.984829372</v>
      </c>
      <c r="AG272" s="1">
        <v>192359.098969671</v>
      </c>
      <c r="AH272" s="1">
        <v>205229.80255912399</v>
      </c>
      <c r="AI272" s="1">
        <v>167533.954487193</v>
      </c>
      <c r="AJ272" s="1">
        <v>205591.40192118901</v>
      </c>
      <c r="AK272" s="1">
        <v>231542.72153647899</v>
      </c>
      <c r="AL272" s="1">
        <v>146779.74696661101</v>
      </c>
      <c r="AM272" s="1">
        <v>173100.405138726</v>
      </c>
      <c r="AN272" s="1">
        <v>176908.22095205399</v>
      </c>
      <c r="AO272" s="1">
        <v>160049.96816400599</v>
      </c>
      <c r="AP272" s="1">
        <v>166295.838880817</v>
      </c>
      <c r="AQ272" s="1">
        <v>197292.49329628801</v>
      </c>
      <c r="AR272" s="1">
        <v>202372.70791077099</v>
      </c>
      <c r="AS272" s="1">
        <v>183359.41348498</v>
      </c>
      <c r="AT272" s="1">
        <v>173298.117198355</v>
      </c>
      <c r="AU272" s="1">
        <v>226180.90154210301</v>
      </c>
      <c r="AV272" s="1">
        <v>85385.420597222794</v>
      </c>
      <c r="AW272" s="1">
        <v>173869.024466542</v>
      </c>
      <c r="AX272" s="1">
        <v>145996.83750496301</v>
      </c>
      <c r="AY272" s="1">
        <v>141916.64901954401</v>
      </c>
      <c r="AZ272" s="1">
        <v>221603.60425095999</v>
      </c>
      <c r="BA272" s="1">
        <v>165882.87228191801</v>
      </c>
      <c r="BB272" s="1">
        <v>96222.882688104495</v>
      </c>
      <c r="BC272" s="1">
        <v>121936.656617545</v>
      </c>
      <c r="BD272" s="1">
        <v>116993.075069814</v>
      </c>
      <c r="BE272" s="1">
        <v>236891.841333783</v>
      </c>
      <c r="BF272" s="1">
        <v>139088.069428552</v>
      </c>
      <c r="BG272" s="1">
        <v>118335.941748661</v>
      </c>
      <c r="BH272" s="1">
        <v>242869.69377940899</v>
      </c>
      <c r="BI272" s="1">
        <v>207622.89327230499</v>
      </c>
      <c r="BJ272" s="1">
        <v>306088.50649655802</v>
      </c>
      <c r="BK272" s="1">
        <v>212313.254732064</v>
      </c>
      <c r="BL272" s="1">
        <v>161264.88172701601</v>
      </c>
      <c r="BM272" s="1">
        <v>199715.95940208001</v>
      </c>
      <c r="BN272" s="1">
        <v>234911.22669336299</v>
      </c>
      <c r="BO272" s="1">
        <v>309182.77275517798</v>
      </c>
      <c r="BP272" s="1">
        <v>204281.40034291201</v>
      </c>
      <c r="BQ272" s="1">
        <v>227645.68846683099</v>
      </c>
      <c r="BR272" s="1">
        <v>152273.06930319799</v>
      </c>
      <c r="BS272" s="1">
        <v>318729.43951747997</v>
      </c>
      <c r="BT272" s="1">
        <v>191337.68954467899</v>
      </c>
      <c r="BU272" s="1">
        <v>170635.45748113599</v>
      </c>
      <c r="BV272" s="1">
        <v>155738.77582612299</v>
      </c>
      <c r="BW272" s="1">
        <v>348492.419207561</v>
      </c>
      <c r="BX272" s="1">
        <v>206917.38167212799</v>
      </c>
      <c r="BY272" s="1">
        <v>224785.96142794201</v>
      </c>
      <c r="BZ272" s="1">
        <v>176729.54736172399</v>
      </c>
      <c r="CA272" s="1">
        <v>210589.74855069901</v>
      </c>
      <c r="CB272" s="1">
        <v>338211.842224703</v>
      </c>
      <c r="CC272" s="1">
        <v>213525.88585334099</v>
      </c>
      <c r="CD272" s="1">
        <v>137104.402631495</v>
      </c>
      <c r="CE272" s="1">
        <v>142096.33604654099</v>
      </c>
      <c r="CF272" s="1">
        <v>235083.381177351</v>
      </c>
      <c r="CG272" s="1">
        <v>142055.883362803</v>
      </c>
      <c r="CH272" s="1">
        <v>170205.82440447301</v>
      </c>
      <c r="CI272" s="1">
        <v>150360.24193505599</v>
      </c>
      <c r="CJ272" s="1">
        <v>111511.561260966</v>
      </c>
      <c r="CK272" s="1">
        <v>94111.236602746503</v>
      </c>
      <c r="CL272" s="1">
        <v>203464.63694755</v>
      </c>
      <c r="CM272" s="1">
        <v>167719.99006787999</v>
      </c>
      <c r="CN272" s="1">
        <v>146177.679189402</v>
      </c>
      <c r="CO272" s="1">
        <v>191533.14465039701</v>
      </c>
      <c r="CP272" s="1">
        <v>191640.27534740799</v>
      </c>
      <c r="CQ272" s="1">
        <v>173478.855250925</v>
      </c>
      <c r="CR272" s="1">
        <v>225772.79047709901</v>
      </c>
      <c r="CS272" s="1">
        <v>133959.61119620799</v>
      </c>
      <c r="CT272" s="1">
        <v>112768.163646809</v>
      </c>
      <c r="CU272" s="1">
        <v>181704.10754152399</v>
      </c>
      <c r="CV272" s="1">
        <v>120256.567348399</v>
      </c>
      <c r="CW272" s="1">
        <v>158742.52242908301</v>
      </c>
      <c r="CX272" s="1">
        <v>113067.159295235</v>
      </c>
      <c r="CY272" s="1">
        <v>142025.756151693</v>
      </c>
      <c r="CZ272" s="1">
        <v>95467.373844599802</v>
      </c>
      <c r="DA272" s="1">
        <v>113819.327712837</v>
      </c>
      <c r="DB272" s="1">
        <v>174989.617392749</v>
      </c>
      <c r="DC272" s="1">
        <v>144828.27359533001</v>
      </c>
      <c r="DD272" s="1">
        <v>160567.623071676</v>
      </c>
      <c r="DE272" s="1">
        <v>147376.853715256</v>
      </c>
      <c r="DF272" s="1">
        <v>193596.37036954699</v>
      </c>
      <c r="DG272" s="1">
        <v>187338.16773626301</v>
      </c>
      <c r="DH272" s="1">
        <v>105015.463779325</v>
      </c>
      <c r="DI272" s="1">
        <v>122114.306796886</v>
      </c>
      <c r="DJ272" s="1">
        <v>88617.368584561598</v>
      </c>
      <c r="DK272" s="1">
        <v>166612.79629853499</v>
      </c>
      <c r="DL272" s="1">
        <v>147363.41807460101</v>
      </c>
      <c r="DM272" s="1">
        <v>257074.47894450501</v>
      </c>
      <c r="DN272" s="1">
        <v>103412.522439543</v>
      </c>
      <c r="DO272" s="1">
        <v>89120.693145831901</v>
      </c>
      <c r="DP272" s="1">
        <v>283097.36503065698</v>
      </c>
      <c r="DQ272" s="1">
        <v>77452.309763388505</v>
      </c>
      <c r="DR272" s="1">
        <v>78571.183811584197</v>
      </c>
      <c r="DS272" s="1">
        <v>127988.718187115</v>
      </c>
      <c r="DT272" s="1">
        <v>99627.302051528895</v>
      </c>
      <c r="DU272" s="1">
        <v>130857.097250529</v>
      </c>
      <c r="DV272" s="1">
        <v>74485.2591108583</v>
      </c>
      <c r="DW272" s="1">
        <v>128681.27183245801</v>
      </c>
      <c r="DX272" s="1">
        <v>157870.29848616</v>
      </c>
      <c r="DY272" s="1">
        <v>102177.94905048799</v>
      </c>
      <c r="DZ272" s="1">
        <v>169094.24675873001</v>
      </c>
      <c r="EA272" s="1">
        <v>135536.19814115201</v>
      </c>
      <c r="EB272" s="1">
        <v>145564.26456339101</v>
      </c>
      <c r="EC272" s="1">
        <v>144908.749258417</v>
      </c>
      <c r="ED272" s="1">
        <v>124589.96223680201</v>
      </c>
      <c r="EE272" s="1">
        <v>258709.10506202999</v>
      </c>
      <c r="EF272" s="1">
        <v>111710.812288241</v>
      </c>
      <c r="EG272" s="1">
        <v>142864.91709943599</v>
      </c>
      <c r="EH272" s="1">
        <v>155503.71455138701</v>
      </c>
      <c r="EI272" s="1">
        <v>144807.25848967399</v>
      </c>
      <c r="EJ272" s="1">
        <v>239923.01472095901</v>
      </c>
      <c r="EK272" s="1">
        <v>173539.21537780901</v>
      </c>
      <c r="EL272" s="1">
        <v>97928.980777425095</v>
      </c>
      <c r="EM272" s="1">
        <v>166915.85115324799</v>
      </c>
      <c r="EN272" s="1">
        <v>110244.597208427</v>
      </c>
      <c r="EO272" s="1">
        <v>194120.003841208</v>
      </c>
      <c r="EP272" s="1">
        <v>109519.564324568</v>
      </c>
      <c r="EQ272" s="1">
        <v>141218.80890892999</v>
      </c>
      <c r="ER272" s="1">
        <v>131926.353447778</v>
      </c>
      <c r="ES272" s="1">
        <v>114429.10989681999</v>
      </c>
      <c r="ET272" s="1">
        <v>81468.597981178595</v>
      </c>
      <c r="EU272" s="1">
        <v>84842.774350721898</v>
      </c>
      <c r="EV272" s="1">
        <v>89532.418466313306</v>
      </c>
      <c r="EW272" s="1">
        <v>98414.323431488898</v>
      </c>
      <c r="EX272" s="1">
        <v>82620.244031195107</v>
      </c>
      <c r="EY272" s="1">
        <v>93789.144357384794</v>
      </c>
      <c r="EZ272" s="1">
        <v>115660.617698592</v>
      </c>
      <c r="FA272" s="1">
        <v>142414.516160592</v>
      </c>
      <c r="FB272" s="1">
        <v>164562.34901912301</v>
      </c>
      <c r="FC272" s="1">
        <v>113915.093745177</v>
      </c>
      <c r="FD272" s="1">
        <v>265995.82138432999</v>
      </c>
    </row>
    <row r="273" spans="1:160" x14ac:dyDescent="0.2">
      <c r="A273" s="1" t="s">
        <v>1910</v>
      </c>
      <c r="B273" s="4" t="s">
        <v>1210</v>
      </c>
      <c r="C273" s="4" t="s">
        <v>0</v>
      </c>
      <c r="D273" s="1">
        <v>434928.91847771697</v>
      </c>
      <c r="E273" s="1">
        <v>387378.50732343498</v>
      </c>
      <c r="F273" s="1">
        <v>666702.22435122798</v>
      </c>
      <c r="G273" s="1">
        <v>664681.77334457904</v>
      </c>
      <c r="H273" s="1">
        <v>503398.44816144399</v>
      </c>
      <c r="I273" s="1">
        <v>496577.59164787701</v>
      </c>
      <c r="J273" s="1">
        <v>787832.58110339905</v>
      </c>
      <c r="K273" s="1">
        <v>1167384.0985192801</v>
      </c>
      <c r="L273" s="1">
        <v>65207.939932953799</v>
      </c>
      <c r="M273" s="1">
        <v>346082.41188900301</v>
      </c>
      <c r="N273" s="1">
        <v>142689.459669609</v>
      </c>
      <c r="O273" s="1">
        <v>80350.678509559206</v>
      </c>
      <c r="P273" s="1">
        <v>496414.10846403003</v>
      </c>
      <c r="Q273" s="1">
        <v>786572.70533246396</v>
      </c>
      <c r="R273" s="1">
        <v>100738.565851088</v>
      </c>
      <c r="S273" s="1">
        <v>440389.47822538699</v>
      </c>
      <c r="T273" s="1">
        <v>132108.22944058399</v>
      </c>
      <c r="U273" s="1">
        <v>2093930.3236968999</v>
      </c>
      <c r="V273" s="1">
        <v>902634.56816775503</v>
      </c>
      <c r="W273" s="1">
        <v>50014.884679703398</v>
      </c>
      <c r="X273" s="1">
        <v>725372.87132110796</v>
      </c>
      <c r="Y273" s="1">
        <v>103751.301831388</v>
      </c>
      <c r="Z273" s="1">
        <v>57614.0771934394</v>
      </c>
      <c r="AA273" s="1">
        <v>271616.16661375301</v>
      </c>
      <c r="AB273" s="1">
        <v>167725.441197862</v>
      </c>
      <c r="AC273" s="1">
        <v>391200.86701828701</v>
      </c>
      <c r="AD273" s="1">
        <v>764852.19816968695</v>
      </c>
      <c r="AE273" s="1">
        <v>442985.69089691201</v>
      </c>
      <c r="AF273" s="1">
        <v>462401.87224454398</v>
      </c>
      <c r="AG273" s="1">
        <v>101718.0666296</v>
      </c>
      <c r="AH273" s="1">
        <v>1070779.01763701</v>
      </c>
      <c r="AI273" s="1">
        <v>514500.21590388002</v>
      </c>
      <c r="AJ273" s="1">
        <v>179066.49150155799</v>
      </c>
      <c r="AK273" s="1">
        <v>1605489.0958561299</v>
      </c>
      <c r="AL273" s="1">
        <v>474143.36993545899</v>
      </c>
      <c r="AM273" s="1">
        <v>335749.00230770698</v>
      </c>
      <c r="AN273" s="1">
        <v>538459.07892552495</v>
      </c>
      <c r="AO273" s="1">
        <v>87077.683714628496</v>
      </c>
      <c r="AP273" s="1">
        <v>125353.969727056</v>
      </c>
      <c r="AQ273" s="1">
        <v>350109.968722141</v>
      </c>
      <c r="AR273" s="1">
        <v>249404.08510644501</v>
      </c>
      <c r="AS273" s="1">
        <v>311291.92311715201</v>
      </c>
      <c r="AT273" s="1">
        <v>966000.371044114</v>
      </c>
      <c r="AU273" s="1">
        <v>381042.52686590003</v>
      </c>
      <c r="AV273" s="1">
        <v>411255.83258344198</v>
      </c>
      <c r="AW273" s="1">
        <v>212019.68806128399</v>
      </c>
      <c r="AX273" s="1">
        <v>426519.66272863001</v>
      </c>
      <c r="AY273" s="1">
        <v>289688.53106087103</v>
      </c>
      <c r="AZ273" s="1">
        <v>413127.745182388</v>
      </c>
      <c r="BA273" s="1">
        <v>1513108.2616500701</v>
      </c>
      <c r="BB273" s="1">
        <v>137528.96899614399</v>
      </c>
      <c r="BC273" s="1">
        <v>406428.49759281101</v>
      </c>
      <c r="BD273" s="1">
        <v>579365.74178635702</v>
      </c>
      <c r="BE273" s="1">
        <v>146706.184648266</v>
      </c>
      <c r="BF273" s="1">
        <v>1191968.1065332601</v>
      </c>
      <c r="BG273" s="1">
        <v>191641.83749884</v>
      </c>
      <c r="BH273" s="1">
        <v>351413.11554730899</v>
      </c>
      <c r="BI273" s="1">
        <v>1273156.93371874</v>
      </c>
      <c r="BJ273" s="1">
        <v>83689.533082929105</v>
      </c>
      <c r="BK273" s="1">
        <v>1405858.3907848301</v>
      </c>
      <c r="BL273" s="1">
        <v>519861.33577502798</v>
      </c>
      <c r="BM273" s="1">
        <v>708542.83573590103</v>
      </c>
      <c r="BN273" s="1">
        <v>698034.00629608496</v>
      </c>
      <c r="BO273" s="1">
        <v>58792.983230756203</v>
      </c>
      <c r="BP273" s="1">
        <v>522784.37812034698</v>
      </c>
      <c r="BQ273" s="1">
        <v>680641.73501922702</v>
      </c>
      <c r="BR273" s="1">
        <v>366558.88002481201</v>
      </c>
      <c r="BS273" s="1">
        <v>712551.7342376</v>
      </c>
      <c r="BT273" s="1">
        <v>489382.87261209497</v>
      </c>
      <c r="BU273" s="1">
        <v>1160221.87353481</v>
      </c>
      <c r="BV273" s="1">
        <v>1023683.42046087</v>
      </c>
      <c r="BW273" s="1">
        <v>128617.210603753</v>
      </c>
      <c r="BX273" s="1">
        <v>742247.45829685195</v>
      </c>
      <c r="BY273" s="1">
        <v>50196.060698044501</v>
      </c>
      <c r="BZ273" s="1">
        <v>848078.87242524803</v>
      </c>
      <c r="CA273" s="1">
        <v>316847.07741381298</v>
      </c>
      <c r="CB273" s="1">
        <v>315821.01654841902</v>
      </c>
      <c r="CC273" s="1">
        <v>238431.31733110899</v>
      </c>
      <c r="CD273" s="1">
        <v>591100.25372489798</v>
      </c>
      <c r="CE273" s="1">
        <v>536399.98504162498</v>
      </c>
      <c r="CF273" s="1">
        <v>466952.58339065098</v>
      </c>
      <c r="CG273" s="1">
        <v>312187.014936466</v>
      </c>
      <c r="CH273" s="1">
        <v>417078.134213085</v>
      </c>
      <c r="CI273" s="1">
        <v>61625.020386956901</v>
      </c>
      <c r="CJ273" s="1">
        <v>49931.571488779402</v>
      </c>
      <c r="CK273" s="1">
        <v>215988.606392302</v>
      </c>
      <c r="CL273" s="1">
        <v>342122.91833325301</v>
      </c>
      <c r="CM273" s="1">
        <v>677560.30470872496</v>
      </c>
      <c r="CN273" s="1">
        <v>434160.88667694299</v>
      </c>
      <c r="CO273" s="1">
        <v>363272.47081649298</v>
      </c>
      <c r="CP273" s="1">
        <v>321895.46471286402</v>
      </c>
      <c r="CQ273" s="1">
        <v>167591.943264253</v>
      </c>
      <c r="CR273" s="1">
        <v>257639.27386067799</v>
      </c>
      <c r="CS273" s="1">
        <v>340371.73455476301</v>
      </c>
      <c r="CT273" s="1">
        <v>627149.54215401097</v>
      </c>
      <c r="CU273" s="1">
        <v>202511.649550195</v>
      </c>
      <c r="CV273" s="1">
        <v>878791.48102297494</v>
      </c>
      <c r="CW273" s="1">
        <v>1392951.6741122699</v>
      </c>
      <c r="CX273" s="1">
        <v>260910.47262219401</v>
      </c>
      <c r="CY273" s="1">
        <v>253455.85274658701</v>
      </c>
      <c r="CZ273" s="1">
        <v>304354.33594951901</v>
      </c>
      <c r="DA273" s="1">
        <v>314914.81391961302</v>
      </c>
      <c r="DB273" s="1">
        <v>95260.3640728834</v>
      </c>
      <c r="DC273" s="1">
        <v>395303.25955327402</v>
      </c>
      <c r="DD273" s="1">
        <v>733262.70154259296</v>
      </c>
      <c r="DE273" s="1">
        <v>74926.706265214496</v>
      </c>
      <c r="DF273" s="1">
        <v>519418.71587942401</v>
      </c>
      <c r="DG273" s="1">
        <v>192767.670711707</v>
      </c>
      <c r="DH273" s="1">
        <v>151249.265622006</v>
      </c>
      <c r="DI273" s="1">
        <v>534807.07727468503</v>
      </c>
      <c r="DJ273" s="1">
        <v>179070.291826475</v>
      </c>
      <c r="DK273" s="1">
        <v>572254.35181271494</v>
      </c>
      <c r="DL273" s="1">
        <v>685969.930594009</v>
      </c>
      <c r="DM273" s="1">
        <v>281407.29658344702</v>
      </c>
      <c r="DN273" s="1">
        <v>538931.98462251096</v>
      </c>
      <c r="DO273" s="1">
        <v>371543.34127222002</v>
      </c>
      <c r="DP273" s="1">
        <v>2498371.7711322699</v>
      </c>
      <c r="DQ273" s="1">
        <v>2090699.8475673799</v>
      </c>
      <c r="DR273" s="1">
        <v>212549.511870388</v>
      </c>
      <c r="DS273" s="1">
        <v>703170.529415283</v>
      </c>
      <c r="DT273" s="1">
        <v>442359.86118935503</v>
      </c>
      <c r="DU273" s="1">
        <v>291284.82605129102</v>
      </c>
      <c r="DV273" s="1">
        <v>602364.17304623604</v>
      </c>
      <c r="DW273" s="1">
        <v>262573.36147798802</v>
      </c>
      <c r="DX273" s="1">
        <v>130387.997351934</v>
      </c>
      <c r="DY273" s="1">
        <v>222594.81839796799</v>
      </c>
      <c r="DZ273" s="1">
        <v>113427.917966437</v>
      </c>
      <c r="EA273" s="1">
        <v>46040.668285970802</v>
      </c>
      <c r="EB273" s="1">
        <v>741769.27619635605</v>
      </c>
      <c r="EC273" s="1">
        <v>159616.47244373799</v>
      </c>
      <c r="ED273" s="1">
        <v>524811.90831050905</v>
      </c>
      <c r="EE273" s="1">
        <v>170146.167703049</v>
      </c>
      <c r="EF273" s="1">
        <v>98713.909018079299</v>
      </c>
      <c r="EG273" s="1">
        <v>153168.82029263099</v>
      </c>
      <c r="EH273" s="1">
        <v>288321.16556040797</v>
      </c>
      <c r="EI273" s="1">
        <v>239262.983320106</v>
      </c>
      <c r="EJ273" s="1">
        <v>201819.68805089101</v>
      </c>
      <c r="EK273" s="1">
        <v>228189.63827688899</v>
      </c>
      <c r="EL273" s="1">
        <v>430865.96142792498</v>
      </c>
      <c r="EM273" s="1">
        <v>488414.63140677998</v>
      </c>
      <c r="EN273" s="1">
        <v>213011.98193874801</v>
      </c>
      <c r="EO273" s="1">
        <v>251859.562955948</v>
      </c>
      <c r="EP273" s="1">
        <v>43495.386747894998</v>
      </c>
      <c r="EQ273" s="1">
        <v>324994.292903958</v>
      </c>
      <c r="ER273" s="1">
        <v>234712.00032112701</v>
      </c>
      <c r="ES273" s="1">
        <v>668629.19608737796</v>
      </c>
      <c r="ET273" s="1">
        <v>76980.841716220399</v>
      </c>
      <c r="EU273" s="1">
        <v>114979.29766463699</v>
      </c>
      <c r="EV273" s="1">
        <v>127093.2454304</v>
      </c>
      <c r="EW273" s="1">
        <v>278114.070585932</v>
      </c>
      <c r="EX273" s="1">
        <v>56185.716980094701</v>
      </c>
      <c r="EY273" s="1">
        <v>302316.30632271199</v>
      </c>
      <c r="EZ273" s="1">
        <v>910015.16438731202</v>
      </c>
      <c r="FA273" s="1">
        <v>213498.97192028299</v>
      </c>
      <c r="FB273" s="1">
        <v>240164.33874534999</v>
      </c>
      <c r="FC273" s="1">
        <v>80582.080303211304</v>
      </c>
      <c r="FD273" s="1">
        <v>428906.961102459</v>
      </c>
    </row>
    <row r="274" spans="1:160" x14ac:dyDescent="0.2">
      <c r="A274" s="1" t="s">
        <v>1911</v>
      </c>
      <c r="B274" s="4" t="s">
        <v>1213</v>
      </c>
      <c r="C274" s="4" t="s">
        <v>1214</v>
      </c>
      <c r="D274" s="1" t="s">
        <v>0</v>
      </c>
      <c r="E274" s="1" t="s">
        <v>0</v>
      </c>
      <c r="F274" s="1" t="s">
        <v>0</v>
      </c>
      <c r="G274" s="1" t="s">
        <v>0</v>
      </c>
      <c r="H274" s="1" t="s">
        <v>0</v>
      </c>
      <c r="I274" s="1" t="s">
        <v>0</v>
      </c>
      <c r="J274" s="1" t="s">
        <v>0</v>
      </c>
      <c r="K274" s="1" t="s">
        <v>0</v>
      </c>
      <c r="L274" s="1" t="s">
        <v>0</v>
      </c>
      <c r="M274" s="1" t="s">
        <v>0</v>
      </c>
      <c r="N274" s="1" t="s">
        <v>0</v>
      </c>
      <c r="O274" s="1" t="s">
        <v>0</v>
      </c>
      <c r="P274" s="1" t="s">
        <v>0</v>
      </c>
      <c r="Q274" s="1" t="s">
        <v>0</v>
      </c>
      <c r="R274" s="1" t="s">
        <v>0</v>
      </c>
      <c r="S274" s="1" t="s">
        <v>0</v>
      </c>
      <c r="T274" s="1" t="s">
        <v>0</v>
      </c>
      <c r="U274" s="1" t="s">
        <v>0</v>
      </c>
      <c r="V274" s="1" t="s">
        <v>0</v>
      </c>
      <c r="W274" s="1" t="s">
        <v>0</v>
      </c>
      <c r="X274" s="1" t="s">
        <v>0</v>
      </c>
      <c r="Y274" s="1" t="s">
        <v>0</v>
      </c>
      <c r="Z274" s="1" t="s">
        <v>0</v>
      </c>
      <c r="AA274" s="1" t="s">
        <v>0</v>
      </c>
      <c r="AB274" s="1" t="s">
        <v>0</v>
      </c>
      <c r="AC274" s="1" t="s">
        <v>0</v>
      </c>
      <c r="AD274" s="1" t="s">
        <v>0</v>
      </c>
      <c r="AE274" s="1" t="s">
        <v>0</v>
      </c>
      <c r="AF274" s="1" t="s">
        <v>0</v>
      </c>
      <c r="AG274" s="1" t="s">
        <v>0</v>
      </c>
      <c r="AH274" s="1" t="s">
        <v>0</v>
      </c>
      <c r="AI274" s="1" t="s">
        <v>0</v>
      </c>
      <c r="AJ274" s="1" t="s">
        <v>0</v>
      </c>
      <c r="AK274" s="1" t="s">
        <v>0</v>
      </c>
      <c r="AL274" s="1" t="s">
        <v>0</v>
      </c>
      <c r="AM274" s="1" t="s">
        <v>0</v>
      </c>
      <c r="AN274" s="1" t="s">
        <v>0</v>
      </c>
      <c r="AO274" s="1" t="s">
        <v>0</v>
      </c>
      <c r="AP274" s="1" t="s">
        <v>0</v>
      </c>
      <c r="AQ274" s="1" t="s">
        <v>0</v>
      </c>
      <c r="AR274" s="1" t="s">
        <v>0</v>
      </c>
      <c r="AS274" s="1" t="s">
        <v>0</v>
      </c>
      <c r="AT274" s="1" t="s">
        <v>0</v>
      </c>
      <c r="AU274" s="1" t="s">
        <v>0</v>
      </c>
      <c r="AV274" s="1" t="s">
        <v>0</v>
      </c>
      <c r="AW274" s="1" t="s">
        <v>0</v>
      </c>
      <c r="AX274" s="1" t="s">
        <v>0</v>
      </c>
      <c r="AY274" s="1" t="s">
        <v>0</v>
      </c>
      <c r="AZ274" s="1" t="s">
        <v>0</v>
      </c>
      <c r="BA274" s="1" t="s">
        <v>0</v>
      </c>
      <c r="BB274" s="1" t="s">
        <v>0</v>
      </c>
      <c r="BC274" s="1" t="s">
        <v>0</v>
      </c>
      <c r="BD274" s="1" t="s">
        <v>0</v>
      </c>
      <c r="BE274" s="1" t="s">
        <v>0</v>
      </c>
      <c r="BF274" s="1" t="s">
        <v>0</v>
      </c>
      <c r="BG274" s="1" t="s">
        <v>0</v>
      </c>
      <c r="BH274" s="1" t="s">
        <v>0</v>
      </c>
      <c r="BI274" s="1" t="s">
        <v>0</v>
      </c>
      <c r="BJ274" s="1" t="s">
        <v>0</v>
      </c>
      <c r="BK274" s="1" t="s">
        <v>0</v>
      </c>
      <c r="BL274" s="1" t="s">
        <v>0</v>
      </c>
      <c r="BM274" s="1" t="s">
        <v>0</v>
      </c>
      <c r="BN274" s="1" t="s">
        <v>0</v>
      </c>
      <c r="BO274" s="1" t="s">
        <v>0</v>
      </c>
      <c r="BP274" s="1" t="s">
        <v>0</v>
      </c>
      <c r="BQ274" s="1" t="s">
        <v>0</v>
      </c>
      <c r="BR274" s="1" t="s">
        <v>0</v>
      </c>
      <c r="BS274" s="1" t="s">
        <v>0</v>
      </c>
      <c r="BT274" s="1" t="s">
        <v>0</v>
      </c>
      <c r="BU274" s="1" t="s">
        <v>0</v>
      </c>
      <c r="BV274" s="1" t="s">
        <v>0</v>
      </c>
      <c r="BW274" s="1" t="s">
        <v>0</v>
      </c>
      <c r="BX274" s="1" t="s">
        <v>0</v>
      </c>
      <c r="BY274" s="1" t="s">
        <v>0</v>
      </c>
      <c r="BZ274" s="1" t="s">
        <v>0</v>
      </c>
      <c r="CA274" s="1" t="s">
        <v>0</v>
      </c>
      <c r="CB274" s="1" t="s">
        <v>0</v>
      </c>
      <c r="CC274" s="1" t="s">
        <v>0</v>
      </c>
      <c r="CD274" s="1" t="s">
        <v>0</v>
      </c>
      <c r="CE274" s="1" t="s">
        <v>0</v>
      </c>
      <c r="CF274" s="1" t="s">
        <v>0</v>
      </c>
      <c r="CG274" s="1" t="s">
        <v>0</v>
      </c>
      <c r="CH274" s="1" t="s">
        <v>0</v>
      </c>
      <c r="CI274" s="1" t="s">
        <v>0</v>
      </c>
      <c r="CJ274" s="1" t="s">
        <v>0</v>
      </c>
      <c r="CK274" s="1" t="s">
        <v>0</v>
      </c>
      <c r="CL274" s="1" t="s">
        <v>0</v>
      </c>
      <c r="CM274" s="1" t="s">
        <v>0</v>
      </c>
      <c r="CN274" s="1" t="s">
        <v>0</v>
      </c>
      <c r="CO274" s="1" t="s">
        <v>0</v>
      </c>
      <c r="CP274" s="1" t="s">
        <v>0</v>
      </c>
      <c r="CQ274" s="1" t="s">
        <v>0</v>
      </c>
      <c r="CR274" s="1" t="s">
        <v>0</v>
      </c>
      <c r="CS274" s="1" t="s">
        <v>0</v>
      </c>
      <c r="CT274" s="1" t="s">
        <v>0</v>
      </c>
      <c r="CU274" s="1" t="s">
        <v>0</v>
      </c>
      <c r="CV274" s="1" t="s">
        <v>0</v>
      </c>
      <c r="CW274" s="1" t="s">
        <v>0</v>
      </c>
      <c r="CX274" s="1" t="s">
        <v>0</v>
      </c>
      <c r="CY274" s="1" t="s">
        <v>0</v>
      </c>
      <c r="CZ274" s="1" t="s">
        <v>0</v>
      </c>
      <c r="DA274" s="1" t="s">
        <v>0</v>
      </c>
      <c r="DB274" s="1" t="s">
        <v>0</v>
      </c>
      <c r="DC274" s="1" t="s">
        <v>0</v>
      </c>
      <c r="DD274" s="1" t="s">
        <v>0</v>
      </c>
      <c r="DE274" s="1" t="s">
        <v>0</v>
      </c>
      <c r="DF274" s="1" t="s">
        <v>0</v>
      </c>
      <c r="DG274" s="1" t="s">
        <v>0</v>
      </c>
      <c r="DH274" s="1" t="s">
        <v>0</v>
      </c>
      <c r="DI274" s="1" t="s">
        <v>0</v>
      </c>
      <c r="DJ274" s="1" t="s">
        <v>0</v>
      </c>
      <c r="DK274" s="1" t="s">
        <v>0</v>
      </c>
      <c r="DL274" s="1" t="s">
        <v>0</v>
      </c>
      <c r="DM274" s="1" t="s">
        <v>0</v>
      </c>
      <c r="DN274" s="1" t="s">
        <v>0</v>
      </c>
      <c r="DO274" s="1" t="s">
        <v>0</v>
      </c>
      <c r="DP274" s="1" t="s">
        <v>0</v>
      </c>
      <c r="DQ274" s="1" t="s">
        <v>0</v>
      </c>
      <c r="DR274" s="1" t="s">
        <v>0</v>
      </c>
      <c r="DS274" s="1" t="s">
        <v>0</v>
      </c>
      <c r="DT274" s="1" t="s">
        <v>0</v>
      </c>
      <c r="DU274" s="1" t="s">
        <v>0</v>
      </c>
      <c r="DV274" s="1" t="s">
        <v>0</v>
      </c>
      <c r="DW274" s="1" t="s">
        <v>0</v>
      </c>
      <c r="DX274" s="1" t="s">
        <v>0</v>
      </c>
      <c r="DY274" s="1" t="s">
        <v>0</v>
      </c>
      <c r="DZ274" s="1" t="s">
        <v>0</v>
      </c>
      <c r="EA274" s="1" t="s">
        <v>0</v>
      </c>
      <c r="EB274" s="1" t="s">
        <v>0</v>
      </c>
      <c r="EC274" s="1" t="s">
        <v>0</v>
      </c>
      <c r="ED274" s="1" t="s">
        <v>0</v>
      </c>
      <c r="EE274" s="1" t="s">
        <v>0</v>
      </c>
      <c r="EF274" s="1" t="s">
        <v>0</v>
      </c>
      <c r="EG274" s="1" t="s">
        <v>0</v>
      </c>
      <c r="EH274" s="1" t="s">
        <v>0</v>
      </c>
      <c r="EI274" s="1" t="s">
        <v>0</v>
      </c>
      <c r="EJ274" s="1" t="s">
        <v>0</v>
      </c>
      <c r="EK274" s="1" t="s">
        <v>0</v>
      </c>
      <c r="EL274" s="1" t="s">
        <v>0</v>
      </c>
      <c r="EM274" s="1" t="s">
        <v>0</v>
      </c>
      <c r="EN274" s="1" t="s">
        <v>0</v>
      </c>
      <c r="EO274" s="1" t="s">
        <v>0</v>
      </c>
      <c r="EP274" s="1" t="s">
        <v>0</v>
      </c>
      <c r="EQ274" s="1" t="s">
        <v>0</v>
      </c>
      <c r="ER274" s="1" t="s">
        <v>0</v>
      </c>
      <c r="ES274" s="1" t="s">
        <v>0</v>
      </c>
      <c r="ET274" s="1" t="s">
        <v>0</v>
      </c>
      <c r="EU274" s="1" t="s">
        <v>0</v>
      </c>
      <c r="EV274" s="1" t="s">
        <v>0</v>
      </c>
      <c r="EW274" s="1" t="s">
        <v>0</v>
      </c>
      <c r="EX274" s="1" t="s">
        <v>0</v>
      </c>
      <c r="EY274" s="1" t="s">
        <v>0</v>
      </c>
      <c r="EZ274" s="1" t="s">
        <v>0</v>
      </c>
      <c r="FA274" s="1" t="s">
        <v>0</v>
      </c>
      <c r="FB274" s="1" t="s">
        <v>0</v>
      </c>
      <c r="FC274" s="1" t="s">
        <v>0</v>
      </c>
      <c r="FD274" s="1" t="s">
        <v>0</v>
      </c>
    </row>
    <row r="275" spans="1:160" x14ac:dyDescent="0.2">
      <c r="A275" s="1" t="s">
        <v>1912</v>
      </c>
      <c r="B275" s="4" t="s">
        <v>1218</v>
      </c>
      <c r="C275" s="4" t="s">
        <v>1219</v>
      </c>
      <c r="D275" s="1" t="s">
        <v>0</v>
      </c>
      <c r="E275" s="1" t="s">
        <v>0</v>
      </c>
      <c r="F275" s="1" t="s">
        <v>0</v>
      </c>
      <c r="G275" s="1" t="s">
        <v>0</v>
      </c>
      <c r="H275" s="1" t="s">
        <v>0</v>
      </c>
      <c r="I275" s="1" t="s">
        <v>0</v>
      </c>
      <c r="J275" s="1" t="s">
        <v>0</v>
      </c>
      <c r="K275" s="1" t="s">
        <v>0</v>
      </c>
      <c r="L275" s="1" t="s">
        <v>0</v>
      </c>
      <c r="M275" s="1" t="s">
        <v>0</v>
      </c>
      <c r="N275" s="1" t="s">
        <v>0</v>
      </c>
      <c r="O275" s="1" t="s">
        <v>0</v>
      </c>
      <c r="P275" s="1" t="s">
        <v>0</v>
      </c>
      <c r="Q275" s="1" t="s">
        <v>0</v>
      </c>
      <c r="R275" s="1" t="s">
        <v>0</v>
      </c>
      <c r="S275" s="1" t="s">
        <v>0</v>
      </c>
      <c r="T275" s="1" t="s">
        <v>0</v>
      </c>
      <c r="U275" s="1" t="s">
        <v>0</v>
      </c>
      <c r="V275" s="1" t="s">
        <v>0</v>
      </c>
      <c r="W275" s="1" t="s">
        <v>0</v>
      </c>
      <c r="X275" s="1" t="s">
        <v>0</v>
      </c>
      <c r="Y275" s="1" t="s">
        <v>0</v>
      </c>
      <c r="Z275" s="1" t="s">
        <v>0</v>
      </c>
      <c r="AA275" s="1" t="s">
        <v>0</v>
      </c>
      <c r="AB275" s="1" t="s">
        <v>0</v>
      </c>
      <c r="AC275" s="1" t="s">
        <v>0</v>
      </c>
      <c r="AD275" s="1" t="s">
        <v>0</v>
      </c>
      <c r="AE275" s="1" t="s">
        <v>0</v>
      </c>
      <c r="AF275" s="1" t="s">
        <v>0</v>
      </c>
      <c r="AG275" s="1" t="s">
        <v>0</v>
      </c>
      <c r="AH275" s="1" t="s">
        <v>0</v>
      </c>
      <c r="AI275" s="1" t="s">
        <v>0</v>
      </c>
      <c r="AJ275" s="1" t="s">
        <v>0</v>
      </c>
      <c r="AK275" s="1" t="s">
        <v>0</v>
      </c>
      <c r="AL275" s="1" t="s">
        <v>0</v>
      </c>
      <c r="AM275" s="1" t="s">
        <v>0</v>
      </c>
      <c r="AN275" s="1" t="s">
        <v>0</v>
      </c>
      <c r="AO275" s="1" t="s">
        <v>0</v>
      </c>
      <c r="AP275" s="1" t="s">
        <v>0</v>
      </c>
      <c r="AQ275" s="1" t="s">
        <v>0</v>
      </c>
      <c r="AR275" s="1" t="s">
        <v>0</v>
      </c>
      <c r="AS275" s="1" t="s">
        <v>0</v>
      </c>
      <c r="AT275" s="1" t="s">
        <v>0</v>
      </c>
      <c r="AU275" s="1" t="s">
        <v>0</v>
      </c>
      <c r="AV275" s="1" t="s">
        <v>0</v>
      </c>
      <c r="AW275" s="1" t="s">
        <v>0</v>
      </c>
      <c r="AX275" s="1" t="s">
        <v>0</v>
      </c>
      <c r="AY275" s="1" t="s">
        <v>0</v>
      </c>
      <c r="AZ275" s="1" t="s">
        <v>0</v>
      </c>
      <c r="BA275" s="1" t="s">
        <v>0</v>
      </c>
      <c r="BB275" s="1" t="s">
        <v>0</v>
      </c>
      <c r="BC275" s="1" t="s">
        <v>0</v>
      </c>
      <c r="BD275" s="1" t="s">
        <v>0</v>
      </c>
      <c r="BE275" s="1" t="s">
        <v>0</v>
      </c>
      <c r="BF275" s="1" t="s">
        <v>0</v>
      </c>
      <c r="BG275" s="1" t="s">
        <v>0</v>
      </c>
      <c r="BH275" s="1" t="s">
        <v>0</v>
      </c>
      <c r="BI275" s="1" t="s">
        <v>0</v>
      </c>
      <c r="BJ275" s="1" t="s">
        <v>0</v>
      </c>
      <c r="BK275" s="1" t="s">
        <v>0</v>
      </c>
      <c r="BL275" s="1" t="s">
        <v>0</v>
      </c>
      <c r="BM275" s="1" t="s">
        <v>0</v>
      </c>
      <c r="BN275" s="1" t="s">
        <v>0</v>
      </c>
      <c r="BO275" s="1" t="s">
        <v>0</v>
      </c>
      <c r="BP275" s="1" t="s">
        <v>0</v>
      </c>
      <c r="BQ275" s="1" t="s">
        <v>0</v>
      </c>
      <c r="BR275" s="1" t="s">
        <v>0</v>
      </c>
      <c r="BS275" s="1" t="s">
        <v>0</v>
      </c>
      <c r="BT275" s="1" t="s">
        <v>0</v>
      </c>
      <c r="BU275" s="1" t="s">
        <v>0</v>
      </c>
      <c r="BV275" s="1" t="s">
        <v>0</v>
      </c>
      <c r="BW275" s="1" t="s">
        <v>0</v>
      </c>
      <c r="BX275" s="1" t="s">
        <v>0</v>
      </c>
      <c r="BY275" s="1" t="s">
        <v>0</v>
      </c>
      <c r="BZ275" s="1" t="s">
        <v>0</v>
      </c>
      <c r="CA275" s="1" t="s">
        <v>0</v>
      </c>
      <c r="CB275" s="1" t="s">
        <v>0</v>
      </c>
      <c r="CC275" s="1" t="s">
        <v>0</v>
      </c>
      <c r="CD275" s="1" t="s">
        <v>0</v>
      </c>
      <c r="CE275" s="1" t="s">
        <v>0</v>
      </c>
      <c r="CF275" s="1" t="s">
        <v>0</v>
      </c>
      <c r="CG275" s="1" t="s">
        <v>0</v>
      </c>
      <c r="CH275" s="1" t="s">
        <v>0</v>
      </c>
      <c r="CI275" s="1" t="s">
        <v>0</v>
      </c>
      <c r="CJ275" s="1" t="s">
        <v>0</v>
      </c>
      <c r="CK275" s="1" t="s">
        <v>0</v>
      </c>
      <c r="CL275" s="1" t="s">
        <v>0</v>
      </c>
      <c r="CM275" s="1" t="s">
        <v>0</v>
      </c>
      <c r="CN275" s="1" t="s">
        <v>0</v>
      </c>
      <c r="CO275" s="1" t="s">
        <v>0</v>
      </c>
      <c r="CP275" s="1" t="s">
        <v>0</v>
      </c>
      <c r="CQ275" s="1" t="s">
        <v>0</v>
      </c>
      <c r="CR275" s="1" t="s">
        <v>0</v>
      </c>
      <c r="CS275" s="1" t="s">
        <v>0</v>
      </c>
      <c r="CT275" s="1" t="s">
        <v>0</v>
      </c>
      <c r="CU275" s="1" t="s">
        <v>0</v>
      </c>
      <c r="CV275" s="1" t="s">
        <v>0</v>
      </c>
      <c r="CW275" s="1" t="s">
        <v>0</v>
      </c>
      <c r="CX275" s="1" t="s">
        <v>0</v>
      </c>
      <c r="CY275" s="1" t="s">
        <v>0</v>
      </c>
      <c r="CZ275" s="1" t="s">
        <v>0</v>
      </c>
      <c r="DA275" s="1" t="s">
        <v>0</v>
      </c>
      <c r="DB275" s="1" t="s">
        <v>0</v>
      </c>
      <c r="DC275" s="1" t="s">
        <v>0</v>
      </c>
      <c r="DD275" s="1" t="s">
        <v>0</v>
      </c>
      <c r="DE275" s="1" t="s">
        <v>0</v>
      </c>
      <c r="DF275" s="1" t="s">
        <v>0</v>
      </c>
      <c r="DG275" s="1" t="s">
        <v>0</v>
      </c>
      <c r="DH275" s="1" t="s">
        <v>0</v>
      </c>
      <c r="DI275" s="1" t="s">
        <v>0</v>
      </c>
      <c r="DJ275" s="1" t="s">
        <v>0</v>
      </c>
      <c r="DK275" s="1" t="s">
        <v>0</v>
      </c>
      <c r="DL275" s="1" t="s">
        <v>0</v>
      </c>
      <c r="DM275" s="1" t="s">
        <v>0</v>
      </c>
      <c r="DN275" s="1" t="s">
        <v>0</v>
      </c>
      <c r="DO275" s="1" t="s">
        <v>0</v>
      </c>
      <c r="DP275" s="1" t="s">
        <v>0</v>
      </c>
      <c r="DQ275" s="1" t="s">
        <v>0</v>
      </c>
      <c r="DR275" s="1" t="s">
        <v>0</v>
      </c>
      <c r="DS275" s="1" t="s">
        <v>0</v>
      </c>
      <c r="DT275" s="1" t="s">
        <v>0</v>
      </c>
      <c r="DU275" s="1" t="s">
        <v>0</v>
      </c>
      <c r="DV275" s="1" t="s">
        <v>0</v>
      </c>
      <c r="DW275" s="1" t="s">
        <v>0</v>
      </c>
      <c r="DX275" s="1" t="s">
        <v>0</v>
      </c>
      <c r="DY275" s="1" t="s">
        <v>0</v>
      </c>
      <c r="DZ275" s="1" t="s">
        <v>0</v>
      </c>
      <c r="EA275" s="1" t="s">
        <v>0</v>
      </c>
      <c r="EB275" s="1" t="s">
        <v>0</v>
      </c>
      <c r="EC275" s="1" t="s">
        <v>0</v>
      </c>
      <c r="ED275" s="1" t="s">
        <v>0</v>
      </c>
      <c r="EE275" s="1" t="s">
        <v>0</v>
      </c>
      <c r="EF275" s="1" t="s">
        <v>0</v>
      </c>
      <c r="EG275" s="1" t="s">
        <v>0</v>
      </c>
      <c r="EH275" s="1" t="s">
        <v>0</v>
      </c>
      <c r="EI275" s="1" t="s">
        <v>0</v>
      </c>
      <c r="EJ275" s="1" t="s">
        <v>0</v>
      </c>
      <c r="EK275" s="1" t="s">
        <v>0</v>
      </c>
      <c r="EL275" s="1" t="s">
        <v>0</v>
      </c>
      <c r="EM275" s="1" t="s">
        <v>0</v>
      </c>
      <c r="EN275" s="1" t="s">
        <v>0</v>
      </c>
      <c r="EO275" s="1" t="s">
        <v>0</v>
      </c>
      <c r="EP275" s="1" t="s">
        <v>0</v>
      </c>
      <c r="EQ275" s="1" t="s">
        <v>0</v>
      </c>
      <c r="ER275" s="1" t="s">
        <v>0</v>
      </c>
      <c r="ES275" s="1" t="s">
        <v>0</v>
      </c>
      <c r="ET275" s="1" t="s">
        <v>0</v>
      </c>
      <c r="EU275" s="1" t="s">
        <v>0</v>
      </c>
      <c r="EV275" s="1" t="s">
        <v>0</v>
      </c>
      <c r="EW275" s="1" t="s">
        <v>0</v>
      </c>
      <c r="EX275" s="1" t="s">
        <v>0</v>
      </c>
      <c r="EY275" s="1" t="s">
        <v>0</v>
      </c>
      <c r="EZ275" s="1" t="s">
        <v>0</v>
      </c>
      <c r="FA275" s="1" t="s">
        <v>0</v>
      </c>
      <c r="FB275" s="1" t="s">
        <v>0</v>
      </c>
      <c r="FC275" s="1" t="s">
        <v>0</v>
      </c>
      <c r="FD275" s="1" t="s">
        <v>0</v>
      </c>
    </row>
    <row r="276" spans="1:160" x14ac:dyDescent="0.2">
      <c r="A276" s="1" t="s">
        <v>1913</v>
      </c>
      <c r="B276" s="4" t="s">
        <v>1222</v>
      </c>
      <c r="C276" s="4" t="s">
        <v>1223</v>
      </c>
      <c r="D276" s="1" t="s">
        <v>0</v>
      </c>
      <c r="E276" s="1" t="s">
        <v>0</v>
      </c>
      <c r="F276" s="1" t="s">
        <v>0</v>
      </c>
      <c r="G276" s="1" t="s">
        <v>0</v>
      </c>
      <c r="H276" s="1" t="s">
        <v>0</v>
      </c>
      <c r="I276" s="1" t="s">
        <v>0</v>
      </c>
      <c r="J276" s="1" t="s">
        <v>0</v>
      </c>
      <c r="K276" s="1" t="s">
        <v>0</v>
      </c>
      <c r="L276" s="1" t="s">
        <v>0</v>
      </c>
      <c r="M276" s="1" t="s">
        <v>0</v>
      </c>
      <c r="N276" s="1" t="s">
        <v>0</v>
      </c>
      <c r="O276" s="1" t="s">
        <v>0</v>
      </c>
      <c r="P276" s="1" t="s">
        <v>0</v>
      </c>
      <c r="Q276" s="1" t="s">
        <v>0</v>
      </c>
      <c r="R276" s="1" t="s">
        <v>0</v>
      </c>
      <c r="S276" s="1" t="s">
        <v>0</v>
      </c>
      <c r="T276" s="1" t="s">
        <v>0</v>
      </c>
      <c r="U276" s="1" t="s">
        <v>0</v>
      </c>
      <c r="V276" s="1" t="s">
        <v>0</v>
      </c>
      <c r="W276" s="1" t="s">
        <v>0</v>
      </c>
      <c r="X276" s="1" t="s">
        <v>0</v>
      </c>
      <c r="Y276" s="1" t="s">
        <v>0</v>
      </c>
      <c r="Z276" s="1" t="s">
        <v>0</v>
      </c>
      <c r="AA276" s="1" t="s">
        <v>0</v>
      </c>
      <c r="AB276" s="1" t="s">
        <v>0</v>
      </c>
      <c r="AC276" s="1" t="s">
        <v>0</v>
      </c>
      <c r="AD276" s="1" t="s">
        <v>0</v>
      </c>
      <c r="AE276" s="1" t="s">
        <v>0</v>
      </c>
      <c r="AF276" s="1" t="s">
        <v>0</v>
      </c>
      <c r="AG276" s="1" t="s">
        <v>0</v>
      </c>
      <c r="AH276" s="1" t="s">
        <v>0</v>
      </c>
      <c r="AI276" s="1" t="s">
        <v>0</v>
      </c>
      <c r="AJ276" s="1" t="s">
        <v>0</v>
      </c>
      <c r="AK276" s="1" t="s">
        <v>0</v>
      </c>
      <c r="AL276" s="1" t="s">
        <v>0</v>
      </c>
      <c r="AM276" s="1" t="s">
        <v>0</v>
      </c>
      <c r="AN276" s="1" t="s">
        <v>0</v>
      </c>
      <c r="AO276" s="1" t="s">
        <v>0</v>
      </c>
      <c r="AP276" s="1" t="s">
        <v>0</v>
      </c>
      <c r="AQ276" s="1" t="s">
        <v>0</v>
      </c>
      <c r="AR276" s="1" t="s">
        <v>0</v>
      </c>
      <c r="AS276" s="1" t="s">
        <v>0</v>
      </c>
      <c r="AT276" s="1" t="s">
        <v>0</v>
      </c>
      <c r="AU276" s="1" t="s">
        <v>0</v>
      </c>
      <c r="AV276" s="1" t="s">
        <v>0</v>
      </c>
      <c r="AW276" s="1" t="s">
        <v>0</v>
      </c>
      <c r="AX276" s="1" t="s">
        <v>0</v>
      </c>
      <c r="AY276" s="1" t="s">
        <v>0</v>
      </c>
      <c r="AZ276" s="1" t="s">
        <v>0</v>
      </c>
      <c r="BA276" s="1" t="s">
        <v>0</v>
      </c>
      <c r="BB276" s="1" t="s">
        <v>0</v>
      </c>
      <c r="BC276" s="1" t="s">
        <v>0</v>
      </c>
      <c r="BD276" s="1" t="s">
        <v>0</v>
      </c>
      <c r="BE276" s="1" t="s">
        <v>0</v>
      </c>
      <c r="BF276" s="1" t="s">
        <v>0</v>
      </c>
      <c r="BG276" s="1" t="s">
        <v>0</v>
      </c>
      <c r="BH276" s="1" t="s">
        <v>0</v>
      </c>
      <c r="BI276" s="1" t="s">
        <v>0</v>
      </c>
      <c r="BJ276" s="1" t="s">
        <v>0</v>
      </c>
      <c r="BK276" s="1" t="s">
        <v>0</v>
      </c>
      <c r="BL276" s="1" t="s">
        <v>0</v>
      </c>
      <c r="BM276" s="1" t="s">
        <v>0</v>
      </c>
      <c r="BN276" s="1" t="s">
        <v>0</v>
      </c>
      <c r="BO276" s="1" t="s">
        <v>0</v>
      </c>
      <c r="BP276" s="1" t="s">
        <v>0</v>
      </c>
      <c r="BQ276" s="1" t="s">
        <v>0</v>
      </c>
      <c r="BR276" s="1" t="s">
        <v>0</v>
      </c>
      <c r="BS276" s="1" t="s">
        <v>0</v>
      </c>
      <c r="BT276" s="1" t="s">
        <v>0</v>
      </c>
      <c r="BU276" s="1" t="s">
        <v>0</v>
      </c>
      <c r="BV276" s="1" t="s">
        <v>0</v>
      </c>
      <c r="BW276" s="1" t="s">
        <v>0</v>
      </c>
      <c r="BX276" s="1" t="s">
        <v>0</v>
      </c>
      <c r="BY276" s="1" t="s">
        <v>0</v>
      </c>
      <c r="BZ276" s="1" t="s">
        <v>0</v>
      </c>
      <c r="CA276" s="1" t="s">
        <v>0</v>
      </c>
      <c r="CB276" s="1" t="s">
        <v>0</v>
      </c>
      <c r="CC276" s="1" t="s">
        <v>0</v>
      </c>
      <c r="CD276" s="1" t="s">
        <v>0</v>
      </c>
      <c r="CE276" s="1" t="s">
        <v>0</v>
      </c>
      <c r="CF276" s="1" t="s">
        <v>0</v>
      </c>
      <c r="CG276" s="1" t="s">
        <v>0</v>
      </c>
      <c r="CH276" s="1" t="s">
        <v>0</v>
      </c>
      <c r="CI276" s="1" t="s">
        <v>0</v>
      </c>
      <c r="CJ276" s="1" t="s">
        <v>0</v>
      </c>
      <c r="CK276" s="1" t="s">
        <v>0</v>
      </c>
      <c r="CL276" s="1" t="s">
        <v>0</v>
      </c>
      <c r="CM276" s="1" t="s">
        <v>0</v>
      </c>
      <c r="CN276" s="1" t="s">
        <v>0</v>
      </c>
      <c r="CO276" s="1" t="s">
        <v>0</v>
      </c>
      <c r="CP276" s="1" t="s">
        <v>0</v>
      </c>
      <c r="CQ276" s="1" t="s">
        <v>0</v>
      </c>
      <c r="CR276" s="1" t="s">
        <v>0</v>
      </c>
      <c r="CS276" s="1" t="s">
        <v>0</v>
      </c>
      <c r="CT276" s="1" t="s">
        <v>0</v>
      </c>
      <c r="CU276" s="1" t="s">
        <v>0</v>
      </c>
      <c r="CV276" s="1" t="s">
        <v>0</v>
      </c>
      <c r="CW276" s="1" t="s">
        <v>0</v>
      </c>
      <c r="CX276" s="1" t="s">
        <v>0</v>
      </c>
      <c r="CY276" s="1" t="s">
        <v>0</v>
      </c>
      <c r="CZ276" s="1" t="s">
        <v>0</v>
      </c>
      <c r="DA276" s="1" t="s">
        <v>0</v>
      </c>
      <c r="DB276" s="1" t="s">
        <v>0</v>
      </c>
      <c r="DC276" s="1" t="s">
        <v>0</v>
      </c>
      <c r="DD276" s="1" t="s">
        <v>0</v>
      </c>
      <c r="DE276" s="1" t="s">
        <v>0</v>
      </c>
      <c r="DF276" s="1" t="s">
        <v>0</v>
      </c>
      <c r="DG276" s="1" t="s">
        <v>0</v>
      </c>
      <c r="DH276" s="1" t="s">
        <v>0</v>
      </c>
      <c r="DI276" s="1" t="s">
        <v>0</v>
      </c>
      <c r="DJ276" s="1" t="s">
        <v>0</v>
      </c>
      <c r="DK276" s="1" t="s">
        <v>0</v>
      </c>
      <c r="DL276" s="1" t="s">
        <v>0</v>
      </c>
      <c r="DM276" s="1" t="s">
        <v>0</v>
      </c>
      <c r="DN276" s="1" t="s">
        <v>0</v>
      </c>
      <c r="DO276" s="1" t="s">
        <v>0</v>
      </c>
      <c r="DP276" s="1" t="s">
        <v>0</v>
      </c>
      <c r="DQ276" s="1" t="s">
        <v>0</v>
      </c>
      <c r="DR276" s="1" t="s">
        <v>0</v>
      </c>
      <c r="DS276" s="1" t="s">
        <v>0</v>
      </c>
      <c r="DT276" s="1" t="s">
        <v>0</v>
      </c>
      <c r="DU276" s="1" t="s">
        <v>0</v>
      </c>
      <c r="DV276" s="1" t="s">
        <v>0</v>
      </c>
      <c r="DW276" s="1" t="s">
        <v>0</v>
      </c>
      <c r="DX276" s="1" t="s">
        <v>0</v>
      </c>
      <c r="DY276" s="1" t="s">
        <v>0</v>
      </c>
      <c r="DZ276" s="1" t="s">
        <v>0</v>
      </c>
      <c r="EA276" s="1" t="s">
        <v>0</v>
      </c>
      <c r="EB276" s="1" t="s">
        <v>0</v>
      </c>
      <c r="EC276" s="1" t="s">
        <v>0</v>
      </c>
      <c r="ED276" s="1" t="s">
        <v>0</v>
      </c>
      <c r="EE276" s="1" t="s">
        <v>0</v>
      </c>
      <c r="EF276" s="1" t="s">
        <v>0</v>
      </c>
      <c r="EG276" s="1" t="s">
        <v>0</v>
      </c>
      <c r="EH276" s="1" t="s">
        <v>0</v>
      </c>
      <c r="EI276" s="1" t="s">
        <v>0</v>
      </c>
      <c r="EJ276" s="1" t="s">
        <v>0</v>
      </c>
      <c r="EK276" s="1" t="s">
        <v>0</v>
      </c>
      <c r="EL276" s="1" t="s">
        <v>0</v>
      </c>
      <c r="EM276" s="1" t="s">
        <v>0</v>
      </c>
      <c r="EN276" s="1" t="s">
        <v>0</v>
      </c>
      <c r="EO276" s="1" t="s">
        <v>0</v>
      </c>
      <c r="EP276" s="1" t="s">
        <v>0</v>
      </c>
      <c r="EQ276" s="1" t="s">
        <v>0</v>
      </c>
      <c r="ER276" s="1" t="s">
        <v>0</v>
      </c>
      <c r="ES276" s="1" t="s">
        <v>0</v>
      </c>
      <c r="ET276" s="1" t="s">
        <v>0</v>
      </c>
      <c r="EU276" s="1" t="s">
        <v>0</v>
      </c>
      <c r="EV276" s="1" t="s">
        <v>0</v>
      </c>
      <c r="EW276" s="1" t="s">
        <v>0</v>
      </c>
      <c r="EX276" s="1" t="s">
        <v>0</v>
      </c>
      <c r="EY276" s="1" t="s">
        <v>0</v>
      </c>
      <c r="EZ276" s="1" t="s">
        <v>0</v>
      </c>
      <c r="FA276" s="1" t="s">
        <v>0</v>
      </c>
      <c r="FB276" s="1" t="s">
        <v>0</v>
      </c>
      <c r="FC276" s="1" t="s">
        <v>0</v>
      </c>
      <c r="FD276" s="1" t="s">
        <v>0</v>
      </c>
    </row>
    <row r="277" spans="1:160" x14ac:dyDescent="0.2">
      <c r="A277" s="1" t="s">
        <v>1914</v>
      </c>
      <c r="B277" s="4" t="s">
        <v>1227</v>
      </c>
      <c r="C277" s="4" t="s">
        <v>1228</v>
      </c>
      <c r="D277" s="1">
        <v>1287604.3963917601</v>
      </c>
      <c r="E277" s="1">
        <v>1680782.0540908</v>
      </c>
      <c r="F277" s="1">
        <v>695791.06085901998</v>
      </c>
      <c r="G277" s="1">
        <v>2994734.5306804902</v>
      </c>
      <c r="H277" s="1">
        <v>1250760.28606369</v>
      </c>
      <c r="I277" s="1">
        <v>686860.03505399299</v>
      </c>
      <c r="J277" s="1">
        <v>4916203.3268763404</v>
      </c>
      <c r="K277" s="1">
        <v>1750842.14232889</v>
      </c>
      <c r="L277" s="1">
        <v>3051574.3675002698</v>
      </c>
      <c r="M277" s="1">
        <v>1154799.5524257701</v>
      </c>
      <c r="N277" s="1">
        <v>6369015.8248063</v>
      </c>
      <c r="O277" s="1">
        <v>1962127.15190584</v>
      </c>
      <c r="P277" s="1">
        <v>632675.08973221295</v>
      </c>
      <c r="Q277" s="1">
        <v>502384.466130891</v>
      </c>
      <c r="R277" s="1">
        <v>869323.11599106505</v>
      </c>
      <c r="S277" s="1">
        <v>615818.63949810399</v>
      </c>
      <c r="T277" s="1">
        <v>2585560.7053313302</v>
      </c>
      <c r="U277" s="1">
        <v>8217868.9606271703</v>
      </c>
      <c r="V277" s="1">
        <v>1176627.84342988</v>
      </c>
      <c r="W277" s="1">
        <v>888212.31262304506</v>
      </c>
      <c r="X277" s="1">
        <v>2436072.7451873501</v>
      </c>
      <c r="Y277" s="1">
        <v>929380.47089779505</v>
      </c>
      <c r="Z277" s="1">
        <v>580288.73098549398</v>
      </c>
      <c r="AA277" s="1">
        <v>594230.24565811502</v>
      </c>
      <c r="AB277" s="1">
        <v>737277.82844572503</v>
      </c>
      <c r="AC277" s="1">
        <v>659326.351838495</v>
      </c>
      <c r="AD277" s="1">
        <v>1272824.4127841201</v>
      </c>
      <c r="AE277" s="1">
        <v>1543949.7035050499</v>
      </c>
      <c r="AF277" s="1">
        <v>748351.21229605901</v>
      </c>
      <c r="AG277" s="1">
        <v>943609.28803765296</v>
      </c>
      <c r="AH277" s="1">
        <v>863548.02564667095</v>
      </c>
      <c r="AI277" s="1">
        <v>1217199.0481640401</v>
      </c>
      <c r="AJ277" s="1">
        <v>1089879.9089844699</v>
      </c>
      <c r="AK277" s="1">
        <v>4478148.7279640101</v>
      </c>
      <c r="AL277" s="1">
        <v>1001328.64301912</v>
      </c>
      <c r="AM277" s="1">
        <v>1294442.2651331599</v>
      </c>
      <c r="AN277" s="1">
        <v>4293947.5656324802</v>
      </c>
      <c r="AO277" s="1">
        <v>843756.70781606995</v>
      </c>
      <c r="AP277" s="1">
        <v>1485243.7398947601</v>
      </c>
      <c r="AQ277" s="1">
        <v>823637.55738774501</v>
      </c>
      <c r="AR277" s="1">
        <v>932907.29698691005</v>
      </c>
      <c r="AS277" s="1">
        <v>486740.07261244499</v>
      </c>
      <c r="AT277" s="1">
        <v>4219152.1021024799</v>
      </c>
      <c r="AU277" s="1">
        <v>1471242.39126008</v>
      </c>
      <c r="AV277" s="1">
        <v>722932.71099669801</v>
      </c>
      <c r="AW277" s="1">
        <v>3749095.5786056998</v>
      </c>
      <c r="AX277" s="1">
        <v>567887.81364361104</v>
      </c>
      <c r="AY277" s="1">
        <v>1897366.87064068</v>
      </c>
      <c r="AZ277" s="1">
        <v>457047.820120294</v>
      </c>
      <c r="BA277" s="1">
        <v>500514.06593264802</v>
      </c>
      <c r="BB277" s="1">
        <v>2137275.80086132</v>
      </c>
      <c r="BC277" s="1">
        <v>855359.70072988304</v>
      </c>
      <c r="BD277" s="1">
        <v>4707478.1249558898</v>
      </c>
      <c r="BE277" s="1">
        <v>532942.48827426299</v>
      </c>
      <c r="BF277" s="1">
        <v>737074.54504586803</v>
      </c>
      <c r="BG277" s="1">
        <v>4057335.82628858</v>
      </c>
      <c r="BH277" s="1">
        <v>604415.14843844005</v>
      </c>
      <c r="BI277" s="1">
        <v>6378593.0490860203</v>
      </c>
      <c r="BJ277" s="1">
        <v>765015.92452254298</v>
      </c>
      <c r="BK277" s="1">
        <v>950458.63065243501</v>
      </c>
      <c r="BL277" s="1">
        <v>8785497.0702528898</v>
      </c>
      <c r="BM277" s="1">
        <v>508046.41750667401</v>
      </c>
      <c r="BN277" s="1">
        <v>690351.32819317002</v>
      </c>
      <c r="BO277" s="1">
        <v>591475.50781103305</v>
      </c>
      <c r="BP277" s="1">
        <v>4041636.7781126401</v>
      </c>
      <c r="BQ277" s="1">
        <v>1596430.3144191001</v>
      </c>
      <c r="BR277" s="1">
        <v>1143829.3704812501</v>
      </c>
      <c r="BS277" s="1">
        <v>1685380.6466032299</v>
      </c>
      <c r="BT277" s="1">
        <v>780700.54939025501</v>
      </c>
      <c r="BU277" s="1">
        <v>734668.47330980795</v>
      </c>
      <c r="BV277" s="1">
        <v>1028687.2600759499</v>
      </c>
      <c r="BW277" s="1">
        <v>1280973.2415699901</v>
      </c>
      <c r="BX277" s="1">
        <v>576764.31132768595</v>
      </c>
      <c r="BY277" s="1">
        <v>1270259.4230933399</v>
      </c>
      <c r="BZ277" s="1">
        <v>709144.13309289305</v>
      </c>
      <c r="CA277" s="1">
        <v>5887191.0559930699</v>
      </c>
      <c r="CB277" s="1">
        <v>2562770.94577769</v>
      </c>
      <c r="CC277" s="1">
        <v>531808.78167121497</v>
      </c>
      <c r="CD277" s="1">
        <v>385382.70981829101</v>
      </c>
      <c r="CE277" s="1">
        <v>582644.34087958396</v>
      </c>
      <c r="CF277" s="1">
        <v>2631409.20350153</v>
      </c>
      <c r="CG277" s="1">
        <v>990993.78219896497</v>
      </c>
      <c r="CH277" s="1">
        <v>852806.36906022602</v>
      </c>
      <c r="CI277" s="1">
        <v>4130413.04238851</v>
      </c>
      <c r="CJ277" s="1">
        <v>500809.24414043903</v>
      </c>
      <c r="CK277" s="1">
        <v>1167774.6033095401</v>
      </c>
      <c r="CL277" s="1">
        <v>8369991.9062989904</v>
      </c>
      <c r="CM277" s="1">
        <v>715137.94064966496</v>
      </c>
      <c r="CN277" s="1">
        <v>3354979.44825164</v>
      </c>
      <c r="CO277" s="1">
        <v>889001.690829803</v>
      </c>
      <c r="CP277" s="1">
        <v>887046.68182280997</v>
      </c>
      <c r="CQ277" s="1">
        <v>664888.32991088997</v>
      </c>
      <c r="CR277" s="1">
        <v>1800167.5777029099</v>
      </c>
      <c r="CS277" s="1">
        <v>645875.88473919604</v>
      </c>
      <c r="CT277" s="1">
        <v>640786.25976339204</v>
      </c>
      <c r="CU277" s="1">
        <v>804256.54895228101</v>
      </c>
      <c r="CV277" s="1">
        <v>885850.30637060001</v>
      </c>
      <c r="CW277" s="1">
        <v>584686.61773429997</v>
      </c>
      <c r="CX277" s="1">
        <v>1005028.4072289401</v>
      </c>
      <c r="CY277" s="1">
        <v>436144.20656675298</v>
      </c>
      <c r="CZ277" s="1">
        <v>1382945.9170226301</v>
      </c>
      <c r="DA277" s="1">
        <v>5694293.19512814</v>
      </c>
      <c r="DB277" s="1">
        <v>341591.99584657099</v>
      </c>
      <c r="DC277" s="1">
        <v>474177.64144295501</v>
      </c>
      <c r="DD277" s="1">
        <v>504816.65857374697</v>
      </c>
      <c r="DE277" s="1">
        <v>391774.08164142497</v>
      </c>
      <c r="DF277" s="1">
        <v>921952.27836579503</v>
      </c>
      <c r="DG277" s="1">
        <v>829718.99377062998</v>
      </c>
      <c r="DH277" s="1">
        <v>749193.37671907397</v>
      </c>
      <c r="DI277" s="1">
        <v>451298.47220698599</v>
      </c>
      <c r="DJ277" s="1">
        <v>778941.92411555105</v>
      </c>
      <c r="DK277" s="1">
        <v>972558.03705002996</v>
      </c>
      <c r="DL277" s="1">
        <v>959109.76350609201</v>
      </c>
      <c r="DM277" s="1">
        <v>3797989.5142782801</v>
      </c>
      <c r="DN277" s="1">
        <v>371578.42284966802</v>
      </c>
      <c r="DO277" s="1">
        <v>744210.218030966</v>
      </c>
      <c r="DP277" s="1">
        <v>3336268.4762663199</v>
      </c>
      <c r="DQ277" s="1">
        <v>3147229.9283980499</v>
      </c>
      <c r="DR277" s="1">
        <v>6581164.91502361</v>
      </c>
      <c r="DS277" s="1">
        <v>762678.62172795099</v>
      </c>
      <c r="DT277" s="1">
        <v>1093832.6325828</v>
      </c>
      <c r="DU277" s="1">
        <v>635512.40708182205</v>
      </c>
      <c r="DV277" s="1">
        <v>678797.44595687103</v>
      </c>
      <c r="DW277" s="1">
        <v>471970.27570714097</v>
      </c>
      <c r="DX277" s="1">
        <v>2465624.1530931299</v>
      </c>
      <c r="DY277" s="1">
        <v>694503.16413919197</v>
      </c>
      <c r="DZ277" s="1">
        <v>723378.04794083699</v>
      </c>
      <c r="EA277" s="1">
        <v>467509.54895232897</v>
      </c>
      <c r="EB277" s="1">
        <v>418741.31955110503</v>
      </c>
      <c r="EC277" s="1">
        <v>658082.18048708094</v>
      </c>
      <c r="ED277" s="1">
        <v>829665.04916954099</v>
      </c>
      <c r="EE277" s="1">
        <v>1543630.27378876</v>
      </c>
      <c r="EF277" s="1">
        <v>3319666.6042232402</v>
      </c>
      <c r="EG277" s="1">
        <v>944109.13559940399</v>
      </c>
      <c r="EH277" s="1">
        <v>2273159.94176033</v>
      </c>
      <c r="EI277" s="1">
        <v>2875716.6807861002</v>
      </c>
      <c r="EJ277" s="1">
        <v>887525.46060684102</v>
      </c>
      <c r="EK277" s="1">
        <v>622636.87276196305</v>
      </c>
      <c r="EL277" s="1">
        <v>1258680.4236109201</v>
      </c>
      <c r="EM277" s="1">
        <v>611911.59166610905</v>
      </c>
      <c r="EN277" s="1">
        <v>484556.24201771501</v>
      </c>
      <c r="EO277" s="1">
        <v>953943.57537845301</v>
      </c>
      <c r="EP277" s="1">
        <v>315563.66638907499</v>
      </c>
      <c r="EQ277" s="1">
        <v>361052.85179011099</v>
      </c>
      <c r="ER277" s="1">
        <v>699327.83395828505</v>
      </c>
      <c r="ES277" s="1">
        <v>374869.14069660997</v>
      </c>
      <c r="ET277" s="1">
        <v>560515.58674934704</v>
      </c>
      <c r="EU277" s="1">
        <v>198484.948764247</v>
      </c>
      <c r="EV277" s="1">
        <v>1278011.3661575699</v>
      </c>
      <c r="EW277" s="1">
        <v>321652.26293055702</v>
      </c>
      <c r="EX277" s="1">
        <v>218996.32837475301</v>
      </c>
      <c r="EY277" s="1">
        <v>319102.70150178298</v>
      </c>
      <c r="EZ277" s="1">
        <v>838156.91710880003</v>
      </c>
      <c r="FA277" s="1">
        <v>456282.76638868899</v>
      </c>
      <c r="FB277" s="1">
        <v>1292959.2625567301</v>
      </c>
      <c r="FC277" s="1">
        <v>783467.584426246</v>
      </c>
      <c r="FD277" s="1">
        <v>993404.80550836795</v>
      </c>
    </row>
    <row r="278" spans="1:160" x14ac:dyDescent="0.2">
      <c r="A278" s="1" t="s">
        <v>1915</v>
      </c>
      <c r="B278" s="4" t="s">
        <v>1232</v>
      </c>
      <c r="C278" s="4" t="s">
        <v>0</v>
      </c>
      <c r="D278" s="1" t="s">
        <v>0</v>
      </c>
      <c r="E278" s="1" t="s">
        <v>0</v>
      </c>
      <c r="F278" s="1" t="s">
        <v>0</v>
      </c>
      <c r="G278" s="1" t="s">
        <v>0</v>
      </c>
      <c r="H278" s="1" t="s">
        <v>0</v>
      </c>
      <c r="I278" s="1" t="s">
        <v>0</v>
      </c>
      <c r="J278" s="1" t="s">
        <v>0</v>
      </c>
      <c r="K278" s="1" t="s">
        <v>0</v>
      </c>
      <c r="L278" s="1" t="s">
        <v>0</v>
      </c>
      <c r="M278" s="1" t="s">
        <v>0</v>
      </c>
      <c r="N278" s="1" t="s">
        <v>0</v>
      </c>
      <c r="O278" s="1" t="s">
        <v>0</v>
      </c>
      <c r="P278" s="1" t="s">
        <v>0</v>
      </c>
      <c r="Q278" s="1" t="s">
        <v>0</v>
      </c>
      <c r="R278" s="1" t="s">
        <v>0</v>
      </c>
      <c r="S278" s="1" t="s">
        <v>0</v>
      </c>
      <c r="T278" s="1" t="s">
        <v>0</v>
      </c>
      <c r="U278" s="1" t="s">
        <v>0</v>
      </c>
      <c r="V278" s="1" t="s">
        <v>0</v>
      </c>
      <c r="W278" s="1" t="s">
        <v>0</v>
      </c>
      <c r="X278" s="1" t="s">
        <v>0</v>
      </c>
      <c r="Y278" s="1" t="s">
        <v>0</v>
      </c>
      <c r="Z278" s="1" t="s">
        <v>0</v>
      </c>
      <c r="AA278" s="1" t="s">
        <v>0</v>
      </c>
      <c r="AB278" s="1" t="s">
        <v>0</v>
      </c>
      <c r="AC278" s="1" t="s">
        <v>0</v>
      </c>
      <c r="AD278" s="1" t="s">
        <v>0</v>
      </c>
      <c r="AE278" s="1" t="s">
        <v>0</v>
      </c>
      <c r="AF278" s="1" t="s">
        <v>0</v>
      </c>
      <c r="AG278" s="1" t="s">
        <v>0</v>
      </c>
      <c r="AH278" s="1" t="s">
        <v>0</v>
      </c>
      <c r="AI278" s="1" t="s">
        <v>0</v>
      </c>
      <c r="AJ278" s="1" t="s">
        <v>0</v>
      </c>
      <c r="AK278" s="1" t="s">
        <v>0</v>
      </c>
      <c r="AL278" s="1" t="s">
        <v>0</v>
      </c>
      <c r="AM278" s="1" t="s">
        <v>0</v>
      </c>
      <c r="AN278" s="1" t="s">
        <v>0</v>
      </c>
      <c r="AO278" s="1" t="s">
        <v>0</v>
      </c>
      <c r="AP278" s="1" t="s">
        <v>0</v>
      </c>
      <c r="AQ278" s="1" t="s">
        <v>0</v>
      </c>
      <c r="AR278" s="1" t="s">
        <v>0</v>
      </c>
      <c r="AS278" s="1" t="s">
        <v>0</v>
      </c>
      <c r="AT278" s="1" t="s">
        <v>0</v>
      </c>
      <c r="AU278" s="1" t="s">
        <v>0</v>
      </c>
      <c r="AV278" s="1" t="s">
        <v>0</v>
      </c>
      <c r="AW278" s="1" t="s">
        <v>0</v>
      </c>
      <c r="AX278" s="1" t="s">
        <v>0</v>
      </c>
      <c r="AY278" s="1" t="s">
        <v>0</v>
      </c>
      <c r="AZ278" s="1" t="s">
        <v>0</v>
      </c>
      <c r="BA278" s="1" t="s">
        <v>0</v>
      </c>
      <c r="BB278" s="1" t="s">
        <v>0</v>
      </c>
      <c r="BC278" s="1" t="s">
        <v>0</v>
      </c>
      <c r="BD278" s="1" t="s">
        <v>0</v>
      </c>
      <c r="BE278" s="1" t="s">
        <v>0</v>
      </c>
      <c r="BF278" s="1" t="s">
        <v>0</v>
      </c>
      <c r="BG278" s="1" t="s">
        <v>0</v>
      </c>
      <c r="BH278" s="1" t="s">
        <v>0</v>
      </c>
      <c r="BI278" s="1" t="s">
        <v>0</v>
      </c>
      <c r="BJ278" s="1" t="s">
        <v>0</v>
      </c>
      <c r="BK278" s="1" t="s">
        <v>0</v>
      </c>
      <c r="BL278" s="1" t="s">
        <v>0</v>
      </c>
      <c r="BM278" s="1" t="s">
        <v>0</v>
      </c>
      <c r="BN278" s="1" t="s">
        <v>0</v>
      </c>
      <c r="BO278" s="1" t="s">
        <v>0</v>
      </c>
      <c r="BP278" s="1" t="s">
        <v>0</v>
      </c>
      <c r="BQ278" s="1" t="s">
        <v>0</v>
      </c>
      <c r="BR278" s="1" t="s">
        <v>0</v>
      </c>
      <c r="BS278" s="1" t="s">
        <v>0</v>
      </c>
      <c r="BT278" s="1" t="s">
        <v>0</v>
      </c>
      <c r="BU278" s="1" t="s">
        <v>0</v>
      </c>
      <c r="BV278" s="1" t="s">
        <v>0</v>
      </c>
      <c r="BW278" s="1" t="s">
        <v>0</v>
      </c>
      <c r="BX278" s="1" t="s">
        <v>0</v>
      </c>
      <c r="BY278" s="1" t="s">
        <v>0</v>
      </c>
      <c r="BZ278" s="1" t="s">
        <v>0</v>
      </c>
      <c r="CA278" s="1" t="s">
        <v>0</v>
      </c>
      <c r="CB278" s="1" t="s">
        <v>0</v>
      </c>
      <c r="CC278" s="1" t="s">
        <v>0</v>
      </c>
      <c r="CD278" s="1" t="s">
        <v>0</v>
      </c>
      <c r="CE278" s="1" t="s">
        <v>0</v>
      </c>
      <c r="CF278" s="1" t="s">
        <v>0</v>
      </c>
      <c r="CG278" s="1" t="s">
        <v>0</v>
      </c>
      <c r="CH278" s="1" t="s">
        <v>0</v>
      </c>
      <c r="CI278" s="1" t="s">
        <v>0</v>
      </c>
      <c r="CJ278" s="1" t="s">
        <v>0</v>
      </c>
      <c r="CK278" s="1" t="s">
        <v>0</v>
      </c>
      <c r="CL278" s="1" t="s">
        <v>0</v>
      </c>
      <c r="CM278" s="1" t="s">
        <v>0</v>
      </c>
      <c r="CN278" s="1" t="s">
        <v>0</v>
      </c>
      <c r="CO278" s="1" t="s">
        <v>0</v>
      </c>
      <c r="CP278" s="1" t="s">
        <v>0</v>
      </c>
      <c r="CQ278" s="1" t="s">
        <v>0</v>
      </c>
      <c r="CR278" s="1" t="s">
        <v>0</v>
      </c>
      <c r="CS278" s="1" t="s">
        <v>0</v>
      </c>
      <c r="CT278" s="1" t="s">
        <v>0</v>
      </c>
      <c r="CU278" s="1" t="s">
        <v>0</v>
      </c>
      <c r="CV278" s="1" t="s">
        <v>0</v>
      </c>
      <c r="CW278" s="1" t="s">
        <v>0</v>
      </c>
      <c r="CX278" s="1" t="s">
        <v>0</v>
      </c>
      <c r="CY278" s="1" t="s">
        <v>0</v>
      </c>
      <c r="CZ278" s="1" t="s">
        <v>0</v>
      </c>
      <c r="DA278" s="1" t="s">
        <v>0</v>
      </c>
      <c r="DB278" s="1" t="s">
        <v>0</v>
      </c>
      <c r="DC278" s="1" t="s">
        <v>0</v>
      </c>
      <c r="DD278" s="1" t="s">
        <v>0</v>
      </c>
      <c r="DE278" s="1" t="s">
        <v>0</v>
      </c>
      <c r="DF278" s="1" t="s">
        <v>0</v>
      </c>
      <c r="DG278" s="1" t="s">
        <v>0</v>
      </c>
      <c r="DH278" s="1" t="s">
        <v>0</v>
      </c>
      <c r="DI278" s="1" t="s">
        <v>0</v>
      </c>
      <c r="DJ278" s="1" t="s">
        <v>0</v>
      </c>
      <c r="DK278" s="1" t="s">
        <v>0</v>
      </c>
      <c r="DL278" s="1" t="s">
        <v>0</v>
      </c>
      <c r="DM278" s="1" t="s">
        <v>0</v>
      </c>
      <c r="DN278" s="1" t="s">
        <v>0</v>
      </c>
      <c r="DO278" s="1" t="s">
        <v>0</v>
      </c>
      <c r="DP278" s="1" t="s">
        <v>0</v>
      </c>
      <c r="DQ278" s="1" t="s">
        <v>0</v>
      </c>
      <c r="DR278" s="1" t="s">
        <v>0</v>
      </c>
      <c r="DS278" s="1" t="s">
        <v>0</v>
      </c>
      <c r="DT278" s="1" t="s">
        <v>0</v>
      </c>
      <c r="DU278" s="1" t="s">
        <v>0</v>
      </c>
      <c r="DV278" s="1" t="s">
        <v>0</v>
      </c>
      <c r="DW278" s="1" t="s">
        <v>0</v>
      </c>
      <c r="DX278" s="1" t="s">
        <v>0</v>
      </c>
      <c r="DY278" s="1" t="s">
        <v>0</v>
      </c>
      <c r="DZ278" s="1" t="s">
        <v>0</v>
      </c>
      <c r="EA278" s="1" t="s">
        <v>0</v>
      </c>
      <c r="EB278" s="1" t="s">
        <v>0</v>
      </c>
      <c r="EC278" s="1" t="s">
        <v>0</v>
      </c>
      <c r="ED278" s="1" t="s">
        <v>0</v>
      </c>
      <c r="EE278" s="1" t="s">
        <v>0</v>
      </c>
      <c r="EF278" s="1" t="s">
        <v>0</v>
      </c>
      <c r="EG278" s="1" t="s">
        <v>0</v>
      </c>
      <c r="EH278" s="1" t="s">
        <v>0</v>
      </c>
      <c r="EI278" s="1" t="s">
        <v>0</v>
      </c>
      <c r="EJ278" s="1" t="s">
        <v>0</v>
      </c>
      <c r="EK278" s="1" t="s">
        <v>0</v>
      </c>
      <c r="EL278" s="1" t="s">
        <v>0</v>
      </c>
      <c r="EM278" s="1" t="s">
        <v>0</v>
      </c>
      <c r="EN278" s="1" t="s">
        <v>0</v>
      </c>
      <c r="EO278" s="1" t="s">
        <v>0</v>
      </c>
      <c r="EP278" s="1" t="s">
        <v>0</v>
      </c>
      <c r="EQ278" s="1" t="s">
        <v>0</v>
      </c>
      <c r="ER278" s="1" t="s">
        <v>0</v>
      </c>
      <c r="ES278" s="1" t="s">
        <v>0</v>
      </c>
      <c r="ET278" s="1" t="s">
        <v>0</v>
      </c>
      <c r="EU278" s="1" t="s">
        <v>0</v>
      </c>
      <c r="EV278" s="1" t="s">
        <v>0</v>
      </c>
      <c r="EW278" s="1" t="s">
        <v>0</v>
      </c>
      <c r="EX278" s="1" t="s">
        <v>0</v>
      </c>
      <c r="EY278" s="1" t="s">
        <v>0</v>
      </c>
      <c r="EZ278" s="1" t="s">
        <v>0</v>
      </c>
      <c r="FA278" s="1" t="s">
        <v>0</v>
      </c>
      <c r="FB278" s="1" t="s">
        <v>0</v>
      </c>
      <c r="FC278" s="1" t="s">
        <v>0</v>
      </c>
      <c r="FD278" s="1" t="s">
        <v>0</v>
      </c>
    </row>
    <row r="279" spans="1:160" x14ac:dyDescent="0.2">
      <c r="A279" s="1" t="s">
        <v>1916</v>
      </c>
      <c r="B279" s="4" t="s">
        <v>1234</v>
      </c>
      <c r="C279" s="4" t="s">
        <v>1235</v>
      </c>
      <c r="D279" s="1" t="s">
        <v>0</v>
      </c>
      <c r="E279" s="1" t="s">
        <v>0</v>
      </c>
      <c r="F279" s="1" t="s">
        <v>0</v>
      </c>
      <c r="G279" s="1" t="s">
        <v>0</v>
      </c>
      <c r="H279" s="1" t="s">
        <v>0</v>
      </c>
      <c r="I279" s="1" t="s">
        <v>0</v>
      </c>
      <c r="J279" s="1" t="s">
        <v>0</v>
      </c>
      <c r="K279" s="1" t="s">
        <v>0</v>
      </c>
      <c r="L279" s="1" t="s">
        <v>0</v>
      </c>
      <c r="M279" s="1" t="s">
        <v>0</v>
      </c>
      <c r="N279" s="1" t="s">
        <v>0</v>
      </c>
      <c r="O279" s="1" t="s">
        <v>0</v>
      </c>
      <c r="P279" s="1" t="s">
        <v>0</v>
      </c>
      <c r="Q279" s="1" t="s">
        <v>0</v>
      </c>
      <c r="R279" s="1" t="s">
        <v>0</v>
      </c>
      <c r="S279" s="1" t="s">
        <v>0</v>
      </c>
      <c r="T279" s="1" t="s">
        <v>0</v>
      </c>
      <c r="U279" s="1" t="s">
        <v>0</v>
      </c>
      <c r="V279" s="1" t="s">
        <v>0</v>
      </c>
      <c r="W279" s="1" t="s">
        <v>0</v>
      </c>
      <c r="X279" s="1" t="s">
        <v>0</v>
      </c>
      <c r="Y279" s="1" t="s">
        <v>0</v>
      </c>
      <c r="Z279" s="1" t="s">
        <v>0</v>
      </c>
      <c r="AA279" s="1" t="s">
        <v>0</v>
      </c>
      <c r="AB279" s="1" t="s">
        <v>0</v>
      </c>
      <c r="AC279" s="1" t="s">
        <v>0</v>
      </c>
      <c r="AD279" s="1" t="s">
        <v>0</v>
      </c>
      <c r="AE279" s="1" t="s">
        <v>0</v>
      </c>
      <c r="AF279" s="1" t="s">
        <v>0</v>
      </c>
      <c r="AG279" s="1" t="s">
        <v>0</v>
      </c>
      <c r="AH279" s="1" t="s">
        <v>0</v>
      </c>
      <c r="AI279" s="1" t="s">
        <v>0</v>
      </c>
      <c r="AJ279" s="1" t="s">
        <v>0</v>
      </c>
      <c r="AK279" s="1" t="s">
        <v>0</v>
      </c>
      <c r="AL279" s="1" t="s">
        <v>0</v>
      </c>
      <c r="AM279" s="1" t="s">
        <v>0</v>
      </c>
      <c r="AN279" s="1" t="s">
        <v>0</v>
      </c>
      <c r="AO279" s="1" t="s">
        <v>0</v>
      </c>
      <c r="AP279" s="1" t="s">
        <v>0</v>
      </c>
      <c r="AQ279" s="1" t="s">
        <v>0</v>
      </c>
      <c r="AR279" s="1" t="s">
        <v>0</v>
      </c>
      <c r="AS279" s="1" t="s">
        <v>0</v>
      </c>
      <c r="AT279" s="1" t="s">
        <v>0</v>
      </c>
      <c r="AU279" s="1" t="s">
        <v>0</v>
      </c>
      <c r="AV279" s="1" t="s">
        <v>0</v>
      </c>
      <c r="AW279" s="1" t="s">
        <v>0</v>
      </c>
      <c r="AX279" s="1" t="s">
        <v>0</v>
      </c>
      <c r="AY279" s="1" t="s">
        <v>0</v>
      </c>
      <c r="AZ279" s="1" t="s">
        <v>0</v>
      </c>
      <c r="BA279" s="1" t="s">
        <v>0</v>
      </c>
      <c r="BB279" s="1" t="s">
        <v>0</v>
      </c>
      <c r="BC279" s="1" t="s">
        <v>0</v>
      </c>
      <c r="BD279" s="1" t="s">
        <v>0</v>
      </c>
      <c r="BE279" s="1" t="s">
        <v>0</v>
      </c>
      <c r="BF279" s="1" t="s">
        <v>0</v>
      </c>
      <c r="BG279" s="1" t="s">
        <v>0</v>
      </c>
      <c r="BH279" s="1" t="s">
        <v>0</v>
      </c>
      <c r="BI279" s="1" t="s">
        <v>0</v>
      </c>
      <c r="BJ279" s="1" t="s">
        <v>0</v>
      </c>
      <c r="BK279" s="1" t="s">
        <v>0</v>
      </c>
      <c r="BL279" s="1" t="s">
        <v>0</v>
      </c>
      <c r="BM279" s="1" t="s">
        <v>0</v>
      </c>
      <c r="BN279" s="1" t="s">
        <v>0</v>
      </c>
      <c r="BO279" s="1" t="s">
        <v>0</v>
      </c>
      <c r="BP279" s="1" t="s">
        <v>0</v>
      </c>
      <c r="BQ279" s="1" t="s">
        <v>0</v>
      </c>
      <c r="BR279" s="1" t="s">
        <v>0</v>
      </c>
      <c r="BS279" s="1" t="s">
        <v>0</v>
      </c>
      <c r="BT279" s="1" t="s">
        <v>0</v>
      </c>
      <c r="BU279" s="1" t="s">
        <v>0</v>
      </c>
      <c r="BV279" s="1" t="s">
        <v>0</v>
      </c>
      <c r="BW279" s="1" t="s">
        <v>0</v>
      </c>
      <c r="BX279" s="1" t="s">
        <v>0</v>
      </c>
      <c r="BY279" s="1" t="s">
        <v>0</v>
      </c>
      <c r="BZ279" s="1" t="s">
        <v>0</v>
      </c>
      <c r="CA279" s="1" t="s">
        <v>0</v>
      </c>
      <c r="CB279" s="1" t="s">
        <v>0</v>
      </c>
      <c r="CC279" s="1" t="s">
        <v>0</v>
      </c>
      <c r="CD279" s="1" t="s">
        <v>0</v>
      </c>
      <c r="CE279" s="1" t="s">
        <v>0</v>
      </c>
      <c r="CF279" s="1" t="s">
        <v>0</v>
      </c>
      <c r="CG279" s="1" t="s">
        <v>0</v>
      </c>
      <c r="CH279" s="1" t="s">
        <v>0</v>
      </c>
      <c r="CI279" s="1" t="s">
        <v>0</v>
      </c>
      <c r="CJ279" s="1" t="s">
        <v>0</v>
      </c>
      <c r="CK279" s="1" t="s">
        <v>0</v>
      </c>
      <c r="CL279" s="1" t="s">
        <v>0</v>
      </c>
      <c r="CM279" s="1" t="s">
        <v>0</v>
      </c>
      <c r="CN279" s="1" t="s">
        <v>0</v>
      </c>
      <c r="CO279" s="1" t="s">
        <v>0</v>
      </c>
      <c r="CP279" s="1" t="s">
        <v>0</v>
      </c>
      <c r="CQ279" s="1" t="s">
        <v>0</v>
      </c>
      <c r="CR279" s="1" t="s">
        <v>0</v>
      </c>
      <c r="CS279" s="1" t="s">
        <v>0</v>
      </c>
      <c r="CT279" s="1" t="s">
        <v>0</v>
      </c>
      <c r="CU279" s="1" t="s">
        <v>0</v>
      </c>
      <c r="CV279" s="1" t="s">
        <v>0</v>
      </c>
      <c r="CW279" s="1" t="s">
        <v>0</v>
      </c>
      <c r="CX279" s="1" t="s">
        <v>0</v>
      </c>
      <c r="CY279" s="1" t="s">
        <v>0</v>
      </c>
      <c r="CZ279" s="1" t="s">
        <v>0</v>
      </c>
      <c r="DA279" s="1" t="s">
        <v>0</v>
      </c>
      <c r="DB279" s="1" t="s">
        <v>0</v>
      </c>
      <c r="DC279" s="1" t="s">
        <v>0</v>
      </c>
      <c r="DD279" s="1" t="s">
        <v>0</v>
      </c>
      <c r="DE279" s="1" t="s">
        <v>0</v>
      </c>
      <c r="DF279" s="1" t="s">
        <v>0</v>
      </c>
      <c r="DG279" s="1" t="s">
        <v>0</v>
      </c>
      <c r="DH279" s="1" t="s">
        <v>0</v>
      </c>
      <c r="DI279" s="1" t="s">
        <v>0</v>
      </c>
      <c r="DJ279" s="1" t="s">
        <v>0</v>
      </c>
      <c r="DK279" s="1" t="s">
        <v>0</v>
      </c>
      <c r="DL279" s="1" t="s">
        <v>0</v>
      </c>
      <c r="DM279" s="1" t="s">
        <v>0</v>
      </c>
      <c r="DN279" s="1" t="s">
        <v>0</v>
      </c>
      <c r="DO279" s="1" t="s">
        <v>0</v>
      </c>
      <c r="DP279" s="1" t="s">
        <v>0</v>
      </c>
      <c r="DQ279" s="1" t="s">
        <v>0</v>
      </c>
      <c r="DR279" s="1" t="s">
        <v>0</v>
      </c>
      <c r="DS279" s="1" t="s">
        <v>0</v>
      </c>
      <c r="DT279" s="1" t="s">
        <v>0</v>
      </c>
      <c r="DU279" s="1" t="s">
        <v>0</v>
      </c>
      <c r="DV279" s="1" t="s">
        <v>0</v>
      </c>
      <c r="DW279" s="1" t="s">
        <v>0</v>
      </c>
      <c r="DX279" s="1" t="s">
        <v>0</v>
      </c>
      <c r="DY279" s="1" t="s">
        <v>0</v>
      </c>
      <c r="DZ279" s="1" t="s">
        <v>0</v>
      </c>
      <c r="EA279" s="1" t="s">
        <v>0</v>
      </c>
      <c r="EB279" s="1" t="s">
        <v>0</v>
      </c>
      <c r="EC279" s="1" t="s">
        <v>0</v>
      </c>
      <c r="ED279" s="1" t="s">
        <v>0</v>
      </c>
      <c r="EE279" s="1" t="s">
        <v>0</v>
      </c>
      <c r="EF279" s="1" t="s">
        <v>0</v>
      </c>
      <c r="EG279" s="1" t="s">
        <v>0</v>
      </c>
      <c r="EH279" s="1" t="s">
        <v>0</v>
      </c>
      <c r="EI279" s="1" t="s">
        <v>0</v>
      </c>
      <c r="EJ279" s="1" t="s">
        <v>0</v>
      </c>
      <c r="EK279" s="1" t="s">
        <v>0</v>
      </c>
      <c r="EL279" s="1" t="s">
        <v>0</v>
      </c>
      <c r="EM279" s="1" t="s">
        <v>0</v>
      </c>
      <c r="EN279" s="1" t="s">
        <v>0</v>
      </c>
      <c r="EO279" s="1" t="s">
        <v>0</v>
      </c>
      <c r="EP279" s="1" t="s">
        <v>0</v>
      </c>
      <c r="EQ279" s="1" t="s">
        <v>0</v>
      </c>
      <c r="ER279" s="1" t="s">
        <v>0</v>
      </c>
      <c r="ES279" s="1" t="s">
        <v>0</v>
      </c>
      <c r="ET279" s="1" t="s">
        <v>0</v>
      </c>
      <c r="EU279" s="1" t="s">
        <v>0</v>
      </c>
      <c r="EV279" s="1" t="s">
        <v>0</v>
      </c>
      <c r="EW279" s="1" t="s">
        <v>0</v>
      </c>
      <c r="EX279" s="1" t="s">
        <v>0</v>
      </c>
      <c r="EY279" s="1" t="s">
        <v>0</v>
      </c>
      <c r="EZ279" s="1" t="s">
        <v>0</v>
      </c>
      <c r="FA279" s="1" t="s">
        <v>0</v>
      </c>
      <c r="FB279" s="1" t="s">
        <v>0</v>
      </c>
      <c r="FC279" s="1" t="s">
        <v>0</v>
      </c>
      <c r="FD279" s="1" t="s">
        <v>0</v>
      </c>
    </row>
    <row r="280" spans="1:160" x14ac:dyDescent="0.2">
      <c r="A280" s="1" t="s">
        <v>1917</v>
      </c>
      <c r="B280" s="4" t="s">
        <v>1238</v>
      </c>
      <c r="C280" s="4" t="s">
        <v>1239</v>
      </c>
      <c r="D280" s="1" t="s">
        <v>0</v>
      </c>
      <c r="E280" s="1" t="s">
        <v>0</v>
      </c>
      <c r="F280" s="1" t="s">
        <v>0</v>
      </c>
      <c r="G280" s="1" t="s">
        <v>0</v>
      </c>
      <c r="H280" s="1" t="s">
        <v>0</v>
      </c>
      <c r="I280" s="1" t="s">
        <v>0</v>
      </c>
      <c r="J280" s="1" t="s">
        <v>0</v>
      </c>
      <c r="K280" s="1" t="s">
        <v>0</v>
      </c>
      <c r="L280" s="1" t="s">
        <v>0</v>
      </c>
      <c r="M280" s="1" t="s">
        <v>0</v>
      </c>
      <c r="N280" s="1" t="s">
        <v>0</v>
      </c>
      <c r="O280" s="1" t="s">
        <v>0</v>
      </c>
      <c r="P280" s="1" t="s">
        <v>0</v>
      </c>
      <c r="Q280" s="1" t="s">
        <v>0</v>
      </c>
      <c r="R280" s="1" t="s">
        <v>0</v>
      </c>
      <c r="S280" s="1" t="s">
        <v>0</v>
      </c>
      <c r="T280" s="1" t="s">
        <v>0</v>
      </c>
      <c r="U280" s="1" t="s">
        <v>0</v>
      </c>
      <c r="V280" s="1" t="s">
        <v>0</v>
      </c>
      <c r="W280" s="1" t="s">
        <v>0</v>
      </c>
      <c r="X280" s="1" t="s">
        <v>0</v>
      </c>
      <c r="Y280" s="1" t="s">
        <v>0</v>
      </c>
      <c r="Z280" s="1" t="s">
        <v>0</v>
      </c>
      <c r="AA280" s="1" t="s">
        <v>0</v>
      </c>
      <c r="AB280" s="1" t="s">
        <v>0</v>
      </c>
      <c r="AC280" s="1" t="s">
        <v>0</v>
      </c>
      <c r="AD280" s="1" t="s">
        <v>0</v>
      </c>
      <c r="AE280" s="1" t="s">
        <v>0</v>
      </c>
      <c r="AF280" s="1" t="s">
        <v>0</v>
      </c>
      <c r="AG280" s="1" t="s">
        <v>0</v>
      </c>
      <c r="AH280" s="1" t="s">
        <v>0</v>
      </c>
      <c r="AI280" s="1" t="s">
        <v>0</v>
      </c>
      <c r="AJ280" s="1" t="s">
        <v>0</v>
      </c>
      <c r="AK280" s="1" t="s">
        <v>0</v>
      </c>
      <c r="AL280" s="1" t="s">
        <v>0</v>
      </c>
      <c r="AM280" s="1" t="s">
        <v>0</v>
      </c>
      <c r="AN280" s="1" t="s">
        <v>0</v>
      </c>
      <c r="AO280" s="1" t="s">
        <v>0</v>
      </c>
      <c r="AP280" s="1" t="s">
        <v>0</v>
      </c>
      <c r="AQ280" s="1" t="s">
        <v>0</v>
      </c>
      <c r="AR280" s="1" t="s">
        <v>0</v>
      </c>
      <c r="AS280" s="1" t="s">
        <v>0</v>
      </c>
      <c r="AT280" s="1" t="s">
        <v>0</v>
      </c>
      <c r="AU280" s="1" t="s">
        <v>0</v>
      </c>
      <c r="AV280" s="1" t="s">
        <v>0</v>
      </c>
      <c r="AW280" s="1" t="s">
        <v>0</v>
      </c>
      <c r="AX280" s="1" t="s">
        <v>0</v>
      </c>
      <c r="AY280" s="1" t="s">
        <v>0</v>
      </c>
      <c r="AZ280" s="1" t="s">
        <v>0</v>
      </c>
      <c r="BA280" s="1" t="s">
        <v>0</v>
      </c>
      <c r="BB280" s="1" t="s">
        <v>0</v>
      </c>
      <c r="BC280" s="1" t="s">
        <v>0</v>
      </c>
      <c r="BD280" s="1" t="s">
        <v>0</v>
      </c>
      <c r="BE280" s="1" t="s">
        <v>0</v>
      </c>
      <c r="BF280" s="1" t="s">
        <v>0</v>
      </c>
      <c r="BG280" s="1" t="s">
        <v>0</v>
      </c>
      <c r="BH280" s="1" t="s">
        <v>0</v>
      </c>
      <c r="BI280" s="1" t="s">
        <v>0</v>
      </c>
      <c r="BJ280" s="1" t="s">
        <v>0</v>
      </c>
      <c r="BK280" s="1" t="s">
        <v>0</v>
      </c>
      <c r="BL280" s="1" t="s">
        <v>0</v>
      </c>
      <c r="BM280" s="1" t="s">
        <v>0</v>
      </c>
      <c r="BN280" s="1" t="s">
        <v>0</v>
      </c>
      <c r="BO280" s="1" t="s">
        <v>0</v>
      </c>
      <c r="BP280" s="1" t="s">
        <v>0</v>
      </c>
      <c r="BQ280" s="1" t="s">
        <v>0</v>
      </c>
      <c r="BR280" s="1" t="s">
        <v>0</v>
      </c>
      <c r="BS280" s="1" t="s">
        <v>0</v>
      </c>
      <c r="BT280" s="1" t="s">
        <v>0</v>
      </c>
      <c r="BU280" s="1" t="s">
        <v>0</v>
      </c>
      <c r="BV280" s="1" t="s">
        <v>0</v>
      </c>
      <c r="BW280" s="1" t="s">
        <v>0</v>
      </c>
      <c r="BX280" s="1" t="s">
        <v>0</v>
      </c>
      <c r="BY280" s="1" t="s">
        <v>0</v>
      </c>
      <c r="BZ280" s="1" t="s">
        <v>0</v>
      </c>
      <c r="CA280" s="1" t="s">
        <v>0</v>
      </c>
      <c r="CB280" s="1" t="s">
        <v>0</v>
      </c>
      <c r="CC280" s="1" t="s">
        <v>0</v>
      </c>
      <c r="CD280" s="1" t="s">
        <v>0</v>
      </c>
      <c r="CE280" s="1" t="s">
        <v>0</v>
      </c>
      <c r="CF280" s="1" t="s">
        <v>0</v>
      </c>
      <c r="CG280" s="1" t="s">
        <v>0</v>
      </c>
      <c r="CH280" s="1" t="s">
        <v>0</v>
      </c>
      <c r="CI280" s="1" t="s">
        <v>0</v>
      </c>
      <c r="CJ280" s="1" t="s">
        <v>0</v>
      </c>
      <c r="CK280" s="1" t="s">
        <v>0</v>
      </c>
      <c r="CL280" s="1" t="s">
        <v>0</v>
      </c>
      <c r="CM280" s="1" t="s">
        <v>0</v>
      </c>
      <c r="CN280" s="1" t="s">
        <v>0</v>
      </c>
      <c r="CO280" s="1" t="s">
        <v>0</v>
      </c>
      <c r="CP280" s="1" t="s">
        <v>0</v>
      </c>
      <c r="CQ280" s="1" t="s">
        <v>0</v>
      </c>
      <c r="CR280" s="1" t="s">
        <v>0</v>
      </c>
      <c r="CS280" s="1" t="s">
        <v>0</v>
      </c>
      <c r="CT280" s="1" t="s">
        <v>0</v>
      </c>
      <c r="CU280" s="1" t="s">
        <v>0</v>
      </c>
      <c r="CV280" s="1" t="s">
        <v>0</v>
      </c>
      <c r="CW280" s="1" t="s">
        <v>0</v>
      </c>
      <c r="CX280" s="1" t="s">
        <v>0</v>
      </c>
      <c r="CY280" s="1" t="s">
        <v>0</v>
      </c>
      <c r="CZ280" s="1" t="s">
        <v>0</v>
      </c>
      <c r="DA280" s="1" t="s">
        <v>0</v>
      </c>
      <c r="DB280" s="1" t="s">
        <v>0</v>
      </c>
      <c r="DC280" s="1" t="s">
        <v>0</v>
      </c>
      <c r="DD280" s="1" t="s">
        <v>0</v>
      </c>
      <c r="DE280" s="1" t="s">
        <v>0</v>
      </c>
      <c r="DF280" s="1" t="s">
        <v>0</v>
      </c>
      <c r="DG280" s="1" t="s">
        <v>0</v>
      </c>
      <c r="DH280" s="1" t="s">
        <v>0</v>
      </c>
      <c r="DI280" s="1" t="s">
        <v>0</v>
      </c>
      <c r="DJ280" s="1" t="s">
        <v>0</v>
      </c>
      <c r="DK280" s="1" t="s">
        <v>0</v>
      </c>
      <c r="DL280" s="1" t="s">
        <v>0</v>
      </c>
      <c r="DM280" s="1" t="s">
        <v>0</v>
      </c>
      <c r="DN280" s="1" t="s">
        <v>0</v>
      </c>
      <c r="DO280" s="1" t="s">
        <v>0</v>
      </c>
      <c r="DP280" s="1" t="s">
        <v>0</v>
      </c>
      <c r="DQ280" s="1" t="s">
        <v>0</v>
      </c>
      <c r="DR280" s="1" t="s">
        <v>0</v>
      </c>
      <c r="DS280" s="1" t="s">
        <v>0</v>
      </c>
      <c r="DT280" s="1" t="s">
        <v>0</v>
      </c>
      <c r="DU280" s="1" t="s">
        <v>0</v>
      </c>
      <c r="DV280" s="1" t="s">
        <v>0</v>
      </c>
      <c r="DW280" s="1" t="s">
        <v>0</v>
      </c>
      <c r="DX280" s="1" t="s">
        <v>0</v>
      </c>
      <c r="DY280" s="1" t="s">
        <v>0</v>
      </c>
      <c r="DZ280" s="1" t="s">
        <v>0</v>
      </c>
      <c r="EA280" s="1" t="s">
        <v>0</v>
      </c>
      <c r="EB280" s="1" t="s">
        <v>0</v>
      </c>
      <c r="EC280" s="1" t="s">
        <v>0</v>
      </c>
      <c r="ED280" s="1" t="s">
        <v>0</v>
      </c>
      <c r="EE280" s="1" t="s">
        <v>0</v>
      </c>
      <c r="EF280" s="1" t="s">
        <v>0</v>
      </c>
      <c r="EG280" s="1" t="s">
        <v>0</v>
      </c>
      <c r="EH280" s="1" t="s">
        <v>0</v>
      </c>
      <c r="EI280" s="1" t="s">
        <v>0</v>
      </c>
      <c r="EJ280" s="1" t="s">
        <v>0</v>
      </c>
      <c r="EK280" s="1" t="s">
        <v>0</v>
      </c>
      <c r="EL280" s="1" t="s">
        <v>0</v>
      </c>
      <c r="EM280" s="1" t="s">
        <v>0</v>
      </c>
      <c r="EN280" s="1" t="s">
        <v>0</v>
      </c>
      <c r="EO280" s="1" t="s">
        <v>0</v>
      </c>
      <c r="EP280" s="1" t="s">
        <v>0</v>
      </c>
      <c r="EQ280" s="1" t="s">
        <v>0</v>
      </c>
      <c r="ER280" s="1" t="s">
        <v>0</v>
      </c>
      <c r="ES280" s="1" t="s">
        <v>0</v>
      </c>
      <c r="ET280" s="1" t="s">
        <v>0</v>
      </c>
      <c r="EU280" s="1" t="s">
        <v>0</v>
      </c>
      <c r="EV280" s="1" t="s">
        <v>0</v>
      </c>
      <c r="EW280" s="1" t="s">
        <v>0</v>
      </c>
      <c r="EX280" s="1" t="s">
        <v>0</v>
      </c>
      <c r="EY280" s="1" t="s">
        <v>0</v>
      </c>
      <c r="EZ280" s="1" t="s">
        <v>0</v>
      </c>
      <c r="FA280" s="1" t="s">
        <v>0</v>
      </c>
      <c r="FB280" s="1" t="s">
        <v>0</v>
      </c>
      <c r="FC280" s="1" t="s">
        <v>0</v>
      </c>
      <c r="FD280" s="1" t="s">
        <v>0</v>
      </c>
    </row>
    <row r="281" spans="1:160" x14ac:dyDescent="0.2">
      <c r="A281" s="1" t="s">
        <v>1918</v>
      </c>
      <c r="B281" s="4" t="s">
        <v>1243</v>
      </c>
      <c r="C281" s="4" t="s">
        <v>1244</v>
      </c>
      <c r="D281" s="1" t="s">
        <v>0</v>
      </c>
      <c r="E281" s="1" t="s">
        <v>0</v>
      </c>
      <c r="F281" s="1" t="s">
        <v>0</v>
      </c>
      <c r="G281" s="1" t="s">
        <v>0</v>
      </c>
      <c r="H281" s="1" t="s">
        <v>0</v>
      </c>
      <c r="I281" s="1" t="s">
        <v>0</v>
      </c>
      <c r="J281" s="1" t="s">
        <v>0</v>
      </c>
      <c r="K281" s="1" t="s">
        <v>0</v>
      </c>
      <c r="L281" s="1" t="s">
        <v>0</v>
      </c>
      <c r="M281" s="1" t="s">
        <v>0</v>
      </c>
      <c r="N281" s="1" t="s">
        <v>0</v>
      </c>
      <c r="O281" s="1" t="s">
        <v>0</v>
      </c>
      <c r="P281" s="1" t="s">
        <v>0</v>
      </c>
      <c r="Q281" s="1" t="s">
        <v>0</v>
      </c>
      <c r="R281" s="1" t="s">
        <v>0</v>
      </c>
      <c r="S281" s="1" t="s">
        <v>0</v>
      </c>
      <c r="T281" s="1" t="s">
        <v>0</v>
      </c>
      <c r="U281" s="1" t="s">
        <v>0</v>
      </c>
      <c r="V281" s="1" t="s">
        <v>0</v>
      </c>
      <c r="W281" s="1" t="s">
        <v>0</v>
      </c>
      <c r="X281" s="1" t="s">
        <v>0</v>
      </c>
      <c r="Y281" s="1" t="s">
        <v>0</v>
      </c>
      <c r="Z281" s="1" t="s">
        <v>0</v>
      </c>
      <c r="AA281" s="1" t="s">
        <v>0</v>
      </c>
      <c r="AB281" s="1" t="s">
        <v>0</v>
      </c>
      <c r="AC281" s="1" t="s">
        <v>0</v>
      </c>
      <c r="AD281" s="1" t="s">
        <v>0</v>
      </c>
      <c r="AE281" s="1" t="s">
        <v>0</v>
      </c>
      <c r="AF281" s="1" t="s">
        <v>0</v>
      </c>
      <c r="AG281" s="1" t="s">
        <v>0</v>
      </c>
      <c r="AH281" s="1" t="s">
        <v>0</v>
      </c>
      <c r="AI281" s="1" t="s">
        <v>0</v>
      </c>
      <c r="AJ281" s="1" t="s">
        <v>0</v>
      </c>
      <c r="AK281" s="1" t="s">
        <v>0</v>
      </c>
      <c r="AL281" s="1" t="s">
        <v>0</v>
      </c>
      <c r="AM281" s="1" t="s">
        <v>0</v>
      </c>
      <c r="AN281" s="1" t="s">
        <v>0</v>
      </c>
      <c r="AO281" s="1" t="s">
        <v>0</v>
      </c>
      <c r="AP281" s="1" t="s">
        <v>0</v>
      </c>
      <c r="AQ281" s="1" t="s">
        <v>0</v>
      </c>
      <c r="AR281" s="1" t="s">
        <v>0</v>
      </c>
      <c r="AS281" s="1" t="s">
        <v>0</v>
      </c>
      <c r="AT281" s="1" t="s">
        <v>0</v>
      </c>
      <c r="AU281" s="1" t="s">
        <v>0</v>
      </c>
      <c r="AV281" s="1" t="s">
        <v>0</v>
      </c>
      <c r="AW281" s="1" t="s">
        <v>0</v>
      </c>
      <c r="AX281" s="1" t="s">
        <v>0</v>
      </c>
      <c r="AY281" s="1" t="s">
        <v>0</v>
      </c>
      <c r="AZ281" s="1" t="s">
        <v>0</v>
      </c>
      <c r="BA281" s="1" t="s">
        <v>0</v>
      </c>
      <c r="BB281" s="1" t="s">
        <v>0</v>
      </c>
      <c r="BC281" s="1" t="s">
        <v>0</v>
      </c>
      <c r="BD281" s="1" t="s">
        <v>0</v>
      </c>
      <c r="BE281" s="1" t="s">
        <v>0</v>
      </c>
      <c r="BF281" s="1" t="s">
        <v>0</v>
      </c>
      <c r="BG281" s="1" t="s">
        <v>0</v>
      </c>
      <c r="BH281" s="1" t="s">
        <v>0</v>
      </c>
      <c r="BI281" s="1" t="s">
        <v>0</v>
      </c>
      <c r="BJ281" s="1" t="s">
        <v>0</v>
      </c>
      <c r="BK281" s="1" t="s">
        <v>0</v>
      </c>
      <c r="BL281" s="1" t="s">
        <v>0</v>
      </c>
      <c r="BM281" s="1" t="s">
        <v>0</v>
      </c>
      <c r="BN281" s="1" t="s">
        <v>0</v>
      </c>
      <c r="BO281" s="1" t="s">
        <v>0</v>
      </c>
      <c r="BP281" s="1" t="s">
        <v>0</v>
      </c>
      <c r="BQ281" s="1" t="s">
        <v>0</v>
      </c>
      <c r="BR281" s="1" t="s">
        <v>0</v>
      </c>
      <c r="BS281" s="1" t="s">
        <v>0</v>
      </c>
      <c r="BT281" s="1" t="s">
        <v>0</v>
      </c>
      <c r="BU281" s="1" t="s">
        <v>0</v>
      </c>
      <c r="BV281" s="1" t="s">
        <v>0</v>
      </c>
      <c r="BW281" s="1" t="s">
        <v>0</v>
      </c>
      <c r="BX281" s="1" t="s">
        <v>0</v>
      </c>
      <c r="BY281" s="1" t="s">
        <v>0</v>
      </c>
      <c r="BZ281" s="1" t="s">
        <v>0</v>
      </c>
      <c r="CA281" s="1" t="s">
        <v>0</v>
      </c>
      <c r="CB281" s="1" t="s">
        <v>0</v>
      </c>
      <c r="CC281" s="1" t="s">
        <v>0</v>
      </c>
      <c r="CD281" s="1" t="s">
        <v>0</v>
      </c>
      <c r="CE281" s="1" t="s">
        <v>0</v>
      </c>
      <c r="CF281" s="1" t="s">
        <v>0</v>
      </c>
      <c r="CG281" s="1" t="s">
        <v>0</v>
      </c>
      <c r="CH281" s="1" t="s">
        <v>0</v>
      </c>
      <c r="CI281" s="1" t="s">
        <v>0</v>
      </c>
      <c r="CJ281" s="1" t="s">
        <v>0</v>
      </c>
      <c r="CK281" s="1" t="s">
        <v>0</v>
      </c>
      <c r="CL281" s="1" t="s">
        <v>0</v>
      </c>
      <c r="CM281" s="1" t="s">
        <v>0</v>
      </c>
      <c r="CN281" s="1" t="s">
        <v>0</v>
      </c>
      <c r="CO281" s="1" t="s">
        <v>0</v>
      </c>
      <c r="CP281" s="1" t="s">
        <v>0</v>
      </c>
      <c r="CQ281" s="1" t="s">
        <v>0</v>
      </c>
      <c r="CR281" s="1" t="s">
        <v>0</v>
      </c>
      <c r="CS281" s="1" t="s">
        <v>0</v>
      </c>
      <c r="CT281" s="1" t="s">
        <v>0</v>
      </c>
      <c r="CU281" s="1" t="s">
        <v>0</v>
      </c>
      <c r="CV281" s="1" t="s">
        <v>0</v>
      </c>
      <c r="CW281" s="1" t="s">
        <v>0</v>
      </c>
      <c r="CX281" s="1" t="s">
        <v>0</v>
      </c>
      <c r="CY281" s="1" t="s">
        <v>0</v>
      </c>
      <c r="CZ281" s="1" t="s">
        <v>0</v>
      </c>
      <c r="DA281" s="1" t="s">
        <v>0</v>
      </c>
      <c r="DB281" s="1" t="s">
        <v>0</v>
      </c>
      <c r="DC281" s="1" t="s">
        <v>0</v>
      </c>
      <c r="DD281" s="1" t="s">
        <v>0</v>
      </c>
      <c r="DE281" s="1" t="s">
        <v>0</v>
      </c>
      <c r="DF281" s="1" t="s">
        <v>0</v>
      </c>
      <c r="DG281" s="1" t="s">
        <v>0</v>
      </c>
      <c r="DH281" s="1" t="s">
        <v>0</v>
      </c>
      <c r="DI281" s="1" t="s">
        <v>0</v>
      </c>
      <c r="DJ281" s="1" t="s">
        <v>0</v>
      </c>
      <c r="DK281" s="1" t="s">
        <v>0</v>
      </c>
      <c r="DL281" s="1" t="s">
        <v>0</v>
      </c>
      <c r="DM281" s="1" t="s">
        <v>0</v>
      </c>
      <c r="DN281" s="1" t="s">
        <v>0</v>
      </c>
      <c r="DO281" s="1" t="s">
        <v>0</v>
      </c>
      <c r="DP281" s="1" t="s">
        <v>0</v>
      </c>
      <c r="DQ281" s="1" t="s">
        <v>0</v>
      </c>
      <c r="DR281" s="1" t="s">
        <v>0</v>
      </c>
      <c r="DS281" s="1" t="s">
        <v>0</v>
      </c>
      <c r="DT281" s="1" t="s">
        <v>0</v>
      </c>
      <c r="DU281" s="1" t="s">
        <v>0</v>
      </c>
      <c r="DV281" s="1" t="s">
        <v>0</v>
      </c>
      <c r="DW281" s="1" t="s">
        <v>0</v>
      </c>
      <c r="DX281" s="1" t="s">
        <v>0</v>
      </c>
      <c r="DY281" s="1" t="s">
        <v>0</v>
      </c>
      <c r="DZ281" s="1" t="s">
        <v>0</v>
      </c>
      <c r="EA281" s="1" t="s">
        <v>0</v>
      </c>
      <c r="EB281" s="1" t="s">
        <v>0</v>
      </c>
      <c r="EC281" s="1" t="s">
        <v>0</v>
      </c>
      <c r="ED281" s="1" t="s">
        <v>0</v>
      </c>
      <c r="EE281" s="1" t="s">
        <v>0</v>
      </c>
      <c r="EF281" s="1" t="s">
        <v>0</v>
      </c>
      <c r="EG281" s="1" t="s">
        <v>0</v>
      </c>
      <c r="EH281" s="1" t="s">
        <v>0</v>
      </c>
      <c r="EI281" s="1" t="s">
        <v>0</v>
      </c>
      <c r="EJ281" s="1" t="s">
        <v>0</v>
      </c>
      <c r="EK281" s="1" t="s">
        <v>0</v>
      </c>
      <c r="EL281" s="1" t="s">
        <v>0</v>
      </c>
      <c r="EM281" s="1" t="s">
        <v>0</v>
      </c>
      <c r="EN281" s="1" t="s">
        <v>0</v>
      </c>
      <c r="EO281" s="1" t="s">
        <v>0</v>
      </c>
      <c r="EP281" s="1" t="s">
        <v>0</v>
      </c>
      <c r="EQ281" s="1" t="s">
        <v>0</v>
      </c>
      <c r="ER281" s="1" t="s">
        <v>0</v>
      </c>
      <c r="ES281" s="1" t="s">
        <v>0</v>
      </c>
      <c r="ET281" s="1" t="s">
        <v>0</v>
      </c>
      <c r="EU281" s="1" t="s">
        <v>0</v>
      </c>
      <c r="EV281" s="1" t="s">
        <v>0</v>
      </c>
      <c r="EW281" s="1" t="s">
        <v>0</v>
      </c>
      <c r="EX281" s="1" t="s">
        <v>0</v>
      </c>
      <c r="EY281" s="1" t="s">
        <v>0</v>
      </c>
      <c r="EZ281" s="1" t="s">
        <v>0</v>
      </c>
      <c r="FA281" s="1" t="s">
        <v>0</v>
      </c>
      <c r="FB281" s="1" t="s">
        <v>0</v>
      </c>
      <c r="FC281" s="1" t="s">
        <v>0</v>
      </c>
      <c r="FD281" s="1" t="s">
        <v>0</v>
      </c>
    </row>
    <row r="282" spans="1:160" x14ac:dyDescent="0.2">
      <c r="A282" s="1" t="s">
        <v>1919</v>
      </c>
      <c r="B282" s="4" t="s">
        <v>1247</v>
      </c>
      <c r="C282" s="4" t="s">
        <v>1248</v>
      </c>
      <c r="D282" s="1" t="s">
        <v>0</v>
      </c>
      <c r="E282" s="1" t="s">
        <v>0</v>
      </c>
      <c r="F282" s="1" t="s">
        <v>0</v>
      </c>
      <c r="G282" s="1" t="s">
        <v>0</v>
      </c>
      <c r="H282" s="1" t="s">
        <v>0</v>
      </c>
      <c r="I282" s="1" t="s">
        <v>0</v>
      </c>
      <c r="J282" s="1" t="s">
        <v>0</v>
      </c>
      <c r="K282" s="1" t="s">
        <v>0</v>
      </c>
      <c r="L282" s="1" t="s">
        <v>0</v>
      </c>
      <c r="M282" s="1" t="s">
        <v>0</v>
      </c>
      <c r="N282" s="1" t="s">
        <v>0</v>
      </c>
      <c r="O282" s="1" t="s">
        <v>0</v>
      </c>
      <c r="P282" s="1" t="s">
        <v>0</v>
      </c>
      <c r="Q282" s="1" t="s">
        <v>0</v>
      </c>
      <c r="R282" s="1" t="s">
        <v>0</v>
      </c>
      <c r="S282" s="1" t="s">
        <v>0</v>
      </c>
      <c r="T282" s="1" t="s">
        <v>0</v>
      </c>
      <c r="U282" s="1" t="s">
        <v>0</v>
      </c>
      <c r="V282" s="1" t="s">
        <v>0</v>
      </c>
      <c r="W282" s="1" t="s">
        <v>0</v>
      </c>
      <c r="X282" s="1" t="s">
        <v>0</v>
      </c>
      <c r="Y282" s="1" t="s">
        <v>0</v>
      </c>
      <c r="Z282" s="1" t="s">
        <v>0</v>
      </c>
      <c r="AA282" s="1" t="s">
        <v>0</v>
      </c>
      <c r="AB282" s="1" t="s">
        <v>0</v>
      </c>
      <c r="AC282" s="1" t="s">
        <v>0</v>
      </c>
      <c r="AD282" s="1" t="s">
        <v>0</v>
      </c>
      <c r="AE282" s="1" t="s">
        <v>0</v>
      </c>
      <c r="AF282" s="1" t="s">
        <v>0</v>
      </c>
      <c r="AG282" s="1" t="s">
        <v>0</v>
      </c>
      <c r="AH282" s="1" t="s">
        <v>0</v>
      </c>
      <c r="AI282" s="1" t="s">
        <v>0</v>
      </c>
      <c r="AJ282" s="1" t="s">
        <v>0</v>
      </c>
      <c r="AK282" s="1" t="s">
        <v>0</v>
      </c>
      <c r="AL282" s="1" t="s">
        <v>0</v>
      </c>
      <c r="AM282" s="1" t="s">
        <v>0</v>
      </c>
      <c r="AN282" s="1" t="s">
        <v>0</v>
      </c>
      <c r="AO282" s="1" t="s">
        <v>0</v>
      </c>
      <c r="AP282" s="1" t="s">
        <v>0</v>
      </c>
      <c r="AQ282" s="1" t="s">
        <v>0</v>
      </c>
      <c r="AR282" s="1" t="s">
        <v>0</v>
      </c>
      <c r="AS282" s="1" t="s">
        <v>0</v>
      </c>
      <c r="AT282" s="1" t="s">
        <v>0</v>
      </c>
      <c r="AU282" s="1" t="s">
        <v>0</v>
      </c>
      <c r="AV282" s="1" t="s">
        <v>0</v>
      </c>
      <c r="AW282" s="1" t="s">
        <v>0</v>
      </c>
      <c r="AX282" s="1" t="s">
        <v>0</v>
      </c>
      <c r="AY282" s="1" t="s">
        <v>0</v>
      </c>
      <c r="AZ282" s="1" t="s">
        <v>0</v>
      </c>
      <c r="BA282" s="1" t="s">
        <v>0</v>
      </c>
      <c r="BB282" s="1" t="s">
        <v>0</v>
      </c>
      <c r="BC282" s="1" t="s">
        <v>0</v>
      </c>
      <c r="BD282" s="1" t="s">
        <v>0</v>
      </c>
      <c r="BE282" s="1" t="s">
        <v>0</v>
      </c>
      <c r="BF282" s="1" t="s">
        <v>0</v>
      </c>
      <c r="BG282" s="1" t="s">
        <v>0</v>
      </c>
      <c r="BH282" s="1" t="s">
        <v>0</v>
      </c>
      <c r="BI282" s="1" t="s">
        <v>0</v>
      </c>
      <c r="BJ282" s="1" t="s">
        <v>0</v>
      </c>
      <c r="BK282" s="1" t="s">
        <v>0</v>
      </c>
      <c r="BL282" s="1" t="s">
        <v>0</v>
      </c>
      <c r="BM282" s="1" t="s">
        <v>0</v>
      </c>
      <c r="BN282" s="1" t="s">
        <v>0</v>
      </c>
      <c r="BO282" s="1" t="s">
        <v>0</v>
      </c>
      <c r="BP282" s="1" t="s">
        <v>0</v>
      </c>
      <c r="BQ282" s="1" t="s">
        <v>0</v>
      </c>
      <c r="BR282" s="1" t="s">
        <v>0</v>
      </c>
      <c r="BS282" s="1" t="s">
        <v>0</v>
      </c>
      <c r="BT282" s="1" t="s">
        <v>0</v>
      </c>
      <c r="BU282" s="1" t="s">
        <v>0</v>
      </c>
      <c r="BV282" s="1" t="s">
        <v>0</v>
      </c>
      <c r="BW282" s="1" t="s">
        <v>0</v>
      </c>
      <c r="BX282" s="1" t="s">
        <v>0</v>
      </c>
      <c r="BY282" s="1" t="s">
        <v>0</v>
      </c>
      <c r="BZ282" s="1" t="s">
        <v>0</v>
      </c>
      <c r="CA282" s="1" t="s">
        <v>0</v>
      </c>
      <c r="CB282" s="1" t="s">
        <v>0</v>
      </c>
      <c r="CC282" s="1" t="s">
        <v>0</v>
      </c>
      <c r="CD282" s="1" t="s">
        <v>0</v>
      </c>
      <c r="CE282" s="1" t="s">
        <v>0</v>
      </c>
      <c r="CF282" s="1" t="s">
        <v>0</v>
      </c>
      <c r="CG282" s="1" t="s">
        <v>0</v>
      </c>
      <c r="CH282" s="1" t="s">
        <v>0</v>
      </c>
      <c r="CI282" s="1" t="s">
        <v>0</v>
      </c>
      <c r="CJ282" s="1" t="s">
        <v>0</v>
      </c>
      <c r="CK282" s="1" t="s">
        <v>0</v>
      </c>
      <c r="CL282" s="1" t="s">
        <v>0</v>
      </c>
      <c r="CM282" s="1" t="s">
        <v>0</v>
      </c>
      <c r="CN282" s="1" t="s">
        <v>0</v>
      </c>
      <c r="CO282" s="1" t="s">
        <v>0</v>
      </c>
      <c r="CP282" s="1" t="s">
        <v>0</v>
      </c>
      <c r="CQ282" s="1" t="s">
        <v>0</v>
      </c>
      <c r="CR282" s="1" t="s">
        <v>0</v>
      </c>
      <c r="CS282" s="1" t="s">
        <v>0</v>
      </c>
      <c r="CT282" s="1" t="s">
        <v>0</v>
      </c>
      <c r="CU282" s="1" t="s">
        <v>0</v>
      </c>
      <c r="CV282" s="1" t="s">
        <v>0</v>
      </c>
      <c r="CW282" s="1" t="s">
        <v>0</v>
      </c>
      <c r="CX282" s="1" t="s">
        <v>0</v>
      </c>
      <c r="CY282" s="1" t="s">
        <v>0</v>
      </c>
      <c r="CZ282" s="1" t="s">
        <v>0</v>
      </c>
      <c r="DA282" s="1" t="s">
        <v>0</v>
      </c>
      <c r="DB282" s="1" t="s">
        <v>0</v>
      </c>
      <c r="DC282" s="1" t="s">
        <v>0</v>
      </c>
      <c r="DD282" s="1" t="s">
        <v>0</v>
      </c>
      <c r="DE282" s="1" t="s">
        <v>0</v>
      </c>
      <c r="DF282" s="1" t="s">
        <v>0</v>
      </c>
      <c r="DG282" s="1" t="s">
        <v>0</v>
      </c>
      <c r="DH282" s="1" t="s">
        <v>0</v>
      </c>
      <c r="DI282" s="1" t="s">
        <v>0</v>
      </c>
      <c r="DJ282" s="1" t="s">
        <v>0</v>
      </c>
      <c r="DK282" s="1" t="s">
        <v>0</v>
      </c>
      <c r="DL282" s="1" t="s">
        <v>0</v>
      </c>
      <c r="DM282" s="1" t="s">
        <v>0</v>
      </c>
      <c r="DN282" s="1" t="s">
        <v>0</v>
      </c>
      <c r="DO282" s="1" t="s">
        <v>0</v>
      </c>
      <c r="DP282" s="1" t="s">
        <v>0</v>
      </c>
      <c r="DQ282" s="1" t="s">
        <v>0</v>
      </c>
      <c r="DR282" s="1" t="s">
        <v>0</v>
      </c>
      <c r="DS282" s="1" t="s">
        <v>0</v>
      </c>
      <c r="DT282" s="1" t="s">
        <v>0</v>
      </c>
      <c r="DU282" s="1" t="s">
        <v>0</v>
      </c>
      <c r="DV282" s="1" t="s">
        <v>0</v>
      </c>
      <c r="DW282" s="1" t="s">
        <v>0</v>
      </c>
      <c r="DX282" s="1" t="s">
        <v>0</v>
      </c>
      <c r="DY282" s="1" t="s">
        <v>0</v>
      </c>
      <c r="DZ282" s="1" t="s">
        <v>0</v>
      </c>
      <c r="EA282" s="1" t="s">
        <v>0</v>
      </c>
      <c r="EB282" s="1" t="s">
        <v>0</v>
      </c>
      <c r="EC282" s="1" t="s">
        <v>0</v>
      </c>
      <c r="ED282" s="1" t="s">
        <v>0</v>
      </c>
      <c r="EE282" s="1" t="s">
        <v>0</v>
      </c>
      <c r="EF282" s="1" t="s">
        <v>0</v>
      </c>
      <c r="EG282" s="1" t="s">
        <v>0</v>
      </c>
      <c r="EH282" s="1" t="s">
        <v>0</v>
      </c>
      <c r="EI282" s="1" t="s">
        <v>0</v>
      </c>
      <c r="EJ282" s="1" t="s">
        <v>0</v>
      </c>
      <c r="EK282" s="1" t="s">
        <v>0</v>
      </c>
      <c r="EL282" s="1" t="s">
        <v>0</v>
      </c>
      <c r="EM282" s="1" t="s">
        <v>0</v>
      </c>
      <c r="EN282" s="1" t="s">
        <v>0</v>
      </c>
      <c r="EO282" s="1" t="s">
        <v>0</v>
      </c>
      <c r="EP282" s="1" t="s">
        <v>0</v>
      </c>
      <c r="EQ282" s="1" t="s">
        <v>0</v>
      </c>
      <c r="ER282" s="1" t="s">
        <v>0</v>
      </c>
      <c r="ES282" s="1" t="s">
        <v>0</v>
      </c>
      <c r="ET282" s="1" t="s">
        <v>0</v>
      </c>
      <c r="EU282" s="1" t="s">
        <v>0</v>
      </c>
      <c r="EV282" s="1" t="s">
        <v>0</v>
      </c>
      <c r="EW282" s="1" t="s">
        <v>0</v>
      </c>
      <c r="EX282" s="1" t="s">
        <v>0</v>
      </c>
      <c r="EY282" s="1" t="s">
        <v>0</v>
      </c>
      <c r="EZ282" s="1" t="s">
        <v>0</v>
      </c>
      <c r="FA282" s="1" t="s">
        <v>0</v>
      </c>
      <c r="FB282" s="1" t="s">
        <v>0</v>
      </c>
      <c r="FC282" s="1" t="s">
        <v>0</v>
      </c>
      <c r="FD282" s="1" t="s">
        <v>0</v>
      </c>
    </row>
    <row r="283" spans="1:160" x14ac:dyDescent="0.2">
      <c r="A283" s="1" t="s">
        <v>1920</v>
      </c>
      <c r="B283" s="4" t="s">
        <v>1251</v>
      </c>
      <c r="C283" s="4" t="s">
        <v>1252</v>
      </c>
      <c r="D283" s="1" t="s">
        <v>0</v>
      </c>
      <c r="E283" s="1" t="s">
        <v>0</v>
      </c>
      <c r="F283" s="1" t="s">
        <v>0</v>
      </c>
      <c r="G283" s="1" t="s">
        <v>0</v>
      </c>
      <c r="H283" s="1" t="s">
        <v>0</v>
      </c>
      <c r="I283" s="1" t="s">
        <v>0</v>
      </c>
      <c r="J283" s="1" t="s">
        <v>0</v>
      </c>
      <c r="K283" s="1" t="s">
        <v>0</v>
      </c>
      <c r="L283" s="1" t="s">
        <v>0</v>
      </c>
      <c r="M283" s="1" t="s">
        <v>0</v>
      </c>
      <c r="N283" s="1" t="s">
        <v>0</v>
      </c>
      <c r="O283" s="1" t="s">
        <v>0</v>
      </c>
      <c r="P283" s="1" t="s">
        <v>0</v>
      </c>
      <c r="Q283" s="1" t="s">
        <v>0</v>
      </c>
      <c r="R283" s="1" t="s">
        <v>0</v>
      </c>
      <c r="S283" s="1" t="s">
        <v>0</v>
      </c>
      <c r="T283" s="1" t="s">
        <v>0</v>
      </c>
      <c r="U283" s="1" t="s">
        <v>0</v>
      </c>
      <c r="V283" s="1" t="s">
        <v>0</v>
      </c>
      <c r="W283" s="1" t="s">
        <v>0</v>
      </c>
      <c r="X283" s="1" t="s">
        <v>0</v>
      </c>
      <c r="Y283" s="1" t="s">
        <v>0</v>
      </c>
      <c r="Z283" s="1" t="s">
        <v>0</v>
      </c>
      <c r="AA283" s="1" t="s">
        <v>0</v>
      </c>
      <c r="AB283" s="1" t="s">
        <v>0</v>
      </c>
      <c r="AC283" s="1" t="s">
        <v>0</v>
      </c>
      <c r="AD283" s="1" t="s">
        <v>0</v>
      </c>
      <c r="AE283" s="1" t="s">
        <v>0</v>
      </c>
      <c r="AF283" s="1" t="s">
        <v>0</v>
      </c>
      <c r="AG283" s="1" t="s">
        <v>0</v>
      </c>
      <c r="AH283" s="1" t="s">
        <v>0</v>
      </c>
      <c r="AI283" s="1" t="s">
        <v>0</v>
      </c>
      <c r="AJ283" s="1" t="s">
        <v>0</v>
      </c>
      <c r="AK283" s="1" t="s">
        <v>0</v>
      </c>
      <c r="AL283" s="1" t="s">
        <v>0</v>
      </c>
      <c r="AM283" s="1" t="s">
        <v>0</v>
      </c>
      <c r="AN283" s="1" t="s">
        <v>0</v>
      </c>
      <c r="AO283" s="1" t="s">
        <v>0</v>
      </c>
      <c r="AP283" s="1" t="s">
        <v>0</v>
      </c>
      <c r="AQ283" s="1" t="s">
        <v>0</v>
      </c>
      <c r="AR283" s="1" t="s">
        <v>0</v>
      </c>
      <c r="AS283" s="1" t="s">
        <v>0</v>
      </c>
      <c r="AT283" s="1" t="s">
        <v>0</v>
      </c>
      <c r="AU283" s="1" t="s">
        <v>0</v>
      </c>
      <c r="AV283" s="1" t="s">
        <v>0</v>
      </c>
      <c r="AW283" s="1" t="s">
        <v>0</v>
      </c>
      <c r="AX283" s="1" t="s">
        <v>0</v>
      </c>
      <c r="AY283" s="1" t="s">
        <v>0</v>
      </c>
      <c r="AZ283" s="1" t="s">
        <v>0</v>
      </c>
      <c r="BA283" s="1" t="s">
        <v>0</v>
      </c>
      <c r="BB283" s="1" t="s">
        <v>0</v>
      </c>
      <c r="BC283" s="1" t="s">
        <v>0</v>
      </c>
      <c r="BD283" s="1" t="s">
        <v>0</v>
      </c>
      <c r="BE283" s="1" t="s">
        <v>0</v>
      </c>
      <c r="BF283" s="1" t="s">
        <v>0</v>
      </c>
      <c r="BG283" s="1" t="s">
        <v>0</v>
      </c>
      <c r="BH283" s="1" t="s">
        <v>0</v>
      </c>
      <c r="BI283" s="1" t="s">
        <v>0</v>
      </c>
      <c r="BJ283" s="1" t="s">
        <v>0</v>
      </c>
      <c r="BK283" s="1" t="s">
        <v>0</v>
      </c>
      <c r="BL283" s="1" t="s">
        <v>0</v>
      </c>
      <c r="BM283" s="1" t="s">
        <v>0</v>
      </c>
      <c r="BN283" s="1" t="s">
        <v>0</v>
      </c>
      <c r="BO283" s="1" t="s">
        <v>0</v>
      </c>
      <c r="BP283" s="1" t="s">
        <v>0</v>
      </c>
      <c r="BQ283" s="1" t="s">
        <v>0</v>
      </c>
      <c r="BR283" s="1" t="s">
        <v>0</v>
      </c>
      <c r="BS283" s="1" t="s">
        <v>0</v>
      </c>
      <c r="BT283" s="1" t="s">
        <v>0</v>
      </c>
      <c r="BU283" s="1" t="s">
        <v>0</v>
      </c>
      <c r="BV283" s="1" t="s">
        <v>0</v>
      </c>
      <c r="BW283" s="1" t="s">
        <v>0</v>
      </c>
      <c r="BX283" s="1" t="s">
        <v>0</v>
      </c>
      <c r="BY283" s="1" t="s">
        <v>0</v>
      </c>
      <c r="BZ283" s="1" t="s">
        <v>0</v>
      </c>
      <c r="CA283" s="1" t="s">
        <v>0</v>
      </c>
      <c r="CB283" s="1" t="s">
        <v>0</v>
      </c>
      <c r="CC283" s="1" t="s">
        <v>0</v>
      </c>
      <c r="CD283" s="1" t="s">
        <v>0</v>
      </c>
      <c r="CE283" s="1" t="s">
        <v>0</v>
      </c>
      <c r="CF283" s="1" t="s">
        <v>0</v>
      </c>
      <c r="CG283" s="1" t="s">
        <v>0</v>
      </c>
      <c r="CH283" s="1" t="s">
        <v>0</v>
      </c>
      <c r="CI283" s="1" t="s">
        <v>0</v>
      </c>
      <c r="CJ283" s="1" t="s">
        <v>0</v>
      </c>
      <c r="CK283" s="1" t="s">
        <v>0</v>
      </c>
      <c r="CL283" s="1" t="s">
        <v>0</v>
      </c>
      <c r="CM283" s="1" t="s">
        <v>0</v>
      </c>
      <c r="CN283" s="1" t="s">
        <v>0</v>
      </c>
      <c r="CO283" s="1" t="s">
        <v>0</v>
      </c>
      <c r="CP283" s="1" t="s">
        <v>0</v>
      </c>
      <c r="CQ283" s="1" t="s">
        <v>0</v>
      </c>
      <c r="CR283" s="1" t="s">
        <v>0</v>
      </c>
      <c r="CS283" s="1" t="s">
        <v>0</v>
      </c>
      <c r="CT283" s="1" t="s">
        <v>0</v>
      </c>
      <c r="CU283" s="1" t="s">
        <v>0</v>
      </c>
      <c r="CV283" s="1" t="s">
        <v>0</v>
      </c>
      <c r="CW283" s="1" t="s">
        <v>0</v>
      </c>
      <c r="CX283" s="1" t="s">
        <v>0</v>
      </c>
      <c r="CY283" s="1" t="s">
        <v>0</v>
      </c>
      <c r="CZ283" s="1" t="s">
        <v>0</v>
      </c>
      <c r="DA283" s="1" t="s">
        <v>0</v>
      </c>
      <c r="DB283" s="1" t="s">
        <v>0</v>
      </c>
      <c r="DC283" s="1" t="s">
        <v>0</v>
      </c>
      <c r="DD283" s="1" t="s">
        <v>0</v>
      </c>
      <c r="DE283" s="1" t="s">
        <v>0</v>
      </c>
      <c r="DF283" s="1" t="s">
        <v>0</v>
      </c>
      <c r="DG283" s="1" t="s">
        <v>0</v>
      </c>
      <c r="DH283" s="1" t="s">
        <v>0</v>
      </c>
      <c r="DI283" s="1" t="s">
        <v>0</v>
      </c>
      <c r="DJ283" s="1" t="s">
        <v>0</v>
      </c>
      <c r="DK283" s="1" t="s">
        <v>0</v>
      </c>
      <c r="DL283" s="1" t="s">
        <v>0</v>
      </c>
      <c r="DM283" s="1" t="s">
        <v>0</v>
      </c>
      <c r="DN283" s="1" t="s">
        <v>0</v>
      </c>
      <c r="DO283" s="1" t="s">
        <v>0</v>
      </c>
      <c r="DP283" s="1" t="s">
        <v>0</v>
      </c>
      <c r="DQ283" s="1" t="s">
        <v>0</v>
      </c>
      <c r="DR283" s="1" t="s">
        <v>0</v>
      </c>
      <c r="DS283" s="1" t="s">
        <v>0</v>
      </c>
      <c r="DT283" s="1" t="s">
        <v>0</v>
      </c>
      <c r="DU283" s="1" t="s">
        <v>0</v>
      </c>
      <c r="DV283" s="1" t="s">
        <v>0</v>
      </c>
      <c r="DW283" s="1" t="s">
        <v>0</v>
      </c>
      <c r="DX283" s="1" t="s">
        <v>0</v>
      </c>
      <c r="DY283" s="1" t="s">
        <v>0</v>
      </c>
      <c r="DZ283" s="1" t="s">
        <v>0</v>
      </c>
      <c r="EA283" s="1" t="s">
        <v>0</v>
      </c>
      <c r="EB283" s="1" t="s">
        <v>0</v>
      </c>
      <c r="EC283" s="1" t="s">
        <v>0</v>
      </c>
      <c r="ED283" s="1" t="s">
        <v>0</v>
      </c>
      <c r="EE283" s="1" t="s">
        <v>0</v>
      </c>
      <c r="EF283" s="1" t="s">
        <v>0</v>
      </c>
      <c r="EG283" s="1" t="s">
        <v>0</v>
      </c>
      <c r="EH283" s="1" t="s">
        <v>0</v>
      </c>
      <c r="EI283" s="1" t="s">
        <v>0</v>
      </c>
      <c r="EJ283" s="1" t="s">
        <v>0</v>
      </c>
      <c r="EK283" s="1" t="s">
        <v>0</v>
      </c>
      <c r="EL283" s="1" t="s">
        <v>0</v>
      </c>
      <c r="EM283" s="1" t="s">
        <v>0</v>
      </c>
      <c r="EN283" s="1" t="s">
        <v>0</v>
      </c>
      <c r="EO283" s="1" t="s">
        <v>0</v>
      </c>
      <c r="EP283" s="1" t="s">
        <v>0</v>
      </c>
      <c r="EQ283" s="1" t="s">
        <v>0</v>
      </c>
      <c r="ER283" s="1" t="s">
        <v>0</v>
      </c>
      <c r="ES283" s="1" t="s">
        <v>0</v>
      </c>
      <c r="ET283" s="1" t="s">
        <v>0</v>
      </c>
      <c r="EU283" s="1" t="s">
        <v>0</v>
      </c>
      <c r="EV283" s="1" t="s">
        <v>0</v>
      </c>
      <c r="EW283" s="1" t="s">
        <v>0</v>
      </c>
      <c r="EX283" s="1" t="s">
        <v>0</v>
      </c>
      <c r="EY283" s="1" t="s">
        <v>0</v>
      </c>
      <c r="EZ283" s="1" t="s">
        <v>0</v>
      </c>
      <c r="FA283" s="1" t="s">
        <v>0</v>
      </c>
      <c r="FB283" s="1" t="s">
        <v>0</v>
      </c>
      <c r="FC283" s="1" t="s">
        <v>0</v>
      </c>
      <c r="FD283" s="1" t="s">
        <v>0</v>
      </c>
    </row>
    <row r="284" spans="1:160" x14ac:dyDescent="0.2">
      <c r="A284" s="1" t="s">
        <v>1921</v>
      </c>
      <c r="B284" s="4" t="s">
        <v>1255</v>
      </c>
      <c r="C284" s="4" t="s">
        <v>1256</v>
      </c>
      <c r="D284" s="1">
        <v>217004.425478271</v>
      </c>
      <c r="E284" s="1">
        <v>1922016.2700686201</v>
      </c>
      <c r="F284" s="1">
        <v>1588526.0089046699</v>
      </c>
      <c r="G284" s="1">
        <v>1020211.990139</v>
      </c>
      <c r="H284" s="1">
        <v>565292.59129817598</v>
      </c>
      <c r="I284" s="1">
        <v>242756.76193210101</v>
      </c>
      <c r="J284" s="1">
        <v>798617.55922252603</v>
      </c>
      <c r="K284" s="1">
        <v>618743.60096311395</v>
      </c>
      <c r="L284" s="1">
        <v>279135.918170191</v>
      </c>
      <c r="M284" s="1">
        <v>195495.67763567099</v>
      </c>
      <c r="N284" s="1">
        <v>473657.521052261</v>
      </c>
      <c r="O284" s="1">
        <v>297593.654985798</v>
      </c>
      <c r="P284" s="1">
        <v>413541.695237318</v>
      </c>
      <c r="Q284" s="1">
        <v>721460.32024090702</v>
      </c>
      <c r="R284" s="1">
        <v>532243.26507587906</v>
      </c>
      <c r="S284" s="1">
        <v>309529.01665193599</v>
      </c>
      <c r="T284" s="1">
        <v>245652.201115426</v>
      </c>
      <c r="U284" s="1">
        <v>320200.76943709102</v>
      </c>
      <c r="V284" s="1">
        <v>711806.39059693599</v>
      </c>
      <c r="W284" s="1">
        <v>362655.66756898101</v>
      </c>
      <c r="X284" s="1">
        <v>390722.01267061097</v>
      </c>
      <c r="Y284" s="1">
        <v>1035177.6136993</v>
      </c>
      <c r="Z284" s="1">
        <v>223453.67578212899</v>
      </c>
      <c r="AA284" s="1">
        <v>533613.32158985198</v>
      </c>
      <c r="AB284" s="1">
        <v>525516.82406552206</v>
      </c>
      <c r="AC284" s="1">
        <v>245059.77632516899</v>
      </c>
      <c r="AD284" s="1">
        <v>322128.53721783601</v>
      </c>
      <c r="AE284" s="1">
        <v>756240.13813656801</v>
      </c>
      <c r="AF284" s="1">
        <v>282112.04648918402</v>
      </c>
      <c r="AG284" s="1">
        <v>365455.052219256</v>
      </c>
      <c r="AH284" s="1">
        <v>1164157.6993677199</v>
      </c>
      <c r="AI284" s="1">
        <v>252079.50939240199</v>
      </c>
      <c r="AJ284" s="1">
        <v>711511.87959860405</v>
      </c>
      <c r="AK284" s="1">
        <v>850323.57221108803</v>
      </c>
      <c r="AL284" s="1">
        <v>362642.39746706298</v>
      </c>
      <c r="AM284" s="1">
        <v>161589.29959889699</v>
      </c>
      <c r="AN284" s="1">
        <v>439397.93927871698</v>
      </c>
      <c r="AO284" s="1">
        <v>258981.73977632599</v>
      </c>
      <c r="AP284" s="1">
        <v>863158.02753449196</v>
      </c>
      <c r="AQ284" s="1">
        <v>510888.23862130201</v>
      </c>
      <c r="AR284" s="1">
        <v>358835.94780112797</v>
      </c>
      <c r="AS284" s="1">
        <v>499859.28933308303</v>
      </c>
      <c r="AT284" s="1">
        <v>220023.27100632701</v>
      </c>
      <c r="AU284" s="1">
        <v>579154.86053254397</v>
      </c>
      <c r="AV284" s="1">
        <v>354856.79434528103</v>
      </c>
      <c r="AW284" s="1">
        <v>241704.66901709701</v>
      </c>
      <c r="AX284" s="1">
        <v>766002.990069155</v>
      </c>
      <c r="AY284" s="1">
        <v>267278.91359068698</v>
      </c>
      <c r="AZ284" s="1">
        <v>391660.80770346097</v>
      </c>
      <c r="BA284" s="1">
        <v>602464.25944369403</v>
      </c>
      <c r="BB284" s="1">
        <v>321829.89458350698</v>
      </c>
      <c r="BC284" s="1">
        <v>420682.713833305</v>
      </c>
      <c r="BD284" s="1">
        <v>833608.38035673695</v>
      </c>
      <c r="BE284" s="1">
        <v>566122.49923874205</v>
      </c>
      <c r="BF284" s="1">
        <v>553457.38380743295</v>
      </c>
      <c r="BG284" s="1">
        <v>322501.49655141798</v>
      </c>
      <c r="BH284" s="1">
        <v>578676.27186770202</v>
      </c>
      <c r="BI284" s="1">
        <v>1109906.4434194199</v>
      </c>
      <c r="BJ284" s="1">
        <v>1206767.5855489499</v>
      </c>
      <c r="BK284" s="1">
        <v>711883.61501962598</v>
      </c>
      <c r="BL284" s="1">
        <v>989587.61188663903</v>
      </c>
      <c r="BM284" s="1">
        <v>913206.17618609499</v>
      </c>
      <c r="BN284" s="1">
        <v>416548.34305996302</v>
      </c>
      <c r="BO284" s="1">
        <v>870559.83820770704</v>
      </c>
      <c r="BP284" s="1">
        <v>498885.854750283</v>
      </c>
      <c r="BQ284" s="1">
        <v>479870.87284287898</v>
      </c>
      <c r="BR284" s="1">
        <v>745989.99974554905</v>
      </c>
      <c r="BS284" s="1">
        <v>1013898.71315899</v>
      </c>
      <c r="BT284" s="1">
        <v>670732.55992145499</v>
      </c>
      <c r="BU284" s="1">
        <v>604767.36016082997</v>
      </c>
      <c r="BV284" s="1">
        <v>156054.12444980099</v>
      </c>
      <c r="BW284" s="1">
        <v>448320.60537698399</v>
      </c>
      <c r="BX284" s="1">
        <v>486234.27389359201</v>
      </c>
      <c r="BY284" s="1">
        <v>1723996.83583118</v>
      </c>
      <c r="BZ284" s="1">
        <v>225077.68131344</v>
      </c>
      <c r="CA284" s="1">
        <v>610426.12589609995</v>
      </c>
      <c r="CB284" s="1">
        <v>939238.06858008495</v>
      </c>
      <c r="CC284" s="1">
        <v>270388.566442654</v>
      </c>
      <c r="CD284" s="1">
        <v>253090.583906115</v>
      </c>
      <c r="CE284" s="1">
        <v>1769099.3984385999</v>
      </c>
      <c r="CF284" s="1">
        <v>813250.20771253202</v>
      </c>
      <c r="CG284" s="1">
        <v>347678.769109238</v>
      </c>
      <c r="CH284" s="1">
        <v>811111.31272666401</v>
      </c>
      <c r="CI284" s="1">
        <v>746882.863289651</v>
      </c>
      <c r="CJ284" s="1">
        <v>470264.685119948</v>
      </c>
      <c r="CK284" s="1">
        <v>386368.16181920702</v>
      </c>
      <c r="CL284" s="1">
        <v>253356.29526960599</v>
      </c>
      <c r="CM284" s="1">
        <v>495619.698576961</v>
      </c>
      <c r="CN284" s="1">
        <v>503489.24757120601</v>
      </c>
      <c r="CO284" s="1">
        <v>467878.19835712097</v>
      </c>
      <c r="CP284" s="1">
        <v>490873.59677190299</v>
      </c>
      <c r="CQ284" s="1">
        <v>258186.55540562101</v>
      </c>
      <c r="CR284" s="1">
        <v>1131856.77966255</v>
      </c>
      <c r="CS284" s="1">
        <v>331888.77081247198</v>
      </c>
      <c r="CT284" s="1">
        <v>246862.28724376499</v>
      </c>
      <c r="CU284" s="1">
        <v>515918.90467567602</v>
      </c>
      <c r="CV284" s="1">
        <v>385386.17746852501</v>
      </c>
      <c r="CW284" s="1">
        <v>450192.17488630803</v>
      </c>
      <c r="CX284" s="1">
        <v>246426.000001498</v>
      </c>
      <c r="CY284" s="1">
        <v>312684.590652538</v>
      </c>
      <c r="CZ284" s="1">
        <v>196045.532977422</v>
      </c>
      <c r="DA284" s="1">
        <v>278646.83989467903</v>
      </c>
      <c r="DB284" s="1">
        <v>407108.85650592501</v>
      </c>
      <c r="DC284" s="1">
        <v>367218.41910104</v>
      </c>
      <c r="DD284" s="1">
        <v>376797.95429203898</v>
      </c>
      <c r="DE284" s="1">
        <v>377448.68767079199</v>
      </c>
      <c r="DF284" s="1">
        <v>444906.41988366598</v>
      </c>
      <c r="DG284" s="1">
        <v>252308.55266864199</v>
      </c>
      <c r="DH284" s="1">
        <v>177778.77053441401</v>
      </c>
      <c r="DI284" s="1">
        <v>304409.99750895402</v>
      </c>
      <c r="DJ284" s="1">
        <v>202577.04100038399</v>
      </c>
      <c r="DK284" s="1">
        <v>1051007.46049695</v>
      </c>
      <c r="DL284" s="1">
        <v>570082.01715014502</v>
      </c>
      <c r="DM284" s="1">
        <v>612698.08074799494</v>
      </c>
      <c r="DN284" s="1">
        <v>613337.93098599697</v>
      </c>
      <c r="DO284" s="1">
        <v>315280.67423959501</v>
      </c>
      <c r="DP284" s="1">
        <v>1289099.8807506</v>
      </c>
      <c r="DQ284" s="1">
        <v>570164.53942160006</v>
      </c>
      <c r="DR284" s="1">
        <v>325023.98601919197</v>
      </c>
      <c r="DS284" s="1">
        <v>347195.38312490302</v>
      </c>
      <c r="DT284" s="1">
        <v>729720.49524978094</v>
      </c>
      <c r="DU284" s="1">
        <v>259385.64592637899</v>
      </c>
      <c r="DV284" s="1">
        <v>1305384.45554004</v>
      </c>
      <c r="DW284" s="1">
        <v>228911.22681394799</v>
      </c>
      <c r="DX284" s="1">
        <v>113293.30102160999</v>
      </c>
      <c r="DY284" s="1">
        <v>890367.78527252702</v>
      </c>
      <c r="DZ284" s="1">
        <v>291534.39648637699</v>
      </c>
      <c r="EA284" s="1">
        <v>158166.49226565901</v>
      </c>
      <c r="EB284" s="1">
        <v>355062.37112760602</v>
      </c>
      <c r="EC284" s="1">
        <v>309474.85940658598</v>
      </c>
      <c r="ED284" s="1">
        <v>348381.15213461698</v>
      </c>
      <c r="EE284" s="1">
        <v>494832.38226505503</v>
      </c>
      <c r="EF284" s="1">
        <v>349074.26295689098</v>
      </c>
      <c r="EG284" s="1">
        <v>1188115.52243721</v>
      </c>
      <c r="EH284" s="1">
        <v>788805.99696232995</v>
      </c>
      <c r="EI284" s="1">
        <v>642996.498572857</v>
      </c>
      <c r="EJ284" s="1">
        <v>384597.20516040397</v>
      </c>
      <c r="EK284" s="1">
        <v>412622.90863428602</v>
      </c>
      <c r="EL284" s="1">
        <v>195932.433771032</v>
      </c>
      <c r="EM284" s="1">
        <v>572486.64704548102</v>
      </c>
      <c r="EN284" s="1">
        <v>803551.93431460601</v>
      </c>
      <c r="EO284" s="1">
        <v>264690.60555642698</v>
      </c>
      <c r="EP284" s="1">
        <v>475131.27910551301</v>
      </c>
      <c r="EQ284" s="1">
        <v>252931.76710098801</v>
      </c>
      <c r="ER284" s="1">
        <v>585409.83008721599</v>
      </c>
      <c r="ES284" s="1">
        <v>267731.50432310102</v>
      </c>
      <c r="ET284" s="1">
        <v>341222.24403111899</v>
      </c>
      <c r="EU284" s="1">
        <v>358118.77108287299</v>
      </c>
      <c r="EV284" s="1">
        <v>404295.67228993302</v>
      </c>
      <c r="EW284" s="1">
        <v>294705.73432663799</v>
      </c>
      <c r="EX284" s="1">
        <v>616848.40005811094</v>
      </c>
      <c r="EY284" s="1">
        <v>404764.546521727</v>
      </c>
      <c r="EZ284" s="1">
        <v>419354.35813780199</v>
      </c>
      <c r="FA284" s="1">
        <v>949053.87822513306</v>
      </c>
      <c r="FB284" s="1">
        <v>691105.132586263</v>
      </c>
      <c r="FC284" s="1">
        <v>1334074.0986973201</v>
      </c>
      <c r="FD284" s="1">
        <v>384334.17403314501</v>
      </c>
    </row>
    <row r="285" spans="1:160" x14ac:dyDescent="0.2">
      <c r="A285" s="1" t="s">
        <v>1922</v>
      </c>
      <c r="B285" s="4" t="s">
        <v>1259</v>
      </c>
      <c r="C285" s="4" t="s">
        <v>1260</v>
      </c>
      <c r="D285" s="1">
        <v>134065.27027607401</v>
      </c>
      <c r="E285" s="1">
        <v>241787.60463918999</v>
      </c>
      <c r="F285" s="1">
        <v>195092.05676470601</v>
      </c>
      <c r="G285" s="1">
        <v>157241.66440225401</v>
      </c>
      <c r="H285" s="1">
        <v>212788.32179486801</v>
      </c>
      <c r="I285" s="1">
        <v>142960.66998253099</v>
      </c>
      <c r="J285" s="1">
        <v>322446.26469007699</v>
      </c>
      <c r="K285" s="1">
        <v>203061.92466893201</v>
      </c>
      <c r="L285" s="1">
        <v>233096.09373144299</v>
      </c>
      <c r="M285" s="1">
        <v>166390.51568411599</v>
      </c>
      <c r="N285" s="1">
        <v>316679.34039762302</v>
      </c>
      <c r="O285" s="1">
        <v>243932.867518388</v>
      </c>
      <c r="P285" s="1">
        <v>230378.90544923101</v>
      </c>
      <c r="Q285" s="1">
        <v>183615.61502446799</v>
      </c>
      <c r="R285" s="1">
        <v>131371.27433766099</v>
      </c>
      <c r="S285" s="1">
        <v>176256.29946231499</v>
      </c>
      <c r="T285" s="1">
        <v>141945.59300106799</v>
      </c>
      <c r="U285" s="1">
        <v>304645.92504196003</v>
      </c>
      <c r="V285" s="1">
        <v>174724.12422072701</v>
      </c>
      <c r="W285" s="1">
        <v>227600.121902802</v>
      </c>
      <c r="X285" s="1">
        <v>170319.66171642399</v>
      </c>
      <c r="Y285" s="1">
        <v>292785.03768098901</v>
      </c>
      <c r="Z285" s="1">
        <v>115055.634033322</v>
      </c>
      <c r="AA285" s="1">
        <v>156195.90886650301</v>
      </c>
      <c r="AB285" s="1">
        <v>173067.21711960601</v>
      </c>
      <c r="AC285" s="1">
        <v>132469.67373722</v>
      </c>
      <c r="AD285" s="1">
        <v>188228.560660585</v>
      </c>
      <c r="AE285" s="1">
        <v>226050.371850216</v>
      </c>
      <c r="AF285" s="1">
        <v>100230.236447993</v>
      </c>
      <c r="AG285" s="1">
        <v>204462.01621120301</v>
      </c>
      <c r="AH285" s="1">
        <v>125509.07351440399</v>
      </c>
      <c r="AI285" s="1">
        <v>120512.30485458999</v>
      </c>
      <c r="AJ285" s="1">
        <v>185595.50825923801</v>
      </c>
      <c r="AK285" s="1">
        <v>313566.21373755398</v>
      </c>
      <c r="AL285" s="1">
        <v>205681.827288067</v>
      </c>
      <c r="AM285" s="1">
        <v>100947.96431692901</v>
      </c>
      <c r="AN285" s="1">
        <v>208013.23934923401</v>
      </c>
      <c r="AO285" s="1">
        <v>120747.70759761</v>
      </c>
      <c r="AP285" s="1">
        <v>177056.76707419401</v>
      </c>
      <c r="AQ285" s="1">
        <v>324748.06193274999</v>
      </c>
      <c r="AR285" s="1">
        <v>185936.68713500499</v>
      </c>
      <c r="AS285" s="1">
        <v>214991.73794191799</v>
      </c>
      <c r="AT285" s="1">
        <v>123472.575807202</v>
      </c>
      <c r="AU285" s="1">
        <v>184017.642718541</v>
      </c>
      <c r="AV285" s="1">
        <v>144581.89848878601</v>
      </c>
      <c r="AW285" s="1">
        <v>206733.60665587199</v>
      </c>
      <c r="AX285" s="1">
        <v>186406.02672837401</v>
      </c>
      <c r="AY285" s="1">
        <v>117754.73179372</v>
      </c>
      <c r="AZ285" s="1">
        <v>160186.909712177</v>
      </c>
      <c r="BA285" s="1">
        <v>182854.154457956</v>
      </c>
      <c r="BB285" s="1">
        <v>306740.28501652001</v>
      </c>
      <c r="BC285" s="1">
        <v>261164.03594277799</v>
      </c>
      <c r="BD285" s="1">
        <v>256562.24845805601</v>
      </c>
      <c r="BE285" s="1">
        <v>157785.261191169</v>
      </c>
      <c r="BF285" s="1">
        <v>187587.31194783901</v>
      </c>
      <c r="BG285" s="1">
        <v>134409.27532426501</v>
      </c>
      <c r="BH285" s="1">
        <v>167383.16598843399</v>
      </c>
      <c r="BI285" s="1">
        <v>174503.26898257199</v>
      </c>
      <c r="BJ285" s="1">
        <v>199210.92026642701</v>
      </c>
      <c r="BK285" s="1">
        <v>235912.214283268</v>
      </c>
      <c r="BL285" s="1">
        <v>136078.21390282299</v>
      </c>
      <c r="BM285" s="1">
        <v>156671.855559118</v>
      </c>
      <c r="BN285" s="1">
        <v>212743.206633344</v>
      </c>
      <c r="BO285" s="1">
        <v>279281.18840446603</v>
      </c>
      <c r="BP285" s="1">
        <v>305812.57166882599</v>
      </c>
      <c r="BQ285" s="1">
        <v>157836.38256189399</v>
      </c>
      <c r="BR285" s="1">
        <v>341371.55656282202</v>
      </c>
      <c r="BS285" s="1">
        <v>287070.74898732902</v>
      </c>
      <c r="BT285" s="1">
        <v>172422.55326664899</v>
      </c>
      <c r="BU285" s="1">
        <v>146475.945816013</v>
      </c>
      <c r="BV285" s="1">
        <v>79286.401199904503</v>
      </c>
      <c r="BW285" s="1">
        <v>249217.33917948799</v>
      </c>
      <c r="BX285" s="1">
        <v>133515.12758229501</v>
      </c>
      <c r="BY285" s="1">
        <v>270377.33306470799</v>
      </c>
      <c r="BZ285" s="1">
        <v>166686.255927191</v>
      </c>
      <c r="CA285" s="1">
        <v>181763.79584821299</v>
      </c>
      <c r="CB285" s="1">
        <v>492912.09341886698</v>
      </c>
      <c r="CC285" s="1">
        <v>136028.23930210201</v>
      </c>
      <c r="CD285" s="1">
        <v>106496.840215187</v>
      </c>
      <c r="CE285" s="1">
        <v>212305.4423089</v>
      </c>
      <c r="CF285" s="1">
        <v>228539.817603212</v>
      </c>
      <c r="CG285" s="1">
        <v>120979.781501269</v>
      </c>
      <c r="CH285" s="1">
        <v>236358.67153331</v>
      </c>
      <c r="CI285" s="1">
        <v>168667.80596923901</v>
      </c>
      <c r="CJ285" s="1">
        <v>179945.798358845</v>
      </c>
      <c r="CK285" s="1">
        <v>143063.34719700101</v>
      </c>
      <c r="CL285" s="1">
        <v>94255.221255603305</v>
      </c>
      <c r="CM285" s="1">
        <v>137131.19837044799</v>
      </c>
      <c r="CN285" s="1">
        <v>185508.442894432</v>
      </c>
      <c r="CO285" s="1">
        <v>178216.20808304401</v>
      </c>
      <c r="CP285" s="1">
        <v>177525.02414216701</v>
      </c>
      <c r="CQ285" s="1">
        <v>142432.78468782001</v>
      </c>
      <c r="CR285" s="1">
        <v>297883.21588840598</v>
      </c>
      <c r="CS285" s="1">
        <v>116676.742455688</v>
      </c>
      <c r="CT285" s="1">
        <v>95745.636936126393</v>
      </c>
      <c r="CU285" s="1">
        <v>173499.09457413701</v>
      </c>
      <c r="CV285" s="1">
        <v>154470.97582978199</v>
      </c>
      <c r="CW285" s="1">
        <v>188750.561356708</v>
      </c>
      <c r="CX285" s="1">
        <v>107117.573119144</v>
      </c>
      <c r="CY285" s="1">
        <v>159075.01889696301</v>
      </c>
      <c r="CZ285" s="1">
        <v>163404.19874530501</v>
      </c>
      <c r="DA285" s="1">
        <v>127685.247569914</v>
      </c>
      <c r="DB285" s="1">
        <v>266962.950195426</v>
      </c>
      <c r="DC285" s="1">
        <v>125542.87615762</v>
      </c>
      <c r="DD285" s="1">
        <v>123697.844436578</v>
      </c>
      <c r="DE285" s="1">
        <v>154213.39465086101</v>
      </c>
      <c r="DF285" s="1">
        <v>182904.97183517399</v>
      </c>
      <c r="DG285" s="1">
        <v>157588.04230252901</v>
      </c>
      <c r="DH285" s="1">
        <v>165797.70037143299</v>
      </c>
      <c r="DI285" s="1">
        <v>130596.20032875999</v>
      </c>
      <c r="DJ285" s="1">
        <v>147026.696773442</v>
      </c>
      <c r="DK285" s="1">
        <v>123970.268579207</v>
      </c>
      <c r="DL285" s="1">
        <v>132860.99596547199</v>
      </c>
      <c r="DM285" s="1">
        <v>339937.49994498602</v>
      </c>
      <c r="DN285" s="1">
        <v>123202.323943578</v>
      </c>
      <c r="DO285" s="1">
        <v>157134.58749624601</v>
      </c>
      <c r="DP285" s="1">
        <v>197391.40268899599</v>
      </c>
      <c r="DQ285" s="1">
        <v>95314.238837817698</v>
      </c>
      <c r="DR285" s="1">
        <v>123088.82056228</v>
      </c>
      <c r="DS285" s="1">
        <v>140879.30782879301</v>
      </c>
      <c r="DT285" s="1">
        <v>271057.77268726099</v>
      </c>
      <c r="DU285" s="1">
        <v>127391.393245995</v>
      </c>
      <c r="DV285" s="1">
        <v>123158.785230158</v>
      </c>
      <c r="DW285" s="1">
        <v>170287.96623867701</v>
      </c>
      <c r="DX285" s="1">
        <v>92181.546439891303</v>
      </c>
      <c r="DY285" s="1">
        <v>280011.11872811301</v>
      </c>
      <c r="DZ285" s="1">
        <v>165593.918725189</v>
      </c>
      <c r="EA285" s="1">
        <v>190166.61950770699</v>
      </c>
      <c r="EB285" s="1">
        <v>134845.32298404799</v>
      </c>
      <c r="EC285" s="1">
        <v>209062.80533784899</v>
      </c>
      <c r="ED285" s="1">
        <v>195047.24379939801</v>
      </c>
      <c r="EE285" s="1">
        <v>273402.95903612301</v>
      </c>
      <c r="EF285" s="1">
        <v>159052.55208372301</v>
      </c>
      <c r="EG285" s="1">
        <v>269937.79121629102</v>
      </c>
      <c r="EH285" s="1">
        <v>116083.10552037301</v>
      </c>
      <c r="EI285" s="1">
        <v>89000.918230746407</v>
      </c>
      <c r="EJ285" s="1">
        <v>216528.04358449599</v>
      </c>
      <c r="EK285" s="1">
        <v>154367.25586002</v>
      </c>
      <c r="EL285" s="1">
        <v>139999.311521464</v>
      </c>
      <c r="EM285" s="1">
        <v>176102.393801239</v>
      </c>
      <c r="EN285" s="1">
        <v>180734.35399692101</v>
      </c>
      <c r="EO285" s="1">
        <v>257912.59726144699</v>
      </c>
      <c r="EP285" s="1">
        <v>140909.48599866999</v>
      </c>
      <c r="EQ285" s="1">
        <v>201594.79554669099</v>
      </c>
      <c r="ER285" s="1">
        <v>138897.985425994</v>
      </c>
      <c r="ES285" s="1">
        <v>133743.31083854401</v>
      </c>
      <c r="ET285" s="1">
        <v>109486.76690178399</v>
      </c>
      <c r="EU285" s="1">
        <v>89623.319081350404</v>
      </c>
      <c r="EV285" s="1">
        <v>285867.58350992599</v>
      </c>
      <c r="EW285" s="1">
        <v>134092.270271866</v>
      </c>
      <c r="EX285" s="1">
        <v>170748.70134367599</v>
      </c>
      <c r="EY285" s="1">
        <v>91328.311588376499</v>
      </c>
      <c r="EZ285" s="1">
        <v>169825.83936434201</v>
      </c>
      <c r="FA285" s="1">
        <v>104598.186379622</v>
      </c>
      <c r="FB285" s="1">
        <v>179099.94675565101</v>
      </c>
      <c r="FC285" s="1">
        <v>142521.48514735201</v>
      </c>
      <c r="FD285" s="1">
        <v>310809.43893150799</v>
      </c>
    </row>
    <row r="286" spans="1:160" x14ac:dyDescent="0.2">
      <c r="A286" s="1" t="s">
        <v>1923</v>
      </c>
      <c r="B286" s="4" t="s">
        <v>1263</v>
      </c>
      <c r="C286" s="4" t="s">
        <v>0</v>
      </c>
      <c r="D286" s="1">
        <v>12996411.1706456</v>
      </c>
      <c r="E286" s="1">
        <v>5072876.1605632501</v>
      </c>
      <c r="F286" s="1">
        <v>4777015.5707378304</v>
      </c>
      <c r="G286" s="1">
        <v>11691464.488387501</v>
      </c>
      <c r="H286" s="1">
        <v>6859109.7920791898</v>
      </c>
      <c r="I286" s="1">
        <v>11668570.3981621</v>
      </c>
      <c r="J286" s="1">
        <v>17284156.9119322</v>
      </c>
      <c r="K286" s="1">
        <v>5169954.1264663404</v>
      </c>
      <c r="L286" s="1">
        <v>6385132.0386882899</v>
      </c>
      <c r="M286" s="1">
        <v>3300201.81503144</v>
      </c>
      <c r="N286" s="1">
        <v>10047665.648705799</v>
      </c>
      <c r="O286" s="1">
        <v>7919995.5872531096</v>
      </c>
      <c r="P286" s="1">
        <v>6310585.80952641</v>
      </c>
      <c r="Q286" s="1">
        <v>6200485.2663755696</v>
      </c>
      <c r="R286" s="1">
        <v>6170425.6869538901</v>
      </c>
      <c r="S286" s="1">
        <v>7286566.86974811</v>
      </c>
      <c r="T286" s="1">
        <v>10079711.4549622</v>
      </c>
      <c r="U286" s="1">
        <v>26636023.883156899</v>
      </c>
      <c r="V286" s="1">
        <v>17778979.3877129</v>
      </c>
      <c r="W286" s="1">
        <v>1334669.7095065999</v>
      </c>
      <c r="X286" s="1">
        <v>10601491.993275199</v>
      </c>
      <c r="Y286" s="1">
        <v>1502356.6123611601</v>
      </c>
      <c r="Z286" s="1">
        <v>570516.26816775894</v>
      </c>
      <c r="AA286" s="1">
        <v>9797548.8683762494</v>
      </c>
      <c r="AB286" s="1">
        <v>8245491.2784600696</v>
      </c>
      <c r="AC286" s="1">
        <v>2978655.3650417901</v>
      </c>
      <c r="AD286" s="1">
        <v>15330449.670812201</v>
      </c>
      <c r="AE286" s="1">
        <v>18059024.256444301</v>
      </c>
      <c r="AF286" s="1">
        <v>346713.40478354198</v>
      </c>
      <c r="AG286" s="1">
        <v>4587832.6235512001</v>
      </c>
      <c r="AH286" s="1">
        <v>9510413.9202930909</v>
      </c>
      <c r="AI286" s="1">
        <v>9319367.0405635294</v>
      </c>
      <c r="AJ286" s="1">
        <v>9234847.0351555906</v>
      </c>
      <c r="AK286" s="1">
        <v>4658459.1827159403</v>
      </c>
      <c r="AL286" s="1">
        <v>4054359.59146357</v>
      </c>
      <c r="AM286" s="1">
        <v>1148687.7533907499</v>
      </c>
      <c r="AN286" s="1">
        <v>7871724.6711351601</v>
      </c>
      <c r="AO286" s="1">
        <v>757581.48120287701</v>
      </c>
      <c r="AP286" s="1">
        <v>598565.428283102</v>
      </c>
      <c r="AQ286" s="1">
        <v>16736571.879256301</v>
      </c>
      <c r="AR286" s="1">
        <v>10671171.7728379</v>
      </c>
      <c r="AS286" s="1">
        <v>11595689.711416701</v>
      </c>
      <c r="AT286" s="1">
        <v>3279290.8493551002</v>
      </c>
      <c r="AU286" s="1">
        <v>10583380.3281572</v>
      </c>
      <c r="AV286" s="1">
        <v>937658.37404219096</v>
      </c>
      <c r="AW286" s="1">
        <v>5658733.00589348</v>
      </c>
      <c r="AX286" s="1">
        <v>13458556.347374599</v>
      </c>
      <c r="AY286" s="1">
        <v>3095596.1387450099</v>
      </c>
      <c r="AZ286" s="1">
        <v>4363407.1395752998</v>
      </c>
      <c r="BA286" s="1">
        <v>4286027.2721043099</v>
      </c>
      <c r="BB286" s="1">
        <v>7340035.4284799304</v>
      </c>
      <c r="BC286" s="1">
        <v>5176349.6481581395</v>
      </c>
      <c r="BD286" s="1">
        <v>27017240.138557401</v>
      </c>
      <c r="BE286" s="1">
        <v>11384400.6075946</v>
      </c>
      <c r="BF286" s="1">
        <v>673767.41621306306</v>
      </c>
      <c r="BG286" s="1">
        <v>5436622.3016470401</v>
      </c>
      <c r="BH286" s="1">
        <v>5879882.9610239305</v>
      </c>
      <c r="BI286" s="1">
        <v>10284781.218088901</v>
      </c>
      <c r="BJ286" s="1">
        <v>4203975.3010385502</v>
      </c>
      <c r="BK286" s="1">
        <v>27605470.850088399</v>
      </c>
      <c r="BL286" s="1">
        <v>8910583.4120913409</v>
      </c>
      <c r="BM286" s="1">
        <v>11139867.876080399</v>
      </c>
      <c r="BN286" s="1">
        <v>15349419.0896807</v>
      </c>
      <c r="BO286" s="1">
        <v>3387400.9921454801</v>
      </c>
      <c r="BP286" s="1">
        <v>5064344.8227525</v>
      </c>
      <c r="BQ286" s="1">
        <v>2788692.7830259898</v>
      </c>
      <c r="BR286" s="1">
        <v>26547528.874161001</v>
      </c>
      <c r="BS286" s="1">
        <v>612178.46007076802</v>
      </c>
      <c r="BT286" s="1">
        <v>3853784.0320924898</v>
      </c>
      <c r="BU286" s="1">
        <v>5574056.2073260602</v>
      </c>
      <c r="BV286" s="1">
        <v>309722.14240682602</v>
      </c>
      <c r="BW286" s="1">
        <v>1927999.4742657801</v>
      </c>
      <c r="BX286" s="1">
        <v>5118668.3477960201</v>
      </c>
      <c r="BY286" s="1">
        <v>7112891.6828641901</v>
      </c>
      <c r="BZ286" s="1">
        <v>1473613.2303838499</v>
      </c>
      <c r="CA286" s="1">
        <v>13720155.3468176</v>
      </c>
      <c r="CB286" s="1">
        <v>17974948.7475757</v>
      </c>
      <c r="CC286" s="1">
        <v>9952395.9571518991</v>
      </c>
      <c r="CD286" s="1">
        <v>7781229.0468137702</v>
      </c>
      <c r="CE286" s="1">
        <v>2814912.6695231101</v>
      </c>
      <c r="CF286" s="1">
        <v>11899360.673457</v>
      </c>
      <c r="CG286" s="1">
        <v>497518.68107999198</v>
      </c>
      <c r="CH286" s="1">
        <v>9998339.0828120001</v>
      </c>
      <c r="CI286" s="1">
        <v>525729.34841162502</v>
      </c>
      <c r="CJ286" s="1">
        <v>2626162.3523105001</v>
      </c>
      <c r="CK286" s="1">
        <v>7075501.2922979398</v>
      </c>
      <c r="CL286" s="1">
        <v>4651771.8533686996</v>
      </c>
      <c r="CM286" s="1">
        <v>8603714.8457955997</v>
      </c>
      <c r="CN286" s="1">
        <v>5968304.6296632597</v>
      </c>
      <c r="CO286" s="1">
        <v>10459183.8184141</v>
      </c>
      <c r="CP286" s="1">
        <v>7006698.5539198201</v>
      </c>
      <c r="CQ286" s="1">
        <v>6385029.3513724301</v>
      </c>
      <c r="CR286" s="1">
        <v>24674659.9569919</v>
      </c>
      <c r="CS286" s="1">
        <v>16988487.2444828</v>
      </c>
      <c r="CT286" s="1">
        <v>661446.45717665402</v>
      </c>
      <c r="CU286" s="1">
        <v>4468570.7752926899</v>
      </c>
      <c r="CV286" s="1">
        <v>1684272.0034556701</v>
      </c>
      <c r="CW286" s="1">
        <v>11755980.6820978</v>
      </c>
      <c r="CX286" s="1">
        <v>9397094.5588857494</v>
      </c>
      <c r="CY286" s="1">
        <v>8207311.6604970796</v>
      </c>
      <c r="CZ286" s="1">
        <v>6420823.9608335504</v>
      </c>
      <c r="DA286" s="1">
        <v>5819413.7004206302</v>
      </c>
      <c r="DB286" s="1">
        <v>11780725.2009608</v>
      </c>
      <c r="DC286" s="1">
        <v>1090068.3949611301</v>
      </c>
      <c r="DD286" s="1">
        <v>15142628.987930199</v>
      </c>
      <c r="DE286" s="1">
        <v>1487648.3323581701</v>
      </c>
      <c r="DF286" s="1">
        <v>2362811.3255914398</v>
      </c>
      <c r="DG286" s="1">
        <v>14346496.9508733</v>
      </c>
      <c r="DH286" s="1">
        <v>6343039.25359568</v>
      </c>
      <c r="DI286" s="1">
        <v>247996.37717745401</v>
      </c>
      <c r="DJ286" s="1">
        <v>5542060.2473684503</v>
      </c>
      <c r="DK286" s="1">
        <v>1685513.263763</v>
      </c>
      <c r="DL286" s="1">
        <v>13824145.9526088</v>
      </c>
      <c r="DM286" s="1">
        <v>4331843.9505363395</v>
      </c>
      <c r="DN286" s="1">
        <v>6925580.1561279297</v>
      </c>
      <c r="DO286" s="1">
        <v>6747766.8809044203</v>
      </c>
      <c r="DP286" s="1">
        <v>12302739.558113899</v>
      </c>
      <c r="DQ286" s="1">
        <v>563853.17830862</v>
      </c>
      <c r="DR286" s="1">
        <v>2704726.4117546901</v>
      </c>
      <c r="DS286" s="1">
        <v>355007.39606528898</v>
      </c>
      <c r="DT286" s="1">
        <v>12166414.3240963</v>
      </c>
      <c r="DU286" s="1">
        <v>1663598.58759304</v>
      </c>
      <c r="DV286" s="1">
        <v>7236123.4210186601</v>
      </c>
      <c r="DW286" s="1">
        <v>11333798.125725299</v>
      </c>
      <c r="DX286" s="1">
        <v>1387124.8776031299</v>
      </c>
      <c r="DY286" s="1">
        <v>5556624.3017989798</v>
      </c>
      <c r="DZ286" s="1">
        <v>1425654.2339095799</v>
      </c>
      <c r="EA286" s="1">
        <v>2381873.8727034102</v>
      </c>
      <c r="EB286" s="1">
        <v>763694.00231915095</v>
      </c>
      <c r="EC286" s="1">
        <v>2784765.1104083499</v>
      </c>
      <c r="ED286" s="1">
        <v>26255101.905926201</v>
      </c>
      <c r="EE286" s="1">
        <v>14694223.826187599</v>
      </c>
      <c r="EF286" s="1">
        <v>10853450.3469113</v>
      </c>
      <c r="EG286" s="1">
        <v>2485082.0059340801</v>
      </c>
      <c r="EH286" s="1">
        <v>3404416.4739188398</v>
      </c>
      <c r="EI286" s="1">
        <v>2913693.2877369002</v>
      </c>
      <c r="EJ286" s="1">
        <v>11735292.630695799</v>
      </c>
      <c r="EK286" s="1">
        <v>8578091.4618751593</v>
      </c>
      <c r="EL286" s="1">
        <v>8138738.0559239602</v>
      </c>
      <c r="EM286" s="1">
        <v>7413104.9531777697</v>
      </c>
      <c r="EN286" s="1">
        <v>5167374.6663346803</v>
      </c>
      <c r="EO286" s="1">
        <v>6021874.8544173501</v>
      </c>
      <c r="EP286" s="1">
        <v>1437995.13302448</v>
      </c>
      <c r="EQ286" s="1">
        <v>6533407.68453757</v>
      </c>
      <c r="ER286" s="1">
        <v>6700806.2864691801</v>
      </c>
      <c r="ES286" s="1">
        <v>3649226.4726747898</v>
      </c>
      <c r="ET286" s="1">
        <v>2533801.6566130202</v>
      </c>
      <c r="EU286" s="1">
        <v>6638669.9230583897</v>
      </c>
      <c r="EV286" s="1">
        <v>391980.58734809997</v>
      </c>
      <c r="EW286" s="1">
        <v>8097214.9925640197</v>
      </c>
      <c r="EX286" s="1">
        <v>3468418.5758913299</v>
      </c>
      <c r="EY286" s="1">
        <v>8912295.8849771302</v>
      </c>
      <c r="EZ286" s="1">
        <v>5211858.8371877596</v>
      </c>
      <c r="FA286" s="1">
        <v>778413.30326741305</v>
      </c>
      <c r="FB286" s="1">
        <v>3267037.78209928</v>
      </c>
      <c r="FC286" s="1">
        <v>587005.29606815195</v>
      </c>
      <c r="FD286" s="1">
        <v>10273011.0244483</v>
      </c>
    </row>
    <row r="287" spans="1:160" x14ac:dyDescent="0.2">
      <c r="A287" s="1" t="s">
        <v>2124</v>
      </c>
      <c r="B287" s="4" t="s">
        <v>1266</v>
      </c>
      <c r="C287" s="4" t="s">
        <v>1267</v>
      </c>
      <c r="D287" s="1">
        <v>270113.83570515597</v>
      </c>
      <c r="E287" s="1">
        <v>950683.87829820102</v>
      </c>
      <c r="F287" s="1">
        <v>318750.84952969401</v>
      </c>
      <c r="G287" s="1">
        <v>543216.46972943202</v>
      </c>
      <c r="H287" s="1">
        <v>210743.79953800901</v>
      </c>
      <c r="I287" s="1">
        <v>628270.84747373697</v>
      </c>
      <c r="J287" s="1">
        <v>1292730.1914840499</v>
      </c>
      <c r="K287" s="1">
        <v>321655.48818527698</v>
      </c>
      <c r="L287" s="1">
        <v>369965.80630923598</v>
      </c>
      <c r="M287" s="1">
        <v>845616.52088470303</v>
      </c>
      <c r="N287" s="1">
        <v>477152.02370710601</v>
      </c>
      <c r="O287" s="1">
        <v>188768.81340730799</v>
      </c>
      <c r="P287" s="1">
        <v>917649.59707728296</v>
      </c>
      <c r="Q287" s="1">
        <v>839004.80531204201</v>
      </c>
      <c r="R287" s="1">
        <v>368826.52511605201</v>
      </c>
      <c r="S287" s="1">
        <v>179864.06949840399</v>
      </c>
      <c r="T287" s="1">
        <v>222996.62787943301</v>
      </c>
      <c r="U287" s="1">
        <v>787152.031131219</v>
      </c>
      <c r="V287" s="1">
        <v>300621.25805517501</v>
      </c>
      <c r="W287" s="1">
        <v>347804.854435471</v>
      </c>
      <c r="X287" s="1">
        <v>728557.37465011398</v>
      </c>
      <c r="Y287" s="1">
        <v>1210725.27320382</v>
      </c>
      <c r="Z287" s="1">
        <v>486459.21437423199</v>
      </c>
      <c r="AA287" s="1">
        <v>503064.593982841</v>
      </c>
      <c r="AB287" s="1">
        <v>364413.033010024</v>
      </c>
      <c r="AC287" s="1">
        <v>196204.64757360701</v>
      </c>
      <c r="AD287" s="1">
        <v>657340.71749609394</v>
      </c>
      <c r="AE287" s="1">
        <v>250107.713299002</v>
      </c>
      <c r="AF287" s="1">
        <v>451777.69918420602</v>
      </c>
      <c r="AG287" s="1">
        <v>428948.93097983801</v>
      </c>
      <c r="AH287" s="1">
        <v>220170.17167282701</v>
      </c>
      <c r="AI287" s="1">
        <v>245380.158107264</v>
      </c>
      <c r="AJ287" s="1">
        <v>489265.238811797</v>
      </c>
      <c r="AK287" s="1">
        <v>1798442.4747685799</v>
      </c>
      <c r="AL287" s="1">
        <v>227512.56581203401</v>
      </c>
      <c r="AM287" s="1">
        <v>401478.72084248398</v>
      </c>
      <c r="AN287" s="1">
        <v>226052.31697066099</v>
      </c>
      <c r="AO287" s="1">
        <v>291764.15778022603</v>
      </c>
      <c r="AP287" s="1">
        <v>500897.47585093998</v>
      </c>
      <c r="AQ287" s="1">
        <v>674834.75088578905</v>
      </c>
      <c r="AR287" s="1">
        <v>708638.69887550396</v>
      </c>
      <c r="AS287" s="1">
        <v>431211.51742134098</v>
      </c>
      <c r="AT287" s="1">
        <v>345819.03413481999</v>
      </c>
      <c r="AU287" s="1">
        <v>115326.001673994</v>
      </c>
      <c r="AV287" s="1">
        <v>215339.03785237501</v>
      </c>
      <c r="AW287" s="1">
        <v>668689.63743039197</v>
      </c>
      <c r="AX287" s="1">
        <v>475567.26979486499</v>
      </c>
      <c r="AY287" s="1">
        <v>424818.56284534902</v>
      </c>
      <c r="AZ287" s="1">
        <v>404663.63138366898</v>
      </c>
      <c r="BA287" s="1">
        <v>349160.274580125</v>
      </c>
      <c r="BB287" s="1">
        <v>955737.43774202396</v>
      </c>
      <c r="BC287" s="1">
        <v>466878.2440066</v>
      </c>
      <c r="BD287" s="1">
        <v>637987.692829657</v>
      </c>
      <c r="BE287" s="1">
        <v>377410.21976788098</v>
      </c>
      <c r="BF287" s="1">
        <v>330672.61583439598</v>
      </c>
      <c r="BG287" s="1">
        <v>305987.368669188</v>
      </c>
      <c r="BH287" s="1">
        <v>551688.34206169599</v>
      </c>
      <c r="BI287" s="1">
        <v>415431.38381281099</v>
      </c>
      <c r="BJ287" s="1">
        <v>374375.44712863298</v>
      </c>
      <c r="BK287" s="1">
        <v>1040672.01657022</v>
      </c>
      <c r="BL287" s="1">
        <v>421010.28111745301</v>
      </c>
      <c r="BM287" s="1">
        <v>1159453.4213593099</v>
      </c>
      <c r="BN287" s="1">
        <v>386389.937801597</v>
      </c>
      <c r="BO287" s="1">
        <v>705419.17381009704</v>
      </c>
      <c r="BP287" s="1">
        <v>500801.86446596502</v>
      </c>
      <c r="BQ287" s="1">
        <v>269143.20894388598</v>
      </c>
      <c r="BR287" s="1">
        <v>480304.79493445501</v>
      </c>
      <c r="BS287" s="1">
        <v>788198.36125254305</v>
      </c>
      <c r="BT287" s="1">
        <v>330964.818633508</v>
      </c>
      <c r="BU287" s="1">
        <v>419667.99320725602</v>
      </c>
      <c r="BV287" s="1">
        <v>234714.94784678501</v>
      </c>
      <c r="BW287" s="1">
        <v>279827.67782781</v>
      </c>
      <c r="BX287" s="1">
        <v>978240.10550471395</v>
      </c>
      <c r="BY287" s="1">
        <v>1331910.71117455</v>
      </c>
      <c r="BZ287" s="1">
        <v>495885.19824715401</v>
      </c>
      <c r="CA287" s="1">
        <v>524444.13943327498</v>
      </c>
      <c r="CB287" s="1">
        <v>746640.34587754402</v>
      </c>
      <c r="CC287" s="1">
        <v>696734.63512964</v>
      </c>
      <c r="CD287" s="1">
        <v>313283.69432902301</v>
      </c>
      <c r="CE287" s="1">
        <v>1315240.0742434899</v>
      </c>
      <c r="CF287" s="1">
        <v>1095295.29523853</v>
      </c>
      <c r="CG287" s="1">
        <v>581757.66578923503</v>
      </c>
      <c r="CH287" s="1">
        <v>1015908.24822016</v>
      </c>
      <c r="CI287" s="1">
        <v>599075.64316058694</v>
      </c>
      <c r="CJ287" s="1">
        <v>705275.22947980999</v>
      </c>
      <c r="CK287" s="1">
        <v>253819.79737339201</v>
      </c>
      <c r="CL287" s="1">
        <v>343617.29847037001</v>
      </c>
      <c r="CM287" s="1">
        <v>374955.59975410003</v>
      </c>
      <c r="CN287" s="1">
        <v>430357.164420293</v>
      </c>
      <c r="CO287" s="1">
        <v>798911.634825296</v>
      </c>
      <c r="CP287" s="1">
        <v>207806.51943591199</v>
      </c>
      <c r="CQ287" s="1">
        <v>218072.24864342099</v>
      </c>
      <c r="CR287" s="1">
        <v>838504.60763376602</v>
      </c>
      <c r="CS287" s="1">
        <v>403656.03378613101</v>
      </c>
      <c r="CT287" s="1">
        <v>455689.45498874801</v>
      </c>
      <c r="CU287" s="1">
        <v>421564.326205299</v>
      </c>
      <c r="CV287" s="1">
        <v>368416.183396062</v>
      </c>
      <c r="CW287" s="1">
        <v>315729.434626323</v>
      </c>
      <c r="CX287" s="1">
        <v>249967.31061894799</v>
      </c>
      <c r="CY287" s="1">
        <v>882137.55006905505</v>
      </c>
      <c r="CZ287" s="1">
        <v>374187.74668942002</v>
      </c>
      <c r="DA287" s="1">
        <v>392838.56102788303</v>
      </c>
      <c r="DB287" s="1">
        <v>204037.80769262099</v>
      </c>
      <c r="DC287" s="1">
        <v>360603.88594197301</v>
      </c>
      <c r="DD287" s="1">
        <v>398328.15183990699</v>
      </c>
      <c r="DE287" s="1">
        <v>613468.79303348495</v>
      </c>
      <c r="DF287" s="1">
        <v>538789.363589552</v>
      </c>
      <c r="DG287" s="1">
        <v>808733.55423427303</v>
      </c>
      <c r="DH287" s="1">
        <v>636124.31640569295</v>
      </c>
      <c r="DI287" s="1">
        <v>387130.06467207999</v>
      </c>
      <c r="DJ287" s="1">
        <v>567365.61998460605</v>
      </c>
      <c r="DK287" s="1">
        <v>401600.53310826799</v>
      </c>
      <c r="DL287" s="1">
        <v>352431.47878150298</v>
      </c>
      <c r="DM287" s="1">
        <v>477035.91357777797</v>
      </c>
      <c r="DN287" s="1">
        <v>642827.49684931501</v>
      </c>
      <c r="DO287" s="1">
        <v>439356.854724743</v>
      </c>
      <c r="DP287" s="1">
        <v>971509.59733127605</v>
      </c>
      <c r="DQ287" s="1">
        <v>244872.567525291</v>
      </c>
      <c r="DR287" s="1">
        <v>602063.07408444397</v>
      </c>
      <c r="DS287" s="1">
        <v>236538.04133250099</v>
      </c>
      <c r="DT287" s="1">
        <v>907864.03483938298</v>
      </c>
      <c r="DU287" s="1">
        <v>1184136.9530830099</v>
      </c>
      <c r="DV287" s="1">
        <v>852305.45574591798</v>
      </c>
      <c r="DW287" s="1">
        <v>301302.96202277503</v>
      </c>
      <c r="DX287" s="1">
        <v>277005.33123844501</v>
      </c>
      <c r="DY287" s="1">
        <v>1585947.04928885</v>
      </c>
      <c r="DZ287" s="1">
        <v>456831.20289505803</v>
      </c>
      <c r="EA287" s="1">
        <v>310234.50265913899</v>
      </c>
      <c r="EB287" s="1">
        <v>493220.07552438998</v>
      </c>
      <c r="EC287" s="1">
        <v>535679.85172256199</v>
      </c>
      <c r="ED287" s="1">
        <v>405482.19756740902</v>
      </c>
      <c r="EE287" s="1">
        <v>951904.36439839401</v>
      </c>
      <c r="EF287" s="1">
        <v>589977.14403536695</v>
      </c>
      <c r="EG287" s="1">
        <v>666310.00218666298</v>
      </c>
      <c r="EH287" s="1">
        <v>338427.10680551798</v>
      </c>
      <c r="EI287" s="1">
        <v>281424.45563031902</v>
      </c>
      <c r="EJ287" s="1">
        <v>357123.633320847</v>
      </c>
      <c r="EK287" s="1">
        <v>1090758.0583931999</v>
      </c>
      <c r="EL287" s="1">
        <v>316737.04451901303</v>
      </c>
      <c r="EM287" s="1">
        <v>757991.60118902999</v>
      </c>
      <c r="EN287" s="1">
        <v>518874.25747447601</v>
      </c>
      <c r="EO287" s="1">
        <v>523882.61310731398</v>
      </c>
      <c r="EP287" s="1">
        <v>181942.81520026701</v>
      </c>
      <c r="EQ287" s="1">
        <v>735853.44718619902</v>
      </c>
      <c r="ER287" s="1">
        <v>268564.86889100901</v>
      </c>
      <c r="ES287" s="1">
        <v>352695.70798242401</v>
      </c>
      <c r="ET287" s="1">
        <v>682501.22748138604</v>
      </c>
      <c r="EU287" s="1">
        <v>366862.45267849503</v>
      </c>
      <c r="EV287" s="1">
        <v>530320.09600892698</v>
      </c>
      <c r="EW287" s="1">
        <v>227525.597819983</v>
      </c>
      <c r="EX287" s="1">
        <v>602214.61564346601</v>
      </c>
      <c r="EY287" s="1">
        <v>369259.47377871402</v>
      </c>
      <c r="EZ287" s="1">
        <v>292879.80407350598</v>
      </c>
      <c r="FA287" s="1">
        <v>360508.93395684799</v>
      </c>
      <c r="FB287" s="1">
        <v>244456.844343976</v>
      </c>
      <c r="FC287" s="1">
        <v>530874.70833135699</v>
      </c>
      <c r="FD287" s="1">
        <v>910713.68726367096</v>
      </c>
    </row>
    <row r="288" spans="1:160" x14ac:dyDescent="0.2">
      <c r="A288" s="1" t="s">
        <v>1924</v>
      </c>
      <c r="B288" s="4" t="s">
        <v>1271</v>
      </c>
      <c r="C288" s="4" t="s">
        <v>1272</v>
      </c>
      <c r="D288" s="1">
        <v>361736.77862854197</v>
      </c>
      <c r="E288" s="1">
        <v>705946.97916351003</v>
      </c>
      <c r="F288" s="1">
        <v>569308.15007960703</v>
      </c>
      <c r="G288" s="1">
        <v>385097.08271549997</v>
      </c>
      <c r="H288" s="1">
        <v>669504.40919068095</v>
      </c>
      <c r="I288" s="1">
        <v>344120.20997229603</v>
      </c>
      <c r="J288" s="1">
        <v>1250343.21206848</v>
      </c>
      <c r="K288" s="1">
        <v>308714.34783574298</v>
      </c>
      <c r="L288" s="1">
        <v>621776.17213838105</v>
      </c>
      <c r="M288" s="1">
        <v>303084.91183415701</v>
      </c>
      <c r="N288" s="1">
        <v>964947.68128204101</v>
      </c>
      <c r="O288" s="1">
        <v>211620.78995148299</v>
      </c>
      <c r="P288" s="1">
        <v>457212.541459259</v>
      </c>
      <c r="Q288" s="1">
        <v>357058.38328170503</v>
      </c>
      <c r="R288" s="1">
        <v>437008.08840869501</v>
      </c>
      <c r="S288" s="1">
        <v>669372.46183304104</v>
      </c>
      <c r="T288" s="1">
        <v>211639.15824360499</v>
      </c>
      <c r="U288" s="1">
        <v>798756.54716160195</v>
      </c>
      <c r="V288" s="1">
        <v>911389.19150137296</v>
      </c>
      <c r="W288" s="1">
        <v>284738.61934285902</v>
      </c>
      <c r="X288" s="1">
        <v>475510.73239340802</v>
      </c>
      <c r="Y288" s="1">
        <v>549266.25396142795</v>
      </c>
      <c r="Z288" s="1">
        <v>1075710.2279795301</v>
      </c>
      <c r="AA288" s="1">
        <v>934727.61056942504</v>
      </c>
      <c r="AB288" s="1">
        <v>700693.653405683</v>
      </c>
      <c r="AC288" s="1">
        <v>743443.373771296</v>
      </c>
      <c r="AD288" s="1">
        <v>523820.518024316</v>
      </c>
      <c r="AE288" s="1">
        <v>581887.74026505195</v>
      </c>
      <c r="AF288" s="1">
        <v>506601.45795197098</v>
      </c>
      <c r="AG288" s="1">
        <v>332377.76884067903</v>
      </c>
      <c r="AH288" s="1">
        <v>226293.45130493201</v>
      </c>
      <c r="AI288" s="1">
        <v>340673.86127646</v>
      </c>
      <c r="AJ288" s="1">
        <v>655186.74761677696</v>
      </c>
      <c r="AK288" s="1">
        <v>561586.77606408496</v>
      </c>
      <c r="AL288" s="1">
        <v>428710.74823983299</v>
      </c>
      <c r="AM288" s="1">
        <v>317781.96017244097</v>
      </c>
      <c r="AN288" s="1">
        <v>519990.46178055397</v>
      </c>
      <c r="AO288" s="1">
        <v>467963.560630858</v>
      </c>
      <c r="AP288" s="1">
        <v>680294.18245240499</v>
      </c>
      <c r="AQ288" s="1">
        <v>343134.320402349</v>
      </c>
      <c r="AR288" s="1">
        <v>689666.21528378106</v>
      </c>
      <c r="AS288" s="1">
        <v>524172.447091843</v>
      </c>
      <c r="AT288" s="1">
        <v>543292.76828676101</v>
      </c>
      <c r="AU288" s="1">
        <v>701414.42754199298</v>
      </c>
      <c r="AV288" s="1">
        <v>829954.30476501596</v>
      </c>
      <c r="AW288" s="1">
        <v>230444.49697730399</v>
      </c>
      <c r="AX288" s="1">
        <v>524504.55138460698</v>
      </c>
      <c r="AY288" s="1">
        <v>404736.64304736402</v>
      </c>
      <c r="AZ288" s="1">
        <v>1000955.99861959</v>
      </c>
      <c r="BA288" s="1">
        <v>1525895.3104576799</v>
      </c>
      <c r="BB288" s="1">
        <v>319640.76091369899</v>
      </c>
      <c r="BC288" s="1">
        <v>499370.19979096</v>
      </c>
      <c r="BD288" s="1">
        <v>1007272.66184733</v>
      </c>
      <c r="BE288" s="1">
        <v>362835.16464997601</v>
      </c>
      <c r="BF288" s="1">
        <v>803671.15633809997</v>
      </c>
      <c r="BG288" s="1">
        <v>545403.01004441304</v>
      </c>
      <c r="BH288" s="1">
        <v>307993.18694427999</v>
      </c>
      <c r="BI288" s="1">
        <v>346691.44425183802</v>
      </c>
      <c r="BJ288" s="1">
        <v>403307.00521364697</v>
      </c>
      <c r="BK288" s="1">
        <v>652391.67568986304</v>
      </c>
      <c r="BL288" s="1">
        <v>869444.49597642198</v>
      </c>
      <c r="BM288" s="1">
        <v>282033.22473896301</v>
      </c>
      <c r="BN288" s="1">
        <v>454186.60281893401</v>
      </c>
      <c r="BO288" s="1">
        <v>1554784.18604075</v>
      </c>
      <c r="BP288" s="1">
        <v>397883.10976911598</v>
      </c>
      <c r="BQ288" s="1">
        <v>412694.22258456098</v>
      </c>
      <c r="BR288" s="1">
        <v>174201.48902400999</v>
      </c>
      <c r="BS288" s="1">
        <v>814641.19659875298</v>
      </c>
      <c r="BT288" s="1">
        <v>357896.75484869501</v>
      </c>
      <c r="BU288" s="1">
        <v>703541.28972442797</v>
      </c>
      <c r="BV288" s="1">
        <v>1267282.70484135</v>
      </c>
      <c r="BW288" s="1">
        <v>390266.54595327599</v>
      </c>
      <c r="BX288" s="1">
        <v>190205.927495312</v>
      </c>
      <c r="BY288" s="1">
        <v>649069.25194782799</v>
      </c>
      <c r="BZ288" s="1">
        <v>486759.90616534097</v>
      </c>
      <c r="CA288" s="1">
        <v>494200.89417123602</v>
      </c>
      <c r="CB288" s="1">
        <v>1401264.9690049901</v>
      </c>
      <c r="CC288" s="1">
        <v>390343.70027444599</v>
      </c>
      <c r="CD288" s="1">
        <v>1651528.46332087</v>
      </c>
      <c r="CE288" s="1">
        <v>569781.02310216299</v>
      </c>
      <c r="CF288" s="1">
        <v>526384.16437497805</v>
      </c>
      <c r="CG288" s="1">
        <v>162098.954284356</v>
      </c>
      <c r="CH288" s="1">
        <v>474504.39920456603</v>
      </c>
      <c r="CI288" s="1">
        <v>1675980.14900399</v>
      </c>
      <c r="CJ288" s="1">
        <v>459490.40210803598</v>
      </c>
      <c r="CK288" s="1">
        <v>383378.73774393299</v>
      </c>
      <c r="CL288" s="1">
        <v>722185.50300832698</v>
      </c>
      <c r="CM288" s="1">
        <v>431568.984785943</v>
      </c>
      <c r="CN288" s="1">
        <v>709904.85336356098</v>
      </c>
      <c r="CO288" s="1">
        <v>223468.261617415</v>
      </c>
      <c r="CP288" s="1">
        <v>608329.64226885303</v>
      </c>
      <c r="CQ288" s="1">
        <v>273473.698310051</v>
      </c>
      <c r="CR288" s="1">
        <v>655522.45964733302</v>
      </c>
      <c r="CS288" s="1">
        <v>371837.440896585</v>
      </c>
      <c r="CT288" s="1">
        <v>540953.52147355198</v>
      </c>
      <c r="CU288" s="1">
        <v>402735.31605468801</v>
      </c>
      <c r="CV288" s="1">
        <v>298525.87238525</v>
      </c>
      <c r="CW288" s="1">
        <v>368689.87155682599</v>
      </c>
      <c r="CX288" s="1">
        <v>751642.04143155704</v>
      </c>
      <c r="CY288" s="1">
        <v>275387.56340722501</v>
      </c>
      <c r="CZ288" s="1">
        <v>209982.07372758599</v>
      </c>
      <c r="DA288" s="1">
        <v>425948.57278204098</v>
      </c>
      <c r="DB288" s="1">
        <v>206516.75574923999</v>
      </c>
      <c r="DC288" s="1">
        <v>217643.34259562299</v>
      </c>
      <c r="DD288" s="1">
        <v>187798.63575897701</v>
      </c>
      <c r="DE288" s="1">
        <v>732164.55004051002</v>
      </c>
      <c r="DF288" s="1">
        <v>323884.10104683501</v>
      </c>
      <c r="DG288" s="1">
        <v>570607.155950899</v>
      </c>
      <c r="DH288" s="1">
        <v>278964.91491733602</v>
      </c>
      <c r="DI288" s="1">
        <v>250269.24242817701</v>
      </c>
      <c r="DJ288" s="1">
        <v>374369.873712514</v>
      </c>
      <c r="DK288" s="1">
        <v>851912.195986373</v>
      </c>
      <c r="DL288" s="1">
        <v>364577.02139918902</v>
      </c>
      <c r="DM288" s="1">
        <v>234337.07394842201</v>
      </c>
      <c r="DN288" s="1">
        <v>453044.82924726402</v>
      </c>
      <c r="DO288" s="1">
        <v>424402.09395956597</v>
      </c>
      <c r="DP288" s="1">
        <v>346136.19462868798</v>
      </c>
      <c r="DQ288" s="1">
        <v>534127.55655647395</v>
      </c>
      <c r="DR288" s="1">
        <v>562119.37941334699</v>
      </c>
      <c r="DS288" s="1">
        <v>520984.31255995203</v>
      </c>
      <c r="DT288" s="1">
        <v>519246.29162338597</v>
      </c>
      <c r="DU288" s="1">
        <v>233909.25108111501</v>
      </c>
      <c r="DV288" s="1">
        <v>537070.46480209497</v>
      </c>
      <c r="DW288" s="1">
        <v>437478.19642258098</v>
      </c>
      <c r="DX288" s="1">
        <v>467331.74249603099</v>
      </c>
      <c r="DY288" s="1">
        <v>870519.392758089</v>
      </c>
      <c r="DZ288" s="1">
        <v>331852.51594097703</v>
      </c>
      <c r="EA288" s="1">
        <v>389755.04304446699</v>
      </c>
      <c r="EB288" s="1">
        <v>294271.96128195297</v>
      </c>
      <c r="EC288" s="1">
        <v>511143.96772532002</v>
      </c>
      <c r="ED288" s="1">
        <v>485291.67607760301</v>
      </c>
      <c r="EE288" s="1">
        <v>381650.245899759</v>
      </c>
      <c r="EF288" s="1">
        <v>560525.25027393503</v>
      </c>
      <c r="EG288" s="1">
        <v>304124.54941373703</v>
      </c>
      <c r="EH288" s="1">
        <v>155316.834195484</v>
      </c>
      <c r="EI288" s="1">
        <v>543843.13900547102</v>
      </c>
      <c r="EJ288" s="1">
        <v>618784.25904524396</v>
      </c>
      <c r="EK288" s="1">
        <v>293187.02625932603</v>
      </c>
      <c r="EL288" s="1">
        <v>309179.59895634098</v>
      </c>
      <c r="EM288" s="1">
        <v>470740.91191998601</v>
      </c>
      <c r="EN288" s="1">
        <v>557733.96211698605</v>
      </c>
      <c r="EO288" s="1">
        <v>477901.38552819198</v>
      </c>
      <c r="EP288" s="1">
        <v>172805.35722551501</v>
      </c>
      <c r="EQ288" s="1">
        <v>252889.960837797</v>
      </c>
      <c r="ER288" s="1">
        <v>181096.454506863</v>
      </c>
      <c r="ES288" s="1">
        <v>179707.52956500501</v>
      </c>
      <c r="ET288" s="1">
        <v>227478.32616086199</v>
      </c>
      <c r="EU288" s="1">
        <v>212649.95285381199</v>
      </c>
      <c r="EV288" s="1">
        <v>552747.37171352596</v>
      </c>
      <c r="EW288" s="1">
        <v>359759.78775109799</v>
      </c>
      <c r="EX288" s="1">
        <v>219741.96506664</v>
      </c>
      <c r="EY288" s="1">
        <v>313099.837982764</v>
      </c>
      <c r="EZ288" s="1">
        <v>654312.15326480998</v>
      </c>
      <c r="FA288" s="1">
        <v>233111.626026688</v>
      </c>
      <c r="FB288" s="1">
        <v>639964.35921263299</v>
      </c>
      <c r="FC288" s="1">
        <v>397488.840773109</v>
      </c>
      <c r="FD288" s="1">
        <v>886665.42710591399</v>
      </c>
    </row>
    <row r="289" spans="1:160" x14ac:dyDescent="0.2">
      <c r="A289" s="1" t="s">
        <v>1925</v>
      </c>
      <c r="B289" s="4" t="s">
        <v>1276</v>
      </c>
      <c r="C289" s="4" t="s">
        <v>1277</v>
      </c>
      <c r="D289" s="1">
        <v>38790.208114062101</v>
      </c>
      <c r="E289" s="1">
        <v>178573.65732996899</v>
      </c>
      <c r="F289" s="1">
        <v>151511.115600146</v>
      </c>
      <c r="G289" s="1">
        <v>76701.567311778097</v>
      </c>
      <c r="H289" s="1">
        <v>75523.753779021994</v>
      </c>
      <c r="I289" s="1">
        <v>55370.614168038599</v>
      </c>
      <c r="J289" s="1">
        <v>105078.50137324299</v>
      </c>
      <c r="K289" s="1">
        <v>108106.481813502</v>
      </c>
      <c r="L289" s="1">
        <v>84414.701478684103</v>
      </c>
      <c r="M289" s="1">
        <v>46646.088645190903</v>
      </c>
      <c r="N289" s="1">
        <v>100810.060521972</v>
      </c>
      <c r="O289" s="1">
        <v>59701.602663412297</v>
      </c>
      <c r="P289" s="1">
        <v>72722.039834272597</v>
      </c>
      <c r="Q289" s="1">
        <v>67945.235499953007</v>
      </c>
      <c r="R289" s="1">
        <v>65882.906290010302</v>
      </c>
      <c r="S289" s="1">
        <v>73390.366606892305</v>
      </c>
      <c r="T289" s="1">
        <v>56090.007715910702</v>
      </c>
      <c r="U289" s="1">
        <v>111656.69580976899</v>
      </c>
      <c r="V289" s="1">
        <v>61164.243873780899</v>
      </c>
      <c r="W289" s="1">
        <v>104583.561564958</v>
      </c>
      <c r="X289" s="1">
        <v>64934.4999347427</v>
      </c>
      <c r="Y289" s="1">
        <v>109964.07194013199</v>
      </c>
      <c r="Z289" s="1">
        <v>38305.9433367889</v>
      </c>
      <c r="AA289" s="1">
        <v>80385.921375567501</v>
      </c>
      <c r="AB289" s="1">
        <v>64393.940961097302</v>
      </c>
      <c r="AC289" s="1">
        <v>70409.822262253496</v>
      </c>
      <c r="AD289" s="1">
        <v>84417.438083741305</v>
      </c>
      <c r="AE289" s="1">
        <v>93912.387026225493</v>
      </c>
      <c r="AF289" s="1">
        <v>33851.801245341499</v>
      </c>
      <c r="AG289" s="1">
        <v>54163.288442518002</v>
      </c>
      <c r="AH289" s="1">
        <v>86144.634074613903</v>
      </c>
      <c r="AI289" s="1">
        <v>55173.145753026198</v>
      </c>
      <c r="AJ289" s="1">
        <v>52794.7839737049</v>
      </c>
      <c r="AK289" s="1">
        <v>115670.521834089</v>
      </c>
      <c r="AL289" s="1">
        <v>58564.153566680703</v>
      </c>
      <c r="AM289" s="1">
        <v>72241.982095282598</v>
      </c>
      <c r="AN289" s="1">
        <v>81298.930723836893</v>
      </c>
      <c r="AO289" s="1">
        <v>47423.207348778997</v>
      </c>
      <c r="AP289" s="1">
        <v>61221.863192851102</v>
      </c>
      <c r="AQ289" s="1">
        <v>186751.25162535001</v>
      </c>
      <c r="AR289" s="1">
        <v>123878.95817441501</v>
      </c>
      <c r="AS289" s="1">
        <v>76500.599518916395</v>
      </c>
      <c r="AT289" s="1">
        <v>39360.622186122098</v>
      </c>
      <c r="AU289" s="1">
        <v>56410.272253722404</v>
      </c>
      <c r="AV289" s="1">
        <v>55827.2678364987</v>
      </c>
      <c r="AW289" s="1">
        <v>72190.922622863101</v>
      </c>
      <c r="AX289" s="1">
        <v>67740.990660193696</v>
      </c>
      <c r="AY289" s="1">
        <v>54160.817779683901</v>
      </c>
      <c r="AZ289" s="1">
        <v>67282.237777608607</v>
      </c>
      <c r="BA289" s="1">
        <v>87723.034979198506</v>
      </c>
      <c r="BB289" s="1">
        <v>104879.36807377099</v>
      </c>
      <c r="BC289" s="1">
        <v>106519.374427826</v>
      </c>
      <c r="BD289" s="1">
        <v>120009.930526942</v>
      </c>
      <c r="BE289" s="1">
        <v>80702.343381762897</v>
      </c>
      <c r="BF289" s="1">
        <v>73571.456748975193</v>
      </c>
      <c r="BG289" s="1">
        <v>57996.604060061203</v>
      </c>
      <c r="BH289" s="1">
        <v>73535.545592035705</v>
      </c>
      <c r="BI289" s="1">
        <v>96875.735281040106</v>
      </c>
      <c r="BJ289" s="1">
        <v>96023.404559541203</v>
      </c>
      <c r="BK289" s="1">
        <v>122773.35857919299</v>
      </c>
      <c r="BL289" s="1">
        <v>56070.627539531597</v>
      </c>
      <c r="BM289" s="1">
        <v>75065.918281808496</v>
      </c>
      <c r="BN289" s="1">
        <v>88757.700084159806</v>
      </c>
      <c r="BO289" s="1">
        <v>85057.763230006298</v>
      </c>
      <c r="BP289" s="1">
        <v>90285.885248506107</v>
      </c>
      <c r="BQ289" s="1">
        <v>61509.219561315302</v>
      </c>
      <c r="BR289" s="1">
        <v>116904.77491012801</v>
      </c>
      <c r="BS289" s="1">
        <v>85471.789043000696</v>
      </c>
      <c r="BT289" s="1">
        <v>71090.231203650503</v>
      </c>
      <c r="BU289" s="1">
        <v>60331.136854501499</v>
      </c>
      <c r="BV289" s="1">
        <v>56768.037983318798</v>
      </c>
      <c r="BW289" s="1">
        <v>126990.48217833</v>
      </c>
      <c r="BX289" s="1">
        <v>63612.795289506903</v>
      </c>
      <c r="BY289" s="1">
        <v>90738.544735010903</v>
      </c>
      <c r="BZ289" s="1">
        <v>64019.439958396302</v>
      </c>
      <c r="CA289" s="1">
        <v>95546.510825740799</v>
      </c>
      <c r="CB289" s="1">
        <v>162306.61951179701</v>
      </c>
      <c r="CC289" s="1">
        <v>41848.605459142302</v>
      </c>
      <c r="CD289" s="1">
        <v>42822.285077372799</v>
      </c>
      <c r="CE289" s="1">
        <v>81357.535444867506</v>
      </c>
      <c r="CF289" s="1">
        <v>105319.84308939301</v>
      </c>
      <c r="CG289" s="1">
        <v>65798.692639825094</v>
      </c>
      <c r="CH289" s="1">
        <v>67726.089366741595</v>
      </c>
      <c r="CI289" s="1">
        <v>75392.004385812499</v>
      </c>
      <c r="CJ289" s="1">
        <v>57979.863743850197</v>
      </c>
      <c r="CK289" s="1">
        <v>54841.061735176598</v>
      </c>
      <c r="CL289" s="1">
        <v>38471.638077450298</v>
      </c>
      <c r="CM289" s="1">
        <v>55473.919838520203</v>
      </c>
      <c r="CN289" s="1">
        <v>77821.563979559607</v>
      </c>
      <c r="CO289" s="1">
        <v>100782.771940844</v>
      </c>
      <c r="CP289" s="1">
        <v>68604.953224307406</v>
      </c>
      <c r="CQ289" s="1">
        <v>62469.573041918302</v>
      </c>
      <c r="CR289" s="1">
        <v>113715.94733551401</v>
      </c>
      <c r="CS289" s="1">
        <v>53681.309010383899</v>
      </c>
      <c r="CT289" s="1">
        <v>42265.2709622189</v>
      </c>
      <c r="CU289" s="1">
        <v>91206.188428534704</v>
      </c>
      <c r="CV289" s="1">
        <v>65157.5662866126</v>
      </c>
      <c r="CW289" s="1">
        <v>79998.562294489806</v>
      </c>
      <c r="CX289" s="1">
        <v>52857.3154747261</v>
      </c>
      <c r="CY289" s="1">
        <v>68421.576843028801</v>
      </c>
      <c r="CZ289" s="1">
        <v>53675.713819647302</v>
      </c>
      <c r="DA289" s="1">
        <v>57958.927636189401</v>
      </c>
      <c r="DB289" s="1">
        <v>77430.186406001594</v>
      </c>
      <c r="DC289" s="1">
        <v>55324.887755420699</v>
      </c>
      <c r="DD289" s="1">
        <v>60652.901870096903</v>
      </c>
      <c r="DE289" s="1">
        <v>54129.649902047197</v>
      </c>
      <c r="DF289" s="1">
        <v>84534.794724073799</v>
      </c>
      <c r="DG289" s="1">
        <v>89166.527192309703</v>
      </c>
      <c r="DH289" s="1">
        <v>56952.998407011502</v>
      </c>
      <c r="DI289" s="1">
        <v>57589.9648133222</v>
      </c>
      <c r="DJ289" s="1">
        <v>69618.9614641964</v>
      </c>
      <c r="DK289" s="1">
        <v>78365.958336654599</v>
      </c>
      <c r="DL289" s="1">
        <v>54968.536006922797</v>
      </c>
      <c r="DM289" s="1">
        <v>159330.22737122199</v>
      </c>
      <c r="DN289" s="1">
        <v>42784.067805981504</v>
      </c>
      <c r="DO289" s="1">
        <v>51827.330776170398</v>
      </c>
      <c r="DP289" s="1">
        <v>73787.022498710794</v>
      </c>
      <c r="DQ289" s="1">
        <v>57082.742080464399</v>
      </c>
      <c r="DR289" s="1">
        <v>44874.232644832598</v>
      </c>
      <c r="DS289" s="1">
        <v>71190.372369635807</v>
      </c>
      <c r="DT289" s="1">
        <v>162487.15312785201</v>
      </c>
      <c r="DU289" s="1">
        <v>67323.830648967705</v>
      </c>
      <c r="DV289" s="1">
        <v>106006.063691424</v>
      </c>
      <c r="DW289" s="1">
        <v>137666.109504316</v>
      </c>
      <c r="DX289" s="1">
        <v>37477.754172970301</v>
      </c>
      <c r="DY289" s="1">
        <v>127586.38169968899</v>
      </c>
      <c r="DZ289" s="1">
        <v>90607.9844834783</v>
      </c>
      <c r="EA289" s="1">
        <v>93025.323822354607</v>
      </c>
      <c r="EB289" s="1">
        <v>77119.011453669795</v>
      </c>
      <c r="EC289" s="1">
        <v>110807.380131992</v>
      </c>
      <c r="ED289" s="1">
        <v>107022.397287681</v>
      </c>
      <c r="EE289" s="1">
        <v>260572.07889708201</v>
      </c>
      <c r="EF289" s="1">
        <v>102772.736518679</v>
      </c>
      <c r="EG289" s="1">
        <v>75908.537653812804</v>
      </c>
      <c r="EH289" s="1">
        <v>53112.653421216099</v>
      </c>
      <c r="EI289" s="1">
        <v>35159.2729663602</v>
      </c>
      <c r="EJ289" s="1">
        <v>96844.7198047524</v>
      </c>
      <c r="EK289" s="1">
        <v>83210.023260260496</v>
      </c>
      <c r="EL289" s="1">
        <v>62785.448267589702</v>
      </c>
      <c r="EM289" s="1">
        <v>103245.553542065</v>
      </c>
      <c r="EN289" s="1">
        <v>130102.741031686</v>
      </c>
      <c r="EO289" s="1">
        <v>138501.281634082</v>
      </c>
      <c r="EP289" s="1">
        <v>50900.002436385701</v>
      </c>
      <c r="EQ289" s="1">
        <v>96882.919152917297</v>
      </c>
      <c r="ER289" s="1">
        <v>48616.851116539699</v>
      </c>
      <c r="ES289" s="1">
        <v>63127.065265125297</v>
      </c>
      <c r="ET289" s="1">
        <v>40428.6877377274</v>
      </c>
      <c r="EU289" s="1">
        <v>37008.073348313301</v>
      </c>
      <c r="EV289" s="1">
        <v>108377.355007034</v>
      </c>
      <c r="EW289" s="1">
        <v>60053.897384467396</v>
      </c>
      <c r="EX289" s="1">
        <v>83750.7316868411</v>
      </c>
      <c r="EY289" s="1">
        <v>45457.790378393802</v>
      </c>
      <c r="EZ289" s="1">
        <v>74223.046961802596</v>
      </c>
      <c r="FA289" s="1">
        <v>71093.859322099306</v>
      </c>
      <c r="FB289" s="1">
        <v>102207.418855276</v>
      </c>
      <c r="FC289" s="1">
        <v>52743.872412207696</v>
      </c>
      <c r="FD289" s="1">
        <v>130473.49316731399</v>
      </c>
    </row>
    <row r="290" spans="1:160" x14ac:dyDescent="0.2">
      <c r="A290" s="1" t="s">
        <v>1927</v>
      </c>
      <c r="B290" s="4" t="s">
        <v>1280</v>
      </c>
      <c r="C290" s="4" t="s">
        <v>1281</v>
      </c>
      <c r="D290" s="1" t="s">
        <v>0</v>
      </c>
      <c r="E290" s="1">
        <v>20834.761091048</v>
      </c>
      <c r="F290" s="1">
        <v>26848.7136936963</v>
      </c>
      <c r="G290" s="1" t="s">
        <v>0</v>
      </c>
      <c r="H290" s="1" t="s">
        <v>0</v>
      </c>
      <c r="I290" s="1">
        <v>45183.5322538494</v>
      </c>
      <c r="J290" s="1">
        <v>23670.918050920201</v>
      </c>
      <c r="K290" s="1">
        <v>21007.764105013699</v>
      </c>
      <c r="L290" s="1">
        <v>43298.409738892602</v>
      </c>
      <c r="M290" s="1">
        <v>34095.206781348497</v>
      </c>
      <c r="N290" s="1">
        <v>25539.436968854101</v>
      </c>
      <c r="O290" s="1">
        <v>48710.267883595297</v>
      </c>
      <c r="P290" s="1" t="s">
        <v>0</v>
      </c>
      <c r="Q290" s="1">
        <v>25810.3631440709</v>
      </c>
      <c r="R290" s="1">
        <v>26283.3481369199</v>
      </c>
      <c r="S290" s="1" t="s">
        <v>0</v>
      </c>
      <c r="T290" s="1">
        <v>69084.913863454305</v>
      </c>
      <c r="U290" s="1">
        <v>32148.348056644001</v>
      </c>
      <c r="V290" s="1">
        <v>26572.551175934801</v>
      </c>
      <c r="W290" s="1">
        <v>24711.756698622499</v>
      </c>
      <c r="X290" s="1">
        <v>63816.354488090001</v>
      </c>
      <c r="Y290" s="1">
        <v>28327.965218665398</v>
      </c>
      <c r="Z290" s="1">
        <v>69360.658381417496</v>
      </c>
      <c r="AA290" s="1">
        <v>15744.252812450801</v>
      </c>
      <c r="AB290" s="1">
        <v>29687.063371813001</v>
      </c>
      <c r="AC290" s="1">
        <v>43781.654272709398</v>
      </c>
      <c r="AD290" s="1">
        <v>32099.033896849</v>
      </c>
      <c r="AE290" s="1">
        <v>17162.620005143901</v>
      </c>
      <c r="AF290" s="1" t="s">
        <v>0</v>
      </c>
      <c r="AG290" s="1">
        <v>32912.0848204992</v>
      </c>
      <c r="AH290" s="1">
        <v>24323.9914561521</v>
      </c>
      <c r="AI290" s="1">
        <v>25961.917683811102</v>
      </c>
      <c r="AJ290" s="1">
        <v>19935.256866937401</v>
      </c>
      <c r="AK290" s="1">
        <v>16063.906046009201</v>
      </c>
      <c r="AL290" s="1">
        <v>28303.184421827598</v>
      </c>
      <c r="AM290" s="1">
        <v>21474.6455196028</v>
      </c>
      <c r="AN290" s="1">
        <v>18981.059304343002</v>
      </c>
      <c r="AO290" s="1">
        <v>20852.4584404571</v>
      </c>
      <c r="AP290" s="1">
        <v>14015.129672614699</v>
      </c>
      <c r="AQ290" s="1" t="s">
        <v>0</v>
      </c>
      <c r="AR290" s="1">
        <v>51203.742467591997</v>
      </c>
      <c r="AS290" s="1">
        <v>18075.171676537899</v>
      </c>
      <c r="AT290" s="1">
        <v>35625.976390941702</v>
      </c>
      <c r="AU290" s="1">
        <v>17257.643914980501</v>
      </c>
      <c r="AV290" s="1">
        <v>26858.586870684201</v>
      </c>
      <c r="AW290" s="1">
        <v>16682.6470232996</v>
      </c>
      <c r="AX290" s="1">
        <v>41931.319296936803</v>
      </c>
      <c r="AY290" s="1">
        <v>35763.777237207301</v>
      </c>
      <c r="AZ290" s="1">
        <v>36762.013462158196</v>
      </c>
      <c r="BA290" s="1">
        <v>35474.893293888403</v>
      </c>
      <c r="BB290" s="1">
        <v>19317.682066931699</v>
      </c>
      <c r="BC290" s="1" t="s">
        <v>0</v>
      </c>
      <c r="BD290" s="1">
        <v>22002.7792049813</v>
      </c>
      <c r="BE290" s="1">
        <v>20203.402704991</v>
      </c>
      <c r="BF290" s="1" t="s">
        <v>0</v>
      </c>
      <c r="BG290" s="1">
        <v>17924.448793238698</v>
      </c>
      <c r="BH290" s="1">
        <v>22599.8758216688</v>
      </c>
      <c r="BI290" s="1" t="s">
        <v>0</v>
      </c>
      <c r="BJ290" s="1">
        <v>53256.565625064803</v>
      </c>
      <c r="BK290" s="1">
        <v>16456.079133106599</v>
      </c>
      <c r="BL290" s="1">
        <v>20634.940822485802</v>
      </c>
      <c r="BM290" s="1">
        <v>19304.528452849601</v>
      </c>
      <c r="BN290" s="1" t="s">
        <v>0</v>
      </c>
      <c r="BO290" s="1">
        <v>20533.799303262898</v>
      </c>
      <c r="BP290" s="1">
        <v>13996.387090043499</v>
      </c>
      <c r="BQ290" s="1">
        <v>24227.020387000099</v>
      </c>
      <c r="BR290" s="1">
        <v>25725.1766856699</v>
      </c>
      <c r="BS290" s="1" t="s">
        <v>0</v>
      </c>
      <c r="BT290" s="1">
        <v>40391.089272696998</v>
      </c>
      <c r="BU290" s="1" t="s">
        <v>0</v>
      </c>
      <c r="BV290" s="1">
        <v>48895.271294896098</v>
      </c>
      <c r="BW290" s="1">
        <v>22721.888070381901</v>
      </c>
      <c r="BX290" s="1">
        <v>30132.163566258601</v>
      </c>
      <c r="BY290" s="1">
        <v>20841.651234071898</v>
      </c>
      <c r="BZ290" s="1" t="s">
        <v>0</v>
      </c>
      <c r="CA290" s="1" t="s">
        <v>0</v>
      </c>
      <c r="CB290" s="1">
        <v>31251.3541443084</v>
      </c>
      <c r="CC290" s="1">
        <v>38666.689468377997</v>
      </c>
      <c r="CD290" s="1">
        <v>68087.570610655093</v>
      </c>
      <c r="CE290" s="1">
        <v>27568.2158421805</v>
      </c>
      <c r="CF290" s="1">
        <v>29340.861449759599</v>
      </c>
      <c r="CG290" s="1">
        <v>41328.541731438301</v>
      </c>
      <c r="CH290" s="1" t="s">
        <v>0</v>
      </c>
      <c r="CI290" s="1">
        <v>22464.138090251701</v>
      </c>
      <c r="CJ290" s="1">
        <v>47995.937559767102</v>
      </c>
      <c r="CK290" s="1">
        <v>52867.512018588102</v>
      </c>
      <c r="CL290" s="1">
        <v>36520.954445484997</v>
      </c>
      <c r="CM290" s="1">
        <v>19040.067471787301</v>
      </c>
      <c r="CN290" s="1">
        <v>21306.136956014499</v>
      </c>
      <c r="CO290" s="1" t="s">
        <v>0</v>
      </c>
      <c r="CP290" s="1" t="s">
        <v>0</v>
      </c>
      <c r="CQ290" s="1">
        <v>29401.0129447689</v>
      </c>
      <c r="CR290" s="1" t="s">
        <v>0</v>
      </c>
      <c r="CS290" s="1">
        <v>24390.729511895501</v>
      </c>
      <c r="CT290" s="1">
        <v>21644.072996126601</v>
      </c>
      <c r="CU290" s="1" t="s">
        <v>0</v>
      </c>
      <c r="CV290" s="1">
        <v>34335.040852603001</v>
      </c>
      <c r="CW290" s="1" t="s">
        <v>0</v>
      </c>
      <c r="CX290" s="1" t="s">
        <v>0</v>
      </c>
      <c r="CY290" s="1" t="s">
        <v>0</v>
      </c>
      <c r="CZ290" s="1">
        <v>35488.295489073796</v>
      </c>
      <c r="DA290" s="1" t="s">
        <v>0</v>
      </c>
      <c r="DB290" s="1">
        <v>15858.0429034552</v>
      </c>
      <c r="DC290" s="1">
        <v>20073.7332137587</v>
      </c>
      <c r="DD290" s="1">
        <v>20608.036492621399</v>
      </c>
      <c r="DE290" s="1">
        <v>19466.969594573002</v>
      </c>
      <c r="DF290" s="1" t="s">
        <v>0</v>
      </c>
      <c r="DG290" s="1">
        <v>18526.087904351501</v>
      </c>
      <c r="DH290" s="1">
        <v>30833.433332393499</v>
      </c>
      <c r="DI290" s="1" t="s">
        <v>0</v>
      </c>
      <c r="DJ290" s="1">
        <v>25479.5582696604</v>
      </c>
      <c r="DK290" s="1" t="s">
        <v>0</v>
      </c>
      <c r="DL290" s="1" t="s">
        <v>0</v>
      </c>
      <c r="DM290" s="1">
        <v>17311.058780688199</v>
      </c>
      <c r="DN290" s="1">
        <v>22796.630302236699</v>
      </c>
      <c r="DO290" s="1" t="s">
        <v>0</v>
      </c>
      <c r="DP290" s="1">
        <v>33747.797347627697</v>
      </c>
      <c r="DQ290" s="1" t="s">
        <v>0</v>
      </c>
      <c r="DR290" s="1">
        <v>21208.665261515798</v>
      </c>
      <c r="DS290" s="1">
        <v>22631.517022092801</v>
      </c>
      <c r="DT290" s="1">
        <v>41718.9206869029</v>
      </c>
      <c r="DU290" s="1">
        <v>19411.1545977692</v>
      </c>
      <c r="DV290" s="1">
        <v>28907.045721132301</v>
      </c>
      <c r="DW290" s="1">
        <v>29907.113475336399</v>
      </c>
      <c r="DX290" s="1">
        <v>51880.693362465499</v>
      </c>
      <c r="DY290" s="1">
        <v>16353.1957553107</v>
      </c>
      <c r="DZ290" s="1" t="s">
        <v>0</v>
      </c>
      <c r="EA290" s="1">
        <v>37586.494283570297</v>
      </c>
      <c r="EB290" s="1">
        <v>40931.3426609077</v>
      </c>
      <c r="EC290" s="1" t="s">
        <v>0</v>
      </c>
      <c r="ED290" s="1" t="s">
        <v>0</v>
      </c>
      <c r="EE290" s="1" t="s">
        <v>0</v>
      </c>
      <c r="EF290" s="1" t="s">
        <v>0</v>
      </c>
      <c r="EG290" s="1" t="s">
        <v>0</v>
      </c>
      <c r="EH290" s="1">
        <v>27885.276009965401</v>
      </c>
      <c r="EI290" s="1" t="s">
        <v>0</v>
      </c>
      <c r="EJ290" s="1" t="s">
        <v>0</v>
      </c>
      <c r="EK290" s="1" t="s">
        <v>0</v>
      </c>
      <c r="EL290" s="1">
        <v>24343.438963553999</v>
      </c>
      <c r="EM290" s="1" t="s">
        <v>0</v>
      </c>
      <c r="EN290" s="1">
        <v>20857.532211576599</v>
      </c>
      <c r="EO290" s="1">
        <v>27734.298474692201</v>
      </c>
      <c r="EP290" s="1">
        <v>39695.147647609003</v>
      </c>
      <c r="EQ290" s="1">
        <v>39304.124033537897</v>
      </c>
      <c r="ER290" s="1" t="s">
        <v>0</v>
      </c>
      <c r="ES290" s="1">
        <v>32755.5710405096</v>
      </c>
      <c r="ET290" s="1">
        <v>21830.265993409401</v>
      </c>
      <c r="EU290" s="1" t="s">
        <v>0</v>
      </c>
      <c r="EV290" s="1">
        <v>54497.556858415002</v>
      </c>
      <c r="EW290" s="1">
        <v>26078.169113067899</v>
      </c>
      <c r="EX290" s="1">
        <v>23330.269828197401</v>
      </c>
      <c r="EY290" s="1">
        <v>37180.595169310502</v>
      </c>
      <c r="EZ290" s="1">
        <v>18854.397500991301</v>
      </c>
      <c r="FA290" s="1">
        <v>37687.2161519535</v>
      </c>
      <c r="FB290" s="1" t="s">
        <v>0</v>
      </c>
      <c r="FC290" s="1" t="s">
        <v>0</v>
      </c>
      <c r="FD290" s="1">
        <v>19149.346964339598</v>
      </c>
    </row>
    <row r="291" spans="1:160" x14ac:dyDescent="0.2">
      <c r="A291" s="1" t="s">
        <v>1928</v>
      </c>
      <c r="B291" s="4" t="s">
        <v>1285</v>
      </c>
      <c r="C291" s="4" t="s">
        <v>1286</v>
      </c>
      <c r="D291" s="1">
        <v>14413.5240641082</v>
      </c>
      <c r="E291" s="1">
        <v>74668.960904385094</v>
      </c>
      <c r="F291" s="1">
        <v>23413.060989811001</v>
      </c>
      <c r="G291" s="1">
        <v>255507.14584724</v>
      </c>
      <c r="H291" s="1">
        <v>56391.125119734599</v>
      </c>
      <c r="I291" s="1">
        <v>16207.7475293385</v>
      </c>
      <c r="J291" s="1">
        <v>189227.44999671201</v>
      </c>
      <c r="K291" s="1">
        <v>56738.453241122501</v>
      </c>
      <c r="L291" s="1">
        <v>18239.046959937899</v>
      </c>
      <c r="M291" s="1">
        <v>24508.576599780499</v>
      </c>
      <c r="N291" s="1">
        <v>200950.22515422801</v>
      </c>
      <c r="O291" s="1">
        <v>42418.433900208896</v>
      </c>
      <c r="P291" s="1">
        <v>85839.672858329097</v>
      </c>
      <c r="Q291" s="1">
        <v>30554.424923691098</v>
      </c>
      <c r="R291" s="1">
        <v>23216.734063926298</v>
      </c>
      <c r="S291" s="1">
        <v>135449.663764517</v>
      </c>
      <c r="T291" s="1">
        <v>93266.686786370294</v>
      </c>
      <c r="U291" s="1">
        <v>788178.52886751597</v>
      </c>
      <c r="V291" s="1">
        <v>15631.1771130371</v>
      </c>
      <c r="W291" s="1">
        <v>48988.615951115702</v>
      </c>
      <c r="X291" s="1">
        <v>151600.90154992</v>
      </c>
      <c r="Y291" s="1">
        <v>16663.395476550999</v>
      </c>
      <c r="Z291" s="1">
        <v>10189.768469840899</v>
      </c>
      <c r="AA291" s="1">
        <v>20624.185451495199</v>
      </c>
      <c r="AB291" s="1">
        <v>42955.9679564119</v>
      </c>
      <c r="AC291" s="1">
        <v>138415.66152093501</v>
      </c>
      <c r="AD291" s="1">
        <v>60577.2982402669</v>
      </c>
      <c r="AE291" s="1">
        <v>55696.180067563699</v>
      </c>
      <c r="AF291" s="1">
        <v>12143.368719992</v>
      </c>
      <c r="AG291" s="1" t="s">
        <v>0</v>
      </c>
      <c r="AH291" s="1">
        <v>68711.762506145096</v>
      </c>
      <c r="AI291" s="1">
        <v>41502.883513357097</v>
      </c>
      <c r="AJ291" s="1" t="s">
        <v>0</v>
      </c>
      <c r="AK291" s="1">
        <v>46372.456341044097</v>
      </c>
      <c r="AL291" s="1">
        <v>19795.959064904499</v>
      </c>
      <c r="AM291" s="1">
        <v>129992.93238128501</v>
      </c>
      <c r="AN291" s="1">
        <v>122090.823414894</v>
      </c>
      <c r="AO291" s="1" t="s">
        <v>0</v>
      </c>
      <c r="AP291" s="1">
        <v>114319.789439367</v>
      </c>
      <c r="AQ291" s="1">
        <v>38095.7390012084</v>
      </c>
      <c r="AR291" s="1">
        <v>63255.713380571397</v>
      </c>
      <c r="AS291" s="1">
        <v>40643.308708374301</v>
      </c>
      <c r="AT291" s="1">
        <v>322453.88410460501</v>
      </c>
      <c r="AU291" s="1">
        <v>27354.069567502302</v>
      </c>
      <c r="AV291" s="1">
        <v>52272.7835325536</v>
      </c>
      <c r="AW291" s="1">
        <v>246439.00693856401</v>
      </c>
      <c r="AX291" s="1">
        <v>67834.082331318205</v>
      </c>
      <c r="AY291" s="1">
        <v>15873.1242864303</v>
      </c>
      <c r="AZ291" s="1" t="s">
        <v>0</v>
      </c>
      <c r="BA291" s="1">
        <v>39443.375543696602</v>
      </c>
      <c r="BB291" s="1">
        <v>33883.061996581499</v>
      </c>
      <c r="BC291" s="1">
        <v>126760.099638243</v>
      </c>
      <c r="BD291" s="1">
        <v>400406.01190527598</v>
      </c>
      <c r="BE291" s="1">
        <v>23638.309956705001</v>
      </c>
      <c r="BF291" s="1">
        <v>80967.237598381296</v>
      </c>
      <c r="BG291" s="1">
        <v>222200.643113292</v>
      </c>
      <c r="BH291" s="1" t="s">
        <v>0</v>
      </c>
      <c r="BI291" s="1">
        <v>71728.159046209999</v>
      </c>
      <c r="BJ291" s="1">
        <v>25257.847117259102</v>
      </c>
      <c r="BK291" s="1">
        <v>83491.103401031898</v>
      </c>
      <c r="BL291" s="1">
        <v>227729.93414981</v>
      </c>
      <c r="BM291" s="1">
        <v>30805.491897270698</v>
      </c>
      <c r="BN291" s="1">
        <v>122682.104122205</v>
      </c>
      <c r="BO291" s="1">
        <v>30157.679605344601</v>
      </c>
      <c r="BP291" s="1">
        <v>340837.13983315497</v>
      </c>
      <c r="BQ291" s="1">
        <v>78389.880434530205</v>
      </c>
      <c r="BR291" s="1" t="s">
        <v>0</v>
      </c>
      <c r="BS291" s="1" t="s">
        <v>0</v>
      </c>
      <c r="BT291" s="1">
        <v>39666.935870387497</v>
      </c>
      <c r="BU291" s="1">
        <v>152135.64909961101</v>
      </c>
      <c r="BV291" s="1">
        <v>15932.861334585101</v>
      </c>
      <c r="BW291" s="1">
        <v>49228.429483129097</v>
      </c>
      <c r="BX291" s="1">
        <v>33244.988722621703</v>
      </c>
      <c r="BY291" s="1">
        <v>106378.10522587701</v>
      </c>
      <c r="BZ291" s="1" t="s">
        <v>0</v>
      </c>
      <c r="CA291" s="1">
        <v>73803.219170305296</v>
      </c>
      <c r="CB291" s="1">
        <v>71658.278920475903</v>
      </c>
      <c r="CC291" s="1">
        <v>37930.391235241303</v>
      </c>
      <c r="CD291" s="1">
        <v>31230.314883752901</v>
      </c>
      <c r="CE291" s="1" t="s">
        <v>0</v>
      </c>
      <c r="CF291" s="1" t="s">
        <v>0</v>
      </c>
      <c r="CG291" s="1" t="s">
        <v>0</v>
      </c>
      <c r="CH291" s="1" t="s">
        <v>0</v>
      </c>
      <c r="CI291" s="1">
        <v>321709.33862167998</v>
      </c>
      <c r="CJ291" s="1">
        <v>16796.1892121112</v>
      </c>
      <c r="CK291" s="1">
        <v>45384.785409170603</v>
      </c>
      <c r="CL291" s="1">
        <v>39219.445494968299</v>
      </c>
      <c r="CM291" s="1">
        <v>168620.169123712</v>
      </c>
      <c r="CN291" s="1">
        <v>121244.519336738</v>
      </c>
      <c r="CO291" s="1" t="s">
        <v>0</v>
      </c>
      <c r="CP291" s="1">
        <v>20470.959772831098</v>
      </c>
      <c r="CQ291" s="1" t="s">
        <v>0</v>
      </c>
      <c r="CR291" s="1" t="s">
        <v>0</v>
      </c>
      <c r="CS291" s="1">
        <v>34045.042568452802</v>
      </c>
      <c r="CT291" s="1">
        <v>47721.1350049108</v>
      </c>
      <c r="CU291" s="1">
        <v>53701.267739354502</v>
      </c>
      <c r="CV291" s="1">
        <v>51314.1522669845</v>
      </c>
      <c r="CW291" s="1">
        <v>96528.1641607934</v>
      </c>
      <c r="CX291" s="1">
        <v>111563.34381793501</v>
      </c>
      <c r="CY291" s="1">
        <v>33364.9913814713</v>
      </c>
      <c r="CZ291" s="1">
        <v>71382.873069888097</v>
      </c>
      <c r="DA291" s="1">
        <v>106037.191200816</v>
      </c>
      <c r="DB291" s="1">
        <v>62712.459709003597</v>
      </c>
      <c r="DC291" s="1">
        <v>33777.9302906331</v>
      </c>
      <c r="DD291" s="1" t="s">
        <v>0</v>
      </c>
      <c r="DE291" s="1">
        <v>35857.441291193201</v>
      </c>
      <c r="DF291" s="1">
        <v>17337.521865402901</v>
      </c>
      <c r="DG291" s="1">
        <v>92780.396064612505</v>
      </c>
      <c r="DH291" s="1" t="s">
        <v>0</v>
      </c>
      <c r="DI291" s="1">
        <v>47562.745029948499</v>
      </c>
      <c r="DJ291" s="1">
        <v>52760.320833859703</v>
      </c>
      <c r="DK291" s="1">
        <v>47850.206652476103</v>
      </c>
      <c r="DL291" s="1">
        <v>60415.886885948501</v>
      </c>
      <c r="DM291" s="1">
        <v>102398.080599849</v>
      </c>
      <c r="DN291" s="1">
        <v>38233.408584730401</v>
      </c>
      <c r="DO291" s="1">
        <v>36752.382511913704</v>
      </c>
      <c r="DP291" s="1">
        <v>169989.376221388</v>
      </c>
      <c r="DQ291" s="1">
        <v>120602.832583421</v>
      </c>
      <c r="DR291" s="1">
        <v>199890.58617505</v>
      </c>
      <c r="DS291" s="1">
        <v>19054.319830453798</v>
      </c>
      <c r="DT291" s="1">
        <v>51943.965100055299</v>
      </c>
      <c r="DU291" s="1">
        <v>101323.566999398</v>
      </c>
      <c r="DV291" s="1">
        <v>45027.2732000955</v>
      </c>
      <c r="DW291" s="1" t="s">
        <v>0</v>
      </c>
      <c r="DX291" s="1" t="s">
        <v>0</v>
      </c>
      <c r="DY291" s="1">
        <v>38899.0843768513</v>
      </c>
      <c r="DZ291" s="1">
        <v>54068.804968423501</v>
      </c>
      <c r="EA291" s="1" t="s">
        <v>0</v>
      </c>
      <c r="EB291" s="1" t="s">
        <v>0</v>
      </c>
      <c r="EC291" s="1">
        <v>19000.279146253899</v>
      </c>
      <c r="ED291" s="1">
        <v>40711.579084853503</v>
      </c>
      <c r="EE291" s="1">
        <v>15900.174189023801</v>
      </c>
      <c r="EF291" s="1" t="s">
        <v>0</v>
      </c>
      <c r="EG291" s="1">
        <v>31179.648788292801</v>
      </c>
      <c r="EH291" s="1" t="s">
        <v>0</v>
      </c>
      <c r="EI291" s="1">
        <v>125782.240583598</v>
      </c>
      <c r="EJ291" s="1">
        <v>52501.120862415199</v>
      </c>
      <c r="EK291" s="1">
        <v>15891.9343653331</v>
      </c>
      <c r="EL291" s="1">
        <v>95355.291328834006</v>
      </c>
      <c r="EM291" s="1">
        <v>14149.9278874747</v>
      </c>
      <c r="EN291" s="1">
        <v>22677.505374717199</v>
      </c>
      <c r="EO291" s="1" t="s">
        <v>0</v>
      </c>
      <c r="EP291" s="1">
        <v>79712.455190472596</v>
      </c>
      <c r="EQ291" s="1">
        <v>32999.809259080001</v>
      </c>
      <c r="ER291" s="1">
        <v>88960.688491361201</v>
      </c>
      <c r="ES291" s="1">
        <v>52950.911643013103</v>
      </c>
      <c r="ET291" s="1" t="s">
        <v>0</v>
      </c>
      <c r="EU291" s="1">
        <v>31396.552069171601</v>
      </c>
      <c r="EV291" s="1">
        <v>51302.207997505502</v>
      </c>
      <c r="EW291" s="1">
        <v>76306.469615251699</v>
      </c>
      <c r="EX291" s="1" t="s">
        <v>0</v>
      </c>
      <c r="EY291" s="1">
        <v>14021.782293988699</v>
      </c>
      <c r="EZ291" s="1">
        <v>42815.142170682702</v>
      </c>
      <c r="FA291" s="1">
        <v>27076.589483323001</v>
      </c>
      <c r="FB291" s="1">
        <v>316439.61617748003</v>
      </c>
      <c r="FC291" s="1">
        <v>119973.941432961</v>
      </c>
      <c r="FD291" s="1">
        <v>35246.593096732999</v>
      </c>
    </row>
    <row r="292" spans="1:160" x14ac:dyDescent="0.2">
      <c r="A292" s="1" t="s">
        <v>1929</v>
      </c>
      <c r="B292" s="4" t="s">
        <v>1290</v>
      </c>
      <c r="C292" s="4" t="s">
        <v>1291</v>
      </c>
      <c r="D292" s="1" t="s">
        <v>0</v>
      </c>
      <c r="E292" s="1" t="s">
        <v>0</v>
      </c>
      <c r="F292" s="1" t="s">
        <v>0</v>
      </c>
      <c r="G292" s="1" t="s">
        <v>0</v>
      </c>
      <c r="H292" s="1" t="s">
        <v>0</v>
      </c>
      <c r="I292" s="1" t="s">
        <v>0</v>
      </c>
      <c r="J292" s="1" t="s">
        <v>0</v>
      </c>
      <c r="K292" s="1" t="s">
        <v>0</v>
      </c>
      <c r="L292" s="1" t="s">
        <v>0</v>
      </c>
      <c r="M292" s="1" t="s">
        <v>0</v>
      </c>
      <c r="N292" s="1" t="s">
        <v>0</v>
      </c>
      <c r="O292" s="1" t="s">
        <v>0</v>
      </c>
      <c r="P292" s="1" t="s">
        <v>0</v>
      </c>
      <c r="Q292" s="1" t="s">
        <v>0</v>
      </c>
      <c r="R292" s="1" t="s">
        <v>0</v>
      </c>
      <c r="S292" s="1" t="s">
        <v>0</v>
      </c>
      <c r="T292" s="1" t="s">
        <v>0</v>
      </c>
      <c r="U292" s="1" t="s">
        <v>0</v>
      </c>
      <c r="V292" s="1" t="s">
        <v>0</v>
      </c>
      <c r="W292" s="1" t="s">
        <v>0</v>
      </c>
      <c r="X292" s="1" t="s">
        <v>0</v>
      </c>
      <c r="Y292" s="1" t="s">
        <v>0</v>
      </c>
      <c r="Z292" s="1" t="s">
        <v>0</v>
      </c>
      <c r="AA292" s="1" t="s">
        <v>0</v>
      </c>
      <c r="AB292" s="1" t="s">
        <v>0</v>
      </c>
      <c r="AC292" s="1" t="s">
        <v>0</v>
      </c>
      <c r="AD292" s="1" t="s">
        <v>0</v>
      </c>
      <c r="AE292" s="1" t="s">
        <v>0</v>
      </c>
      <c r="AF292" s="1" t="s">
        <v>0</v>
      </c>
      <c r="AG292" s="1" t="s">
        <v>0</v>
      </c>
      <c r="AH292" s="1" t="s">
        <v>0</v>
      </c>
      <c r="AI292" s="1" t="s">
        <v>0</v>
      </c>
      <c r="AJ292" s="1" t="s">
        <v>0</v>
      </c>
      <c r="AK292" s="1" t="s">
        <v>0</v>
      </c>
      <c r="AL292" s="1" t="s">
        <v>0</v>
      </c>
      <c r="AM292" s="1" t="s">
        <v>0</v>
      </c>
      <c r="AN292" s="1" t="s">
        <v>0</v>
      </c>
      <c r="AO292" s="1" t="s">
        <v>0</v>
      </c>
      <c r="AP292" s="1" t="s">
        <v>0</v>
      </c>
      <c r="AQ292" s="1" t="s">
        <v>0</v>
      </c>
      <c r="AR292" s="1" t="s">
        <v>0</v>
      </c>
      <c r="AS292" s="1" t="s">
        <v>0</v>
      </c>
      <c r="AT292" s="1" t="s">
        <v>0</v>
      </c>
      <c r="AU292" s="1" t="s">
        <v>0</v>
      </c>
      <c r="AV292" s="1" t="s">
        <v>0</v>
      </c>
      <c r="AW292" s="1" t="s">
        <v>0</v>
      </c>
      <c r="AX292" s="1" t="s">
        <v>0</v>
      </c>
      <c r="AY292" s="1" t="s">
        <v>0</v>
      </c>
      <c r="AZ292" s="1" t="s">
        <v>0</v>
      </c>
      <c r="BA292" s="1" t="s">
        <v>0</v>
      </c>
      <c r="BB292" s="1" t="s">
        <v>0</v>
      </c>
      <c r="BC292" s="1" t="s">
        <v>0</v>
      </c>
      <c r="BD292" s="1" t="s">
        <v>0</v>
      </c>
      <c r="BE292" s="1" t="s">
        <v>0</v>
      </c>
      <c r="BF292" s="1" t="s">
        <v>0</v>
      </c>
      <c r="BG292" s="1" t="s">
        <v>0</v>
      </c>
      <c r="BH292" s="1" t="s">
        <v>0</v>
      </c>
      <c r="BI292" s="1" t="s">
        <v>0</v>
      </c>
      <c r="BJ292" s="1" t="s">
        <v>0</v>
      </c>
      <c r="BK292" s="1" t="s">
        <v>0</v>
      </c>
      <c r="BL292" s="1" t="s">
        <v>0</v>
      </c>
      <c r="BM292" s="1" t="s">
        <v>0</v>
      </c>
      <c r="BN292" s="1" t="s">
        <v>0</v>
      </c>
      <c r="BO292" s="1" t="s">
        <v>0</v>
      </c>
      <c r="BP292" s="1" t="s">
        <v>0</v>
      </c>
      <c r="BQ292" s="1" t="s">
        <v>0</v>
      </c>
      <c r="BR292" s="1" t="s">
        <v>0</v>
      </c>
      <c r="BS292" s="1" t="s">
        <v>0</v>
      </c>
      <c r="BT292" s="1" t="s">
        <v>0</v>
      </c>
      <c r="BU292" s="1" t="s">
        <v>0</v>
      </c>
      <c r="BV292" s="1" t="s">
        <v>0</v>
      </c>
      <c r="BW292" s="1" t="s">
        <v>0</v>
      </c>
      <c r="BX292" s="1" t="s">
        <v>0</v>
      </c>
      <c r="BY292" s="1" t="s">
        <v>0</v>
      </c>
      <c r="BZ292" s="1" t="s">
        <v>0</v>
      </c>
      <c r="CA292" s="1" t="s">
        <v>0</v>
      </c>
      <c r="CB292" s="1" t="s">
        <v>0</v>
      </c>
      <c r="CC292" s="1" t="s">
        <v>0</v>
      </c>
      <c r="CD292" s="1" t="s">
        <v>0</v>
      </c>
      <c r="CE292" s="1" t="s">
        <v>0</v>
      </c>
      <c r="CF292" s="1" t="s">
        <v>0</v>
      </c>
      <c r="CG292" s="1" t="s">
        <v>0</v>
      </c>
      <c r="CH292" s="1" t="s">
        <v>0</v>
      </c>
      <c r="CI292" s="1" t="s">
        <v>0</v>
      </c>
      <c r="CJ292" s="1" t="s">
        <v>0</v>
      </c>
      <c r="CK292" s="1" t="s">
        <v>0</v>
      </c>
      <c r="CL292" s="1" t="s">
        <v>0</v>
      </c>
      <c r="CM292" s="1" t="s">
        <v>0</v>
      </c>
      <c r="CN292" s="1" t="s">
        <v>0</v>
      </c>
      <c r="CO292" s="1" t="s">
        <v>0</v>
      </c>
      <c r="CP292" s="1" t="s">
        <v>0</v>
      </c>
      <c r="CQ292" s="1" t="s">
        <v>0</v>
      </c>
      <c r="CR292" s="1" t="s">
        <v>0</v>
      </c>
      <c r="CS292" s="1" t="s">
        <v>0</v>
      </c>
      <c r="CT292" s="1" t="s">
        <v>0</v>
      </c>
      <c r="CU292" s="1" t="s">
        <v>0</v>
      </c>
      <c r="CV292" s="1" t="s">
        <v>0</v>
      </c>
      <c r="CW292" s="1" t="s">
        <v>0</v>
      </c>
      <c r="CX292" s="1" t="s">
        <v>0</v>
      </c>
      <c r="CY292" s="1" t="s">
        <v>0</v>
      </c>
      <c r="CZ292" s="1" t="s">
        <v>0</v>
      </c>
      <c r="DA292" s="1" t="s">
        <v>0</v>
      </c>
      <c r="DB292" s="1" t="s">
        <v>0</v>
      </c>
      <c r="DC292" s="1" t="s">
        <v>0</v>
      </c>
      <c r="DD292" s="1" t="s">
        <v>0</v>
      </c>
      <c r="DE292" s="1" t="s">
        <v>0</v>
      </c>
      <c r="DF292" s="1" t="s">
        <v>0</v>
      </c>
      <c r="DG292" s="1" t="s">
        <v>0</v>
      </c>
      <c r="DH292" s="1" t="s">
        <v>0</v>
      </c>
      <c r="DI292" s="1" t="s">
        <v>0</v>
      </c>
      <c r="DJ292" s="1" t="s">
        <v>0</v>
      </c>
      <c r="DK292" s="1" t="s">
        <v>0</v>
      </c>
      <c r="DL292" s="1" t="s">
        <v>0</v>
      </c>
      <c r="DM292" s="1" t="s">
        <v>0</v>
      </c>
      <c r="DN292" s="1" t="s">
        <v>0</v>
      </c>
      <c r="DO292" s="1" t="s">
        <v>0</v>
      </c>
      <c r="DP292" s="1" t="s">
        <v>0</v>
      </c>
      <c r="DQ292" s="1" t="s">
        <v>0</v>
      </c>
      <c r="DR292" s="1" t="s">
        <v>0</v>
      </c>
      <c r="DS292" s="1" t="s">
        <v>0</v>
      </c>
      <c r="DT292" s="1" t="s">
        <v>0</v>
      </c>
      <c r="DU292" s="1" t="s">
        <v>0</v>
      </c>
      <c r="DV292" s="1" t="s">
        <v>0</v>
      </c>
      <c r="DW292" s="1" t="s">
        <v>0</v>
      </c>
      <c r="DX292" s="1" t="s">
        <v>0</v>
      </c>
      <c r="DY292" s="1" t="s">
        <v>0</v>
      </c>
      <c r="DZ292" s="1" t="s">
        <v>0</v>
      </c>
      <c r="EA292" s="1" t="s">
        <v>0</v>
      </c>
      <c r="EB292" s="1" t="s">
        <v>0</v>
      </c>
      <c r="EC292" s="1" t="s">
        <v>0</v>
      </c>
      <c r="ED292" s="1" t="s">
        <v>0</v>
      </c>
      <c r="EE292" s="1" t="s">
        <v>0</v>
      </c>
      <c r="EF292" s="1" t="s">
        <v>0</v>
      </c>
      <c r="EG292" s="1" t="s">
        <v>0</v>
      </c>
      <c r="EH292" s="1" t="s">
        <v>0</v>
      </c>
      <c r="EI292" s="1" t="s">
        <v>0</v>
      </c>
      <c r="EJ292" s="1" t="s">
        <v>0</v>
      </c>
      <c r="EK292" s="1" t="s">
        <v>0</v>
      </c>
      <c r="EL292" s="1" t="s">
        <v>0</v>
      </c>
      <c r="EM292" s="1" t="s">
        <v>0</v>
      </c>
      <c r="EN292" s="1" t="s">
        <v>0</v>
      </c>
      <c r="EO292" s="1" t="s">
        <v>0</v>
      </c>
      <c r="EP292" s="1" t="s">
        <v>0</v>
      </c>
      <c r="EQ292" s="1" t="s">
        <v>0</v>
      </c>
      <c r="ER292" s="1" t="s">
        <v>0</v>
      </c>
      <c r="ES292" s="1" t="s">
        <v>0</v>
      </c>
      <c r="ET292" s="1" t="s">
        <v>0</v>
      </c>
      <c r="EU292" s="1" t="s">
        <v>0</v>
      </c>
      <c r="EV292" s="1" t="s">
        <v>0</v>
      </c>
      <c r="EW292" s="1" t="s">
        <v>0</v>
      </c>
      <c r="EX292" s="1" t="s">
        <v>0</v>
      </c>
      <c r="EY292" s="1" t="s">
        <v>0</v>
      </c>
      <c r="EZ292" s="1" t="s">
        <v>0</v>
      </c>
      <c r="FA292" s="1" t="s">
        <v>0</v>
      </c>
      <c r="FB292" s="1" t="s">
        <v>0</v>
      </c>
      <c r="FC292" s="1" t="s">
        <v>0</v>
      </c>
      <c r="FD292" s="1" t="s">
        <v>0</v>
      </c>
    </row>
    <row r="293" spans="1:160" x14ac:dyDescent="0.2">
      <c r="A293" s="1" t="s">
        <v>1930</v>
      </c>
      <c r="B293" s="4" t="s">
        <v>1294</v>
      </c>
      <c r="C293" s="4" t="s">
        <v>1295</v>
      </c>
      <c r="D293" s="1">
        <v>10251.0381887528</v>
      </c>
      <c r="E293" s="1">
        <v>51920.177255881397</v>
      </c>
      <c r="F293" s="1">
        <v>44864.991617875698</v>
      </c>
      <c r="G293" s="1">
        <v>26407.2736957464</v>
      </c>
      <c r="H293" s="1">
        <v>14914.3135854661</v>
      </c>
      <c r="I293" s="1">
        <v>49472.0161279694</v>
      </c>
      <c r="J293" s="1">
        <v>21266.8764344294</v>
      </c>
      <c r="K293" s="1">
        <v>12136.0832945287</v>
      </c>
      <c r="L293" s="1">
        <v>38698.108081336002</v>
      </c>
      <c r="M293" s="1">
        <v>50524.004537079702</v>
      </c>
      <c r="N293" s="1">
        <v>36943.314028280198</v>
      </c>
      <c r="O293" s="1">
        <v>30179.300853083099</v>
      </c>
      <c r="P293" s="1">
        <v>18828.132824623499</v>
      </c>
      <c r="Q293" s="1">
        <v>23344.8054694479</v>
      </c>
      <c r="R293" s="1">
        <v>35648.365749309698</v>
      </c>
      <c r="S293" s="1">
        <v>37121.009729964499</v>
      </c>
      <c r="T293" s="1">
        <v>41663.180512971798</v>
      </c>
      <c r="U293" s="1">
        <v>53995.377523541101</v>
      </c>
      <c r="V293" s="1">
        <v>37279.124686799099</v>
      </c>
      <c r="W293" s="1">
        <v>40113.1873682515</v>
      </c>
      <c r="X293" s="1">
        <v>9942.5190898119999</v>
      </c>
      <c r="Y293" s="1">
        <v>39855.189038014403</v>
      </c>
      <c r="Z293" s="1">
        <v>44577.853929975601</v>
      </c>
      <c r="AA293" s="1">
        <v>8079.9768753672397</v>
      </c>
      <c r="AB293" s="1">
        <v>29819.493691259799</v>
      </c>
      <c r="AC293" s="1">
        <v>19635.0423529654</v>
      </c>
      <c r="AD293" s="1">
        <v>11623.598890671101</v>
      </c>
      <c r="AE293" s="1">
        <v>27574.399135131702</v>
      </c>
      <c r="AF293" s="1">
        <v>33301.354967388397</v>
      </c>
      <c r="AG293" s="1">
        <v>28042.4798790649</v>
      </c>
      <c r="AH293" s="1">
        <v>28582.629012971502</v>
      </c>
      <c r="AI293" s="1">
        <v>54882.675372886501</v>
      </c>
      <c r="AJ293" s="1">
        <v>41832.772998719804</v>
      </c>
      <c r="AK293" s="1">
        <v>22907.275308132401</v>
      </c>
      <c r="AL293" s="1">
        <v>38032.846330196197</v>
      </c>
      <c r="AM293" s="1">
        <v>27094.701345791698</v>
      </c>
      <c r="AN293" s="1">
        <v>32039.9254843052</v>
      </c>
      <c r="AO293" s="1">
        <v>30161.1263271102</v>
      </c>
      <c r="AP293" s="1">
        <v>45251.821256732597</v>
      </c>
      <c r="AQ293" s="1">
        <v>3462.0866086965102</v>
      </c>
      <c r="AR293" s="1">
        <v>7251.5562466581696</v>
      </c>
      <c r="AS293" s="1">
        <v>40898.004341768297</v>
      </c>
      <c r="AT293" s="1">
        <v>31758.2007396509</v>
      </c>
      <c r="AU293" s="1">
        <v>39721.512084957503</v>
      </c>
      <c r="AV293" s="1">
        <v>48096.5719419284</v>
      </c>
      <c r="AW293" s="1">
        <v>11523.479437980201</v>
      </c>
      <c r="AX293" s="1">
        <v>11196.285886411701</v>
      </c>
      <c r="AY293" s="1">
        <v>41886.705075667298</v>
      </c>
      <c r="AZ293" s="1">
        <v>43695.704666959697</v>
      </c>
      <c r="BA293" s="1">
        <v>50942.2478303807</v>
      </c>
      <c r="BB293" s="1">
        <v>45109.522480203901</v>
      </c>
      <c r="BC293" s="1">
        <v>9655.1671452695591</v>
      </c>
      <c r="BD293" s="1">
        <v>33449.362983519102</v>
      </c>
      <c r="BE293" s="1">
        <v>27009.033067853001</v>
      </c>
      <c r="BF293" s="1">
        <v>13847.347479170399</v>
      </c>
      <c r="BG293" s="1" t="s">
        <v>0</v>
      </c>
      <c r="BH293" s="1">
        <v>7479.9402692969597</v>
      </c>
      <c r="BI293" s="1" t="s">
        <v>0</v>
      </c>
      <c r="BJ293" s="1" t="s">
        <v>0</v>
      </c>
      <c r="BK293" s="1" t="s">
        <v>0</v>
      </c>
      <c r="BL293" s="1" t="s">
        <v>0</v>
      </c>
      <c r="BM293" s="1">
        <v>7983.7224239585003</v>
      </c>
      <c r="BN293" s="1">
        <v>16338.2243861153</v>
      </c>
      <c r="BO293" s="1">
        <v>63759.952193150399</v>
      </c>
      <c r="BP293" s="1">
        <v>21280.312570731199</v>
      </c>
      <c r="BQ293" s="1">
        <v>30522.041841853701</v>
      </c>
      <c r="BR293" s="1" t="s">
        <v>0</v>
      </c>
      <c r="BS293" s="1" t="s">
        <v>0</v>
      </c>
      <c r="BT293" s="1">
        <v>7048.4432334356698</v>
      </c>
      <c r="BU293" s="1">
        <v>24531.795284058</v>
      </c>
      <c r="BV293" s="1">
        <v>41513.070354288</v>
      </c>
      <c r="BW293" s="1">
        <v>26544.0998629799</v>
      </c>
      <c r="BX293" s="1">
        <v>4393.8022804664097</v>
      </c>
      <c r="BY293" s="1">
        <v>53251.835204457202</v>
      </c>
      <c r="BZ293" s="1">
        <v>29789.375394272301</v>
      </c>
      <c r="CA293" s="1" t="s">
        <v>0</v>
      </c>
      <c r="CB293" s="1">
        <v>13102.163350951099</v>
      </c>
      <c r="CC293" s="1">
        <v>6353.7178098567902</v>
      </c>
      <c r="CD293" s="1">
        <v>33780.925274232803</v>
      </c>
      <c r="CE293" s="1">
        <v>54963.5277768913</v>
      </c>
      <c r="CF293" s="1">
        <v>2694.07120519715</v>
      </c>
      <c r="CG293" s="1">
        <v>5311.7422562299098</v>
      </c>
      <c r="CH293" s="1">
        <v>38782.554891553598</v>
      </c>
      <c r="CI293" s="1">
        <v>45144.428699155498</v>
      </c>
      <c r="CJ293" s="1" t="s">
        <v>0</v>
      </c>
      <c r="CK293" s="1">
        <v>18685.751704119699</v>
      </c>
      <c r="CL293" s="1">
        <v>37348.856618044403</v>
      </c>
      <c r="CM293" s="1">
        <v>32228.663954420601</v>
      </c>
      <c r="CN293" s="1">
        <v>36145.601768188099</v>
      </c>
      <c r="CO293" s="1">
        <v>8110.3507492357503</v>
      </c>
      <c r="CP293" s="1" t="s">
        <v>0</v>
      </c>
      <c r="CQ293" s="1">
        <v>16450.113835327898</v>
      </c>
      <c r="CR293" s="1">
        <v>5390.3023772565602</v>
      </c>
      <c r="CS293" s="1" t="s">
        <v>0</v>
      </c>
      <c r="CT293" s="1">
        <v>6070.7569513881699</v>
      </c>
      <c r="CU293" s="1">
        <v>27354.537445832299</v>
      </c>
      <c r="CV293" s="1">
        <v>6461.5974105867899</v>
      </c>
      <c r="CW293" s="1">
        <v>20108.1818363079</v>
      </c>
      <c r="CX293" s="1">
        <v>2545.0362208370002</v>
      </c>
      <c r="CY293" s="1">
        <v>3918.8534078211301</v>
      </c>
      <c r="CZ293" s="1">
        <v>14622.3627142937</v>
      </c>
      <c r="DA293" s="1">
        <v>18912.374698559499</v>
      </c>
      <c r="DB293" s="1">
        <v>25509.029742198902</v>
      </c>
      <c r="DC293" s="1">
        <v>31640.0039377344</v>
      </c>
      <c r="DD293" s="1" t="s">
        <v>0</v>
      </c>
      <c r="DE293" s="1">
        <v>41912.302156847698</v>
      </c>
      <c r="DF293" s="1" t="s">
        <v>0</v>
      </c>
      <c r="DG293" s="1">
        <v>6317.6245457859604</v>
      </c>
      <c r="DH293" s="1">
        <v>3198.38570498833</v>
      </c>
      <c r="DI293" s="1">
        <v>3538.6077039214601</v>
      </c>
      <c r="DJ293" s="1">
        <v>10739.7480965041</v>
      </c>
      <c r="DK293" s="1">
        <v>39797.239337311301</v>
      </c>
      <c r="DL293" s="1">
        <v>4866.1979525871802</v>
      </c>
      <c r="DM293" s="1" t="s">
        <v>0</v>
      </c>
      <c r="DN293" s="1">
        <v>35922.044558797097</v>
      </c>
      <c r="DO293" s="1">
        <v>17558.3935833531</v>
      </c>
      <c r="DP293" s="1">
        <v>40963.852175868997</v>
      </c>
      <c r="DQ293" s="1">
        <v>27640.5395372772</v>
      </c>
      <c r="DR293" s="1">
        <v>40963.427476548903</v>
      </c>
      <c r="DS293" s="1">
        <v>33991.557671813804</v>
      </c>
      <c r="DT293" s="1">
        <v>5448.21288992472</v>
      </c>
      <c r="DU293" s="1" t="s">
        <v>0</v>
      </c>
      <c r="DV293" s="1">
        <v>24568.712437476701</v>
      </c>
      <c r="DW293" s="1">
        <v>28172.771265449799</v>
      </c>
      <c r="DX293" s="1">
        <v>17423.139600408402</v>
      </c>
      <c r="DY293" s="1">
        <v>11919.6467573189</v>
      </c>
      <c r="DZ293" s="1">
        <v>23659.917441737602</v>
      </c>
      <c r="EA293" s="1">
        <v>42571.103356411302</v>
      </c>
      <c r="EB293" s="1">
        <v>14805.6843827174</v>
      </c>
      <c r="EC293" s="1">
        <v>37364.320614419099</v>
      </c>
      <c r="ED293" s="1">
        <v>11832.0218850524</v>
      </c>
      <c r="EE293" s="1">
        <v>19237.834413037901</v>
      </c>
      <c r="EF293" s="1">
        <v>17138.347681238502</v>
      </c>
      <c r="EG293" s="1">
        <v>47110.472115939701</v>
      </c>
      <c r="EH293" s="1">
        <v>19797.532568827399</v>
      </c>
      <c r="EI293" s="1">
        <v>28116.503579872999</v>
      </c>
      <c r="EJ293" s="1">
        <v>30544.076624781701</v>
      </c>
      <c r="EK293" s="1">
        <v>11664.6378765146</v>
      </c>
      <c r="EL293" s="1">
        <v>10783.0275095457</v>
      </c>
      <c r="EM293" s="1">
        <v>30385.6896227867</v>
      </c>
      <c r="EN293" s="1">
        <v>53957.160724119101</v>
      </c>
      <c r="EO293" s="1">
        <v>42255.467790429997</v>
      </c>
      <c r="EP293" s="1">
        <v>28605.5159081483</v>
      </c>
      <c r="EQ293" s="1">
        <v>15077.121943390899</v>
      </c>
      <c r="ER293" s="1">
        <v>14445.3620118034</v>
      </c>
      <c r="ES293" s="1">
        <v>29708.9024044162</v>
      </c>
      <c r="ET293" s="1">
        <v>27250.9798189635</v>
      </c>
      <c r="EU293" s="1">
        <v>6633.6954493254098</v>
      </c>
      <c r="EV293" s="1">
        <v>44706.564225056398</v>
      </c>
      <c r="EW293" s="1">
        <v>18382.941916620199</v>
      </c>
      <c r="EX293" s="1">
        <v>17927.066848482002</v>
      </c>
      <c r="EY293" s="1">
        <v>31680.367223700199</v>
      </c>
      <c r="EZ293" s="1">
        <v>33917.278810949298</v>
      </c>
      <c r="FA293" s="1">
        <v>40216.364490599502</v>
      </c>
      <c r="FB293" s="1">
        <v>27611.941291232299</v>
      </c>
      <c r="FC293" s="1">
        <v>34582.232884461897</v>
      </c>
      <c r="FD293" s="1">
        <v>37719.841555964696</v>
      </c>
    </row>
    <row r="294" spans="1:160" x14ac:dyDescent="0.2">
      <c r="A294" s="1" t="s">
        <v>1931</v>
      </c>
      <c r="B294" s="4" t="s">
        <v>1299</v>
      </c>
      <c r="C294" s="4" t="s">
        <v>1300</v>
      </c>
      <c r="D294" s="1" t="s">
        <v>0</v>
      </c>
      <c r="E294" s="1" t="s">
        <v>0</v>
      </c>
      <c r="F294" s="1" t="s">
        <v>0</v>
      </c>
      <c r="G294" s="1" t="s">
        <v>0</v>
      </c>
      <c r="H294" s="1" t="s">
        <v>0</v>
      </c>
      <c r="I294" s="1" t="s">
        <v>0</v>
      </c>
      <c r="J294" s="1" t="s">
        <v>0</v>
      </c>
      <c r="K294" s="1" t="s">
        <v>0</v>
      </c>
      <c r="L294" s="1" t="s">
        <v>0</v>
      </c>
      <c r="M294" s="1" t="s">
        <v>0</v>
      </c>
      <c r="N294" s="1" t="s">
        <v>0</v>
      </c>
      <c r="O294" s="1" t="s">
        <v>0</v>
      </c>
      <c r="P294" s="1" t="s">
        <v>0</v>
      </c>
      <c r="Q294" s="1" t="s">
        <v>0</v>
      </c>
      <c r="R294" s="1" t="s">
        <v>0</v>
      </c>
      <c r="S294" s="1" t="s">
        <v>0</v>
      </c>
      <c r="T294" s="1" t="s">
        <v>0</v>
      </c>
      <c r="U294" s="1" t="s">
        <v>0</v>
      </c>
      <c r="V294" s="1" t="s">
        <v>0</v>
      </c>
      <c r="W294" s="1" t="s">
        <v>0</v>
      </c>
      <c r="X294" s="1" t="s">
        <v>0</v>
      </c>
      <c r="Y294" s="1" t="s">
        <v>0</v>
      </c>
      <c r="Z294" s="1" t="s">
        <v>0</v>
      </c>
      <c r="AA294" s="1" t="s">
        <v>0</v>
      </c>
      <c r="AB294" s="1" t="s">
        <v>0</v>
      </c>
      <c r="AC294" s="1" t="s">
        <v>0</v>
      </c>
      <c r="AD294" s="1" t="s">
        <v>0</v>
      </c>
      <c r="AE294" s="1" t="s">
        <v>0</v>
      </c>
      <c r="AF294" s="1" t="s">
        <v>0</v>
      </c>
      <c r="AG294" s="1" t="s">
        <v>0</v>
      </c>
      <c r="AH294" s="1" t="s">
        <v>0</v>
      </c>
      <c r="AI294" s="1" t="s">
        <v>0</v>
      </c>
      <c r="AJ294" s="1" t="s">
        <v>0</v>
      </c>
      <c r="AK294" s="1" t="s">
        <v>0</v>
      </c>
      <c r="AL294" s="1" t="s">
        <v>0</v>
      </c>
      <c r="AM294" s="1" t="s">
        <v>0</v>
      </c>
      <c r="AN294" s="1" t="s">
        <v>0</v>
      </c>
      <c r="AO294" s="1" t="s">
        <v>0</v>
      </c>
      <c r="AP294" s="1" t="s">
        <v>0</v>
      </c>
      <c r="AQ294" s="1" t="s">
        <v>0</v>
      </c>
      <c r="AR294" s="1" t="s">
        <v>0</v>
      </c>
      <c r="AS294" s="1" t="s">
        <v>0</v>
      </c>
      <c r="AT294" s="1" t="s">
        <v>0</v>
      </c>
      <c r="AU294" s="1" t="s">
        <v>0</v>
      </c>
      <c r="AV294" s="1" t="s">
        <v>0</v>
      </c>
      <c r="AW294" s="1" t="s">
        <v>0</v>
      </c>
      <c r="AX294" s="1" t="s">
        <v>0</v>
      </c>
      <c r="AY294" s="1" t="s">
        <v>0</v>
      </c>
      <c r="AZ294" s="1" t="s">
        <v>0</v>
      </c>
      <c r="BA294" s="1" t="s">
        <v>0</v>
      </c>
      <c r="BB294" s="1" t="s">
        <v>0</v>
      </c>
      <c r="BC294" s="1" t="s">
        <v>0</v>
      </c>
      <c r="BD294" s="1" t="s">
        <v>0</v>
      </c>
      <c r="BE294" s="1" t="s">
        <v>0</v>
      </c>
      <c r="BF294" s="1" t="s">
        <v>0</v>
      </c>
      <c r="BG294" s="1" t="s">
        <v>0</v>
      </c>
      <c r="BH294" s="1" t="s">
        <v>0</v>
      </c>
      <c r="BI294" s="1" t="s">
        <v>0</v>
      </c>
      <c r="BJ294" s="1" t="s">
        <v>0</v>
      </c>
      <c r="BK294" s="1" t="s">
        <v>0</v>
      </c>
      <c r="BL294" s="1" t="s">
        <v>0</v>
      </c>
      <c r="BM294" s="1" t="s">
        <v>0</v>
      </c>
      <c r="BN294" s="1" t="s">
        <v>0</v>
      </c>
      <c r="BO294" s="1" t="s">
        <v>0</v>
      </c>
      <c r="BP294" s="1" t="s">
        <v>0</v>
      </c>
      <c r="BQ294" s="1" t="s">
        <v>0</v>
      </c>
      <c r="BR294" s="1" t="s">
        <v>0</v>
      </c>
      <c r="BS294" s="1" t="s">
        <v>0</v>
      </c>
      <c r="BT294" s="1" t="s">
        <v>0</v>
      </c>
      <c r="BU294" s="1" t="s">
        <v>0</v>
      </c>
      <c r="BV294" s="1" t="s">
        <v>0</v>
      </c>
      <c r="BW294" s="1" t="s">
        <v>0</v>
      </c>
      <c r="BX294" s="1" t="s">
        <v>0</v>
      </c>
      <c r="BY294" s="1" t="s">
        <v>0</v>
      </c>
      <c r="BZ294" s="1" t="s">
        <v>0</v>
      </c>
      <c r="CA294" s="1" t="s">
        <v>0</v>
      </c>
      <c r="CB294" s="1" t="s">
        <v>0</v>
      </c>
      <c r="CC294" s="1" t="s">
        <v>0</v>
      </c>
      <c r="CD294" s="1" t="s">
        <v>0</v>
      </c>
      <c r="CE294" s="1" t="s">
        <v>0</v>
      </c>
      <c r="CF294" s="1" t="s">
        <v>0</v>
      </c>
      <c r="CG294" s="1" t="s">
        <v>0</v>
      </c>
      <c r="CH294" s="1" t="s">
        <v>0</v>
      </c>
      <c r="CI294" s="1" t="s">
        <v>0</v>
      </c>
      <c r="CJ294" s="1" t="s">
        <v>0</v>
      </c>
      <c r="CK294" s="1" t="s">
        <v>0</v>
      </c>
      <c r="CL294" s="1" t="s">
        <v>0</v>
      </c>
      <c r="CM294" s="1" t="s">
        <v>0</v>
      </c>
      <c r="CN294" s="1" t="s">
        <v>0</v>
      </c>
      <c r="CO294" s="1" t="s">
        <v>0</v>
      </c>
      <c r="CP294" s="1" t="s">
        <v>0</v>
      </c>
      <c r="CQ294" s="1" t="s">
        <v>0</v>
      </c>
      <c r="CR294" s="1" t="s">
        <v>0</v>
      </c>
      <c r="CS294" s="1" t="s">
        <v>0</v>
      </c>
      <c r="CT294" s="1" t="s">
        <v>0</v>
      </c>
      <c r="CU294" s="1" t="s">
        <v>0</v>
      </c>
      <c r="CV294" s="1" t="s">
        <v>0</v>
      </c>
      <c r="CW294" s="1" t="s">
        <v>0</v>
      </c>
      <c r="CX294" s="1" t="s">
        <v>0</v>
      </c>
      <c r="CY294" s="1" t="s">
        <v>0</v>
      </c>
      <c r="CZ294" s="1" t="s">
        <v>0</v>
      </c>
      <c r="DA294" s="1" t="s">
        <v>0</v>
      </c>
      <c r="DB294" s="1" t="s">
        <v>0</v>
      </c>
      <c r="DC294" s="1" t="s">
        <v>0</v>
      </c>
      <c r="DD294" s="1" t="s">
        <v>0</v>
      </c>
      <c r="DE294" s="1" t="s">
        <v>0</v>
      </c>
      <c r="DF294" s="1" t="s">
        <v>0</v>
      </c>
      <c r="DG294" s="1" t="s">
        <v>0</v>
      </c>
      <c r="DH294" s="1" t="s">
        <v>0</v>
      </c>
      <c r="DI294" s="1" t="s">
        <v>0</v>
      </c>
      <c r="DJ294" s="1" t="s">
        <v>0</v>
      </c>
      <c r="DK294" s="1" t="s">
        <v>0</v>
      </c>
      <c r="DL294" s="1" t="s">
        <v>0</v>
      </c>
      <c r="DM294" s="1" t="s">
        <v>0</v>
      </c>
      <c r="DN294" s="1" t="s">
        <v>0</v>
      </c>
      <c r="DO294" s="1" t="s">
        <v>0</v>
      </c>
      <c r="DP294" s="1" t="s">
        <v>0</v>
      </c>
      <c r="DQ294" s="1" t="s">
        <v>0</v>
      </c>
      <c r="DR294" s="1" t="s">
        <v>0</v>
      </c>
      <c r="DS294" s="1" t="s">
        <v>0</v>
      </c>
      <c r="DT294" s="1" t="s">
        <v>0</v>
      </c>
      <c r="DU294" s="1" t="s">
        <v>0</v>
      </c>
      <c r="DV294" s="1" t="s">
        <v>0</v>
      </c>
      <c r="DW294" s="1" t="s">
        <v>0</v>
      </c>
      <c r="DX294" s="1" t="s">
        <v>0</v>
      </c>
      <c r="DY294" s="1" t="s">
        <v>0</v>
      </c>
      <c r="DZ294" s="1" t="s">
        <v>0</v>
      </c>
      <c r="EA294" s="1" t="s">
        <v>0</v>
      </c>
      <c r="EB294" s="1" t="s">
        <v>0</v>
      </c>
      <c r="EC294" s="1" t="s">
        <v>0</v>
      </c>
      <c r="ED294" s="1" t="s">
        <v>0</v>
      </c>
      <c r="EE294" s="1" t="s">
        <v>0</v>
      </c>
      <c r="EF294" s="1" t="s">
        <v>0</v>
      </c>
      <c r="EG294" s="1" t="s">
        <v>0</v>
      </c>
      <c r="EH294" s="1" t="s">
        <v>0</v>
      </c>
      <c r="EI294" s="1" t="s">
        <v>0</v>
      </c>
      <c r="EJ294" s="1" t="s">
        <v>0</v>
      </c>
      <c r="EK294" s="1" t="s">
        <v>0</v>
      </c>
      <c r="EL294" s="1" t="s">
        <v>0</v>
      </c>
      <c r="EM294" s="1" t="s">
        <v>0</v>
      </c>
      <c r="EN294" s="1" t="s">
        <v>0</v>
      </c>
      <c r="EO294" s="1" t="s">
        <v>0</v>
      </c>
      <c r="EP294" s="1" t="s">
        <v>0</v>
      </c>
      <c r="EQ294" s="1" t="s">
        <v>0</v>
      </c>
      <c r="ER294" s="1" t="s">
        <v>0</v>
      </c>
      <c r="ES294" s="1" t="s">
        <v>0</v>
      </c>
      <c r="ET294" s="1" t="s">
        <v>0</v>
      </c>
      <c r="EU294" s="1" t="s">
        <v>0</v>
      </c>
      <c r="EV294" s="1" t="s">
        <v>0</v>
      </c>
      <c r="EW294" s="1" t="s">
        <v>0</v>
      </c>
      <c r="EX294" s="1" t="s">
        <v>0</v>
      </c>
      <c r="EY294" s="1" t="s">
        <v>0</v>
      </c>
      <c r="EZ294" s="1" t="s">
        <v>0</v>
      </c>
      <c r="FA294" s="1" t="s">
        <v>0</v>
      </c>
      <c r="FB294" s="1" t="s">
        <v>0</v>
      </c>
      <c r="FC294" s="1" t="s">
        <v>0</v>
      </c>
      <c r="FD294" s="1" t="s">
        <v>0</v>
      </c>
    </row>
    <row r="295" spans="1:160" x14ac:dyDescent="0.2">
      <c r="A295" s="1" t="s">
        <v>1932</v>
      </c>
      <c r="B295" s="4" t="s">
        <v>1304</v>
      </c>
      <c r="C295" s="4" t="s">
        <v>1305</v>
      </c>
      <c r="D295" s="1" t="s">
        <v>0</v>
      </c>
      <c r="E295" s="1" t="s">
        <v>0</v>
      </c>
      <c r="F295" s="1" t="s">
        <v>0</v>
      </c>
      <c r="G295" s="1" t="s">
        <v>0</v>
      </c>
      <c r="H295" s="1" t="s">
        <v>0</v>
      </c>
      <c r="I295" s="1" t="s">
        <v>0</v>
      </c>
      <c r="J295" s="1" t="s">
        <v>0</v>
      </c>
      <c r="K295" s="1" t="s">
        <v>0</v>
      </c>
      <c r="L295" s="1" t="s">
        <v>0</v>
      </c>
      <c r="M295" s="1" t="s">
        <v>0</v>
      </c>
      <c r="N295" s="1" t="s">
        <v>0</v>
      </c>
      <c r="O295" s="1" t="s">
        <v>0</v>
      </c>
      <c r="P295" s="1" t="s">
        <v>0</v>
      </c>
      <c r="Q295" s="1" t="s">
        <v>0</v>
      </c>
      <c r="R295" s="1" t="s">
        <v>0</v>
      </c>
      <c r="S295" s="1" t="s">
        <v>0</v>
      </c>
      <c r="T295" s="1" t="s">
        <v>0</v>
      </c>
      <c r="U295" s="1" t="s">
        <v>0</v>
      </c>
      <c r="V295" s="1" t="s">
        <v>0</v>
      </c>
      <c r="W295" s="1" t="s">
        <v>0</v>
      </c>
      <c r="X295" s="1" t="s">
        <v>0</v>
      </c>
      <c r="Y295" s="1" t="s">
        <v>0</v>
      </c>
      <c r="Z295" s="1" t="s">
        <v>0</v>
      </c>
      <c r="AA295" s="1" t="s">
        <v>0</v>
      </c>
      <c r="AB295" s="1" t="s">
        <v>0</v>
      </c>
      <c r="AC295" s="1" t="s">
        <v>0</v>
      </c>
      <c r="AD295" s="1" t="s">
        <v>0</v>
      </c>
      <c r="AE295" s="1" t="s">
        <v>0</v>
      </c>
      <c r="AF295" s="1" t="s">
        <v>0</v>
      </c>
      <c r="AG295" s="1" t="s">
        <v>0</v>
      </c>
      <c r="AH295" s="1" t="s">
        <v>0</v>
      </c>
      <c r="AI295" s="1" t="s">
        <v>0</v>
      </c>
      <c r="AJ295" s="1" t="s">
        <v>0</v>
      </c>
      <c r="AK295" s="1" t="s">
        <v>0</v>
      </c>
      <c r="AL295" s="1" t="s">
        <v>0</v>
      </c>
      <c r="AM295" s="1" t="s">
        <v>0</v>
      </c>
      <c r="AN295" s="1" t="s">
        <v>0</v>
      </c>
      <c r="AO295" s="1" t="s">
        <v>0</v>
      </c>
      <c r="AP295" s="1" t="s">
        <v>0</v>
      </c>
      <c r="AQ295" s="1" t="s">
        <v>0</v>
      </c>
      <c r="AR295" s="1" t="s">
        <v>0</v>
      </c>
      <c r="AS295" s="1" t="s">
        <v>0</v>
      </c>
      <c r="AT295" s="1" t="s">
        <v>0</v>
      </c>
      <c r="AU295" s="1" t="s">
        <v>0</v>
      </c>
      <c r="AV295" s="1" t="s">
        <v>0</v>
      </c>
      <c r="AW295" s="1" t="s">
        <v>0</v>
      </c>
      <c r="AX295" s="1" t="s">
        <v>0</v>
      </c>
      <c r="AY295" s="1" t="s">
        <v>0</v>
      </c>
      <c r="AZ295" s="1" t="s">
        <v>0</v>
      </c>
      <c r="BA295" s="1" t="s">
        <v>0</v>
      </c>
      <c r="BB295" s="1" t="s">
        <v>0</v>
      </c>
      <c r="BC295" s="1" t="s">
        <v>0</v>
      </c>
      <c r="BD295" s="1" t="s">
        <v>0</v>
      </c>
      <c r="BE295" s="1" t="s">
        <v>0</v>
      </c>
      <c r="BF295" s="1" t="s">
        <v>0</v>
      </c>
      <c r="BG295" s="1" t="s">
        <v>0</v>
      </c>
      <c r="BH295" s="1" t="s">
        <v>0</v>
      </c>
      <c r="BI295" s="1" t="s">
        <v>0</v>
      </c>
      <c r="BJ295" s="1" t="s">
        <v>0</v>
      </c>
      <c r="BK295" s="1" t="s">
        <v>0</v>
      </c>
      <c r="BL295" s="1" t="s">
        <v>0</v>
      </c>
      <c r="BM295" s="1" t="s">
        <v>0</v>
      </c>
      <c r="BN295" s="1" t="s">
        <v>0</v>
      </c>
      <c r="BO295" s="1" t="s">
        <v>0</v>
      </c>
      <c r="BP295" s="1" t="s">
        <v>0</v>
      </c>
      <c r="BQ295" s="1" t="s">
        <v>0</v>
      </c>
      <c r="BR295" s="1" t="s">
        <v>0</v>
      </c>
      <c r="BS295" s="1" t="s">
        <v>0</v>
      </c>
      <c r="BT295" s="1" t="s">
        <v>0</v>
      </c>
      <c r="BU295" s="1" t="s">
        <v>0</v>
      </c>
      <c r="BV295" s="1" t="s">
        <v>0</v>
      </c>
      <c r="BW295" s="1" t="s">
        <v>0</v>
      </c>
      <c r="BX295" s="1" t="s">
        <v>0</v>
      </c>
      <c r="BY295" s="1" t="s">
        <v>0</v>
      </c>
      <c r="BZ295" s="1" t="s">
        <v>0</v>
      </c>
      <c r="CA295" s="1" t="s">
        <v>0</v>
      </c>
      <c r="CB295" s="1" t="s">
        <v>0</v>
      </c>
      <c r="CC295" s="1" t="s">
        <v>0</v>
      </c>
      <c r="CD295" s="1" t="s">
        <v>0</v>
      </c>
      <c r="CE295" s="1" t="s">
        <v>0</v>
      </c>
      <c r="CF295" s="1" t="s">
        <v>0</v>
      </c>
      <c r="CG295" s="1" t="s">
        <v>0</v>
      </c>
      <c r="CH295" s="1" t="s">
        <v>0</v>
      </c>
      <c r="CI295" s="1" t="s">
        <v>0</v>
      </c>
      <c r="CJ295" s="1" t="s">
        <v>0</v>
      </c>
      <c r="CK295" s="1" t="s">
        <v>0</v>
      </c>
      <c r="CL295" s="1" t="s">
        <v>0</v>
      </c>
      <c r="CM295" s="1" t="s">
        <v>0</v>
      </c>
      <c r="CN295" s="1" t="s">
        <v>0</v>
      </c>
      <c r="CO295" s="1" t="s">
        <v>0</v>
      </c>
      <c r="CP295" s="1" t="s">
        <v>0</v>
      </c>
      <c r="CQ295" s="1" t="s">
        <v>0</v>
      </c>
      <c r="CR295" s="1" t="s">
        <v>0</v>
      </c>
      <c r="CS295" s="1" t="s">
        <v>0</v>
      </c>
      <c r="CT295" s="1" t="s">
        <v>0</v>
      </c>
      <c r="CU295" s="1" t="s">
        <v>0</v>
      </c>
      <c r="CV295" s="1" t="s">
        <v>0</v>
      </c>
      <c r="CW295" s="1" t="s">
        <v>0</v>
      </c>
      <c r="CX295" s="1" t="s">
        <v>0</v>
      </c>
      <c r="CY295" s="1" t="s">
        <v>0</v>
      </c>
      <c r="CZ295" s="1" t="s">
        <v>0</v>
      </c>
      <c r="DA295" s="1" t="s">
        <v>0</v>
      </c>
      <c r="DB295" s="1" t="s">
        <v>0</v>
      </c>
      <c r="DC295" s="1" t="s">
        <v>0</v>
      </c>
      <c r="DD295" s="1" t="s">
        <v>0</v>
      </c>
      <c r="DE295" s="1" t="s">
        <v>0</v>
      </c>
      <c r="DF295" s="1" t="s">
        <v>0</v>
      </c>
      <c r="DG295" s="1" t="s">
        <v>0</v>
      </c>
      <c r="DH295" s="1" t="s">
        <v>0</v>
      </c>
      <c r="DI295" s="1" t="s">
        <v>0</v>
      </c>
      <c r="DJ295" s="1" t="s">
        <v>0</v>
      </c>
      <c r="DK295" s="1" t="s">
        <v>0</v>
      </c>
      <c r="DL295" s="1" t="s">
        <v>0</v>
      </c>
      <c r="DM295" s="1" t="s">
        <v>0</v>
      </c>
      <c r="DN295" s="1" t="s">
        <v>0</v>
      </c>
      <c r="DO295" s="1" t="s">
        <v>0</v>
      </c>
      <c r="DP295" s="1" t="s">
        <v>0</v>
      </c>
      <c r="DQ295" s="1" t="s">
        <v>0</v>
      </c>
      <c r="DR295" s="1" t="s">
        <v>0</v>
      </c>
      <c r="DS295" s="1" t="s">
        <v>0</v>
      </c>
      <c r="DT295" s="1" t="s">
        <v>0</v>
      </c>
      <c r="DU295" s="1" t="s">
        <v>0</v>
      </c>
      <c r="DV295" s="1" t="s">
        <v>0</v>
      </c>
      <c r="DW295" s="1" t="s">
        <v>0</v>
      </c>
      <c r="DX295" s="1" t="s">
        <v>0</v>
      </c>
      <c r="DY295" s="1" t="s">
        <v>0</v>
      </c>
      <c r="DZ295" s="1" t="s">
        <v>0</v>
      </c>
      <c r="EA295" s="1" t="s">
        <v>0</v>
      </c>
      <c r="EB295" s="1" t="s">
        <v>0</v>
      </c>
      <c r="EC295" s="1" t="s">
        <v>0</v>
      </c>
      <c r="ED295" s="1" t="s">
        <v>0</v>
      </c>
      <c r="EE295" s="1" t="s">
        <v>0</v>
      </c>
      <c r="EF295" s="1" t="s">
        <v>0</v>
      </c>
      <c r="EG295" s="1" t="s">
        <v>0</v>
      </c>
      <c r="EH295" s="1" t="s">
        <v>0</v>
      </c>
      <c r="EI295" s="1" t="s">
        <v>0</v>
      </c>
      <c r="EJ295" s="1" t="s">
        <v>0</v>
      </c>
      <c r="EK295" s="1" t="s">
        <v>0</v>
      </c>
      <c r="EL295" s="1" t="s">
        <v>0</v>
      </c>
      <c r="EM295" s="1" t="s">
        <v>0</v>
      </c>
      <c r="EN295" s="1" t="s">
        <v>0</v>
      </c>
      <c r="EO295" s="1" t="s">
        <v>0</v>
      </c>
      <c r="EP295" s="1" t="s">
        <v>0</v>
      </c>
      <c r="EQ295" s="1" t="s">
        <v>0</v>
      </c>
      <c r="ER295" s="1" t="s">
        <v>0</v>
      </c>
      <c r="ES295" s="1" t="s">
        <v>0</v>
      </c>
      <c r="ET295" s="1" t="s">
        <v>0</v>
      </c>
      <c r="EU295" s="1" t="s">
        <v>0</v>
      </c>
      <c r="EV295" s="1" t="s">
        <v>0</v>
      </c>
      <c r="EW295" s="1" t="s">
        <v>0</v>
      </c>
      <c r="EX295" s="1" t="s">
        <v>0</v>
      </c>
      <c r="EY295" s="1" t="s">
        <v>0</v>
      </c>
      <c r="EZ295" s="1" t="s">
        <v>0</v>
      </c>
      <c r="FA295" s="1" t="s">
        <v>0</v>
      </c>
      <c r="FB295" s="1" t="s">
        <v>0</v>
      </c>
      <c r="FC295" s="1" t="s">
        <v>0</v>
      </c>
      <c r="FD295" s="1" t="s">
        <v>0</v>
      </c>
    </row>
    <row r="296" spans="1:160" x14ac:dyDescent="0.2">
      <c r="A296" s="1" t="s">
        <v>1933</v>
      </c>
      <c r="B296" s="4" t="s">
        <v>1308</v>
      </c>
      <c r="C296" s="4" t="s">
        <v>1309</v>
      </c>
      <c r="D296" s="1">
        <v>2075221.96220697</v>
      </c>
      <c r="E296" s="1">
        <v>2397999.5326479999</v>
      </c>
      <c r="F296" s="1">
        <v>2861177.8203843399</v>
      </c>
      <c r="G296" s="1">
        <v>2267017.8239154099</v>
      </c>
      <c r="H296" s="1">
        <v>3022183.9030180499</v>
      </c>
      <c r="I296" s="1">
        <v>2378743.3184274598</v>
      </c>
      <c r="J296" s="1">
        <v>2310749.9108110098</v>
      </c>
      <c r="K296" s="1">
        <v>2209120.2417391599</v>
      </c>
      <c r="L296" s="1">
        <v>2466472.4596356698</v>
      </c>
      <c r="M296" s="1">
        <v>2195758.0406699302</v>
      </c>
      <c r="N296" s="1">
        <v>3329765.92912377</v>
      </c>
      <c r="O296" s="1">
        <v>1909047.8077280801</v>
      </c>
      <c r="P296" s="1">
        <v>2939545.1109859701</v>
      </c>
      <c r="Q296" s="1">
        <v>1950805.29854009</v>
      </c>
      <c r="R296" s="1">
        <v>2385968.1820026399</v>
      </c>
      <c r="S296" s="1">
        <v>2917488.5643839398</v>
      </c>
      <c r="T296" s="1">
        <v>2710785.9652515799</v>
      </c>
      <c r="U296" s="1">
        <v>3487354.7502356698</v>
      </c>
      <c r="V296" s="1">
        <v>1892429.6696339101</v>
      </c>
      <c r="W296" s="1">
        <v>2488962.1717563001</v>
      </c>
      <c r="X296" s="1">
        <v>2348898.1385290502</v>
      </c>
      <c r="Y296" s="1">
        <v>2237993.0972118401</v>
      </c>
      <c r="Z296" s="1">
        <v>2506518.0452189101</v>
      </c>
      <c r="AA296" s="1">
        <v>2317701.9336971799</v>
      </c>
      <c r="AB296" s="1">
        <v>2311751.0710141198</v>
      </c>
      <c r="AC296" s="1">
        <v>2477775.3147759298</v>
      </c>
      <c r="AD296" s="1">
        <v>2390211.2093947302</v>
      </c>
      <c r="AE296" s="1">
        <v>2683406.74655833</v>
      </c>
      <c r="AF296" s="1">
        <v>2175734.1932596299</v>
      </c>
      <c r="AG296" s="1">
        <v>1788475.50267328</v>
      </c>
      <c r="AH296" s="1">
        <v>1857183.9165729501</v>
      </c>
      <c r="AI296" s="1">
        <v>2081985.90527797</v>
      </c>
      <c r="AJ296" s="1">
        <v>2023619.04585987</v>
      </c>
      <c r="AK296" s="1">
        <v>2931089.9663803801</v>
      </c>
      <c r="AL296" s="1">
        <v>2130431.8782269601</v>
      </c>
      <c r="AM296" s="1">
        <v>2378432.2403694899</v>
      </c>
      <c r="AN296" s="1">
        <v>2304789.4749142202</v>
      </c>
      <c r="AO296" s="1">
        <v>2311762.1513791098</v>
      </c>
      <c r="AP296" s="1">
        <v>2447533.1254833601</v>
      </c>
      <c r="AQ296" s="1">
        <v>2051745.7779484</v>
      </c>
      <c r="AR296" s="1">
        <v>3164658.1549522998</v>
      </c>
      <c r="AS296" s="1">
        <v>2943519.0181923499</v>
      </c>
      <c r="AT296" s="1">
        <v>2876633.1454149699</v>
      </c>
      <c r="AU296" s="1">
        <v>2234274.3944279999</v>
      </c>
      <c r="AV296" s="1">
        <v>3094830.7451472399</v>
      </c>
      <c r="AW296" s="1">
        <v>2361610.64816071</v>
      </c>
      <c r="AX296" s="1">
        <v>2523689.7427526298</v>
      </c>
      <c r="AY296" s="1">
        <v>2323901.1292656302</v>
      </c>
      <c r="AZ296" s="1">
        <v>3227153.3276258302</v>
      </c>
      <c r="BA296" s="1">
        <v>2410648.9630069402</v>
      </c>
      <c r="BB296" s="1">
        <v>2130638.2146272501</v>
      </c>
      <c r="BC296" s="1">
        <v>2166105.2652879599</v>
      </c>
      <c r="BD296" s="1">
        <v>3470645.1483391002</v>
      </c>
      <c r="BE296" s="1">
        <v>2033517.5379993301</v>
      </c>
      <c r="BF296" s="1">
        <v>2488708.3786103199</v>
      </c>
      <c r="BG296" s="1">
        <v>2227330.8761142301</v>
      </c>
      <c r="BH296" s="1">
        <v>2169043.1548173302</v>
      </c>
      <c r="BI296" s="1">
        <v>2698759.6998418602</v>
      </c>
      <c r="BJ296" s="1">
        <v>2439635.01664552</v>
      </c>
      <c r="BK296" s="1">
        <v>2533107.35343468</v>
      </c>
      <c r="BL296" s="1">
        <v>2082364.98709543</v>
      </c>
      <c r="BM296" s="1">
        <v>1864182.9092511199</v>
      </c>
      <c r="BN296" s="1">
        <v>2202104.32352685</v>
      </c>
      <c r="BO296" s="1">
        <v>3557492.9687491301</v>
      </c>
      <c r="BP296" s="1">
        <v>2125668.2810201002</v>
      </c>
      <c r="BQ296" s="1">
        <v>2752409.62839717</v>
      </c>
      <c r="BR296" s="1">
        <v>2559592.7660550401</v>
      </c>
      <c r="BS296" s="1">
        <v>2274536.9102854501</v>
      </c>
      <c r="BT296" s="1">
        <v>2037958.76821684</v>
      </c>
      <c r="BU296" s="1">
        <v>1894098.2932465901</v>
      </c>
      <c r="BV296" s="1">
        <v>2291046.2424013698</v>
      </c>
      <c r="BW296" s="1">
        <v>1988008.65356932</v>
      </c>
      <c r="BX296" s="1">
        <v>2126346.2787077702</v>
      </c>
      <c r="BY296" s="1">
        <v>3021431.0482048299</v>
      </c>
      <c r="BZ296" s="1">
        <v>2294059.0263491301</v>
      </c>
      <c r="CA296" s="1">
        <v>1731670.5947587499</v>
      </c>
      <c r="CB296" s="1">
        <v>5168546.58299933</v>
      </c>
      <c r="CC296" s="1">
        <v>2144381.41285697</v>
      </c>
      <c r="CD296" s="1">
        <v>2207560.65378509</v>
      </c>
      <c r="CE296" s="1">
        <v>2157309.05373709</v>
      </c>
      <c r="CF296" s="1">
        <v>2280349.1878945902</v>
      </c>
      <c r="CG296" s="1">
        <v>2066186.2296064601</v>
      </c>
      <c r="CH296" s="1">
        <v>2426444.4700114098</v>
      </c>
      <c r="CI296" s="1">
        <v>2744443.2363218698</v>
      </c>
      <c r="CJ296" s="1">
        <v>2472978.0848729401</v>
      </c>
      <c r="CK296" s="1">
        <v>2137041.60872979</v>
      </c>
      <c r="CL296" s="1">
        <v>1923419.2416952599</v>
      </c>
      <c r="CM296" s="1">
        <v>2068274.6527315399</v>
      </c>
      <c r="CN296" s="1">
        <v>1866733.5157617501</v>
      </c>
      <c r="CO296" s="1">
        <v>1915939.76693783</v>
      </c>
      <c r="CP296" s="1">
        <v>2058767.61517907</v>
      </c>
      <c r="CQ296" s="1">
        <v>1840789.34340568</v>
      </c>
      <c r="CR296" s="1">
        <v>2555429.1370924301</v>
      </c>
      <c r="CS296" s="1">
        <v>2059500.0098892101</v>
      </c>
      <c r="CT296" s="1">
        <v>1900596.27854844</v>
      </c>
      <c r="CU296" s="1">
        <v>1775996.2589917099</v>
      </c>
      <c r="CV296" s="1">
        <v>1746279.64688031</v>
      </c>
      <c r="CW296" s="1">
        <v>1951860.4626542199</v>
      </c>
      <c r="CX296" s="1">
        <v>2349168.9524809001</v>
      </c>
      <c r="CY296" s="1">
        <v>2486074.05171694</v>
      </c>
      <c r="CZ296" s="1">
        <v>2620227.06420998</v>
      </c>
      <c r="DA296" s="1">
        <v>2276533.7946739402</v>
      </c>
      <c r="DB296" s="1">
        <v>2253544.17543846</v>
      </c>
      <c r="DC296" s="1">
        <v>1631689.3394126999</v>
      </c>
      <c r="DD296" s="1">
        <v>2146460.8747167001</v>
      </c>
      <c r="DE296" s="1">
        <v>2215589.9932813598</v>
      </c>
      <c r="DF296" s="1">
        <v>2109133.7126234602</v>
      </c>
      <c r="DG296" s="1">
        <v>2363435.9272270198</v>
      </c>
      <c r="DH296" s="1">
        <v>2364514.7431472898</v>
      </c>
      <c r="DI296" s="1">
        <v>2221464.87964002</v>
      </c>
      <c r="DJ296" s="1">
        <v>2350515.3419072898</v>
      </c>
      <c r="DK296" s="1">
        <v>2287591.9482835298</v>
      </c>
      <c r="DL296" s="1">
        <v>1897780.90581267</v>
      </c>
      <c r="DM296" s="1">
        <v>2403015.6741502099</v>
      </c>
      <c r="DN296" s="1">
        <v>1746783.1094226399</v>
      </c>
      <c r="DO296" s="1">
        <v>1916639.3176784599</v>
      </c>
      <c r="DP296" s="1">
        <v>1816964.24573547</v>
      </c>
      <c r="DQ296" s="1">
        <v>1706738.0922468</v>
      </c>
      <c r="DR296" s="1">
        <v>1782517.3748163099</v>
      </c>
      <c r="DS296" s="1">
        <v>1810185.51632085</v>
      </c>
      <c r="DT296" s="1">
        <v>2720535.5554340798</v>
      </c>
      <c r="DU296" s="1">
        <v>2290837.3737275298</v>
      </c>
      <c r="DV296" s="1">
        <v>2459056.1967208101</v>
      </c>
      <c r="DW296" s="1">
        <v>1947162.32312925</v>
      </c>
      <c r="DX296" s="1">
        <v>1882106.6310018799</v>
      </c>
      <c r="DY296" s="1">
        <v>3385140.8501253901</v>
      </c>
      <c r="DZ296" s="1">
        <v>2397287.2027449398</v>
      </c>
      <c r="EA296" s="1">
        <v>2226635.0324460398</v>
      </c>
      <c r="EB296" s="1">
        <v>1899800.74294776</v>
      </c>
      <c r="EC296" s="1">
        <v>2764785.5290640998</v>
      </c>
      <c r="ED296" s="1">
        <v>2287626.18255259</v>
      </c>
      <c r="EE296" s="1">
        <v>2389891.9532276602</v>
      </c>
      <c r="EF296" s="1">
        <v>1987066.0841610699</v>
      </c>
      <c r="EG296" s="1">
        <v>1817675.49858131</v>
      </c>
      <c r="EH296" s="1">
        <v>2134621.72774453</v>
      </c>
      <c r="EI296" s="1">
        <v>2296309.0159495501</v>
      </c>
      <c r="EJ296" s="1">
        <v>2530509.2135935598</v>
      </c>
      <c r="EK296" s="1">
        <v>1552965.3561192299</v>
      </c>
      <c r="EL296" s="1">
        <v>1775519.4236834601</v>
      </c>
      <c r="EM296" s="1">
        <v>1969578.81803894</v>
      </c>
      <c r="EN296" s="1">
        <v>2354622.7670004899</v>
      </c>
      <c r="EO296" s="1">
        <v>2610935.4145638598</v>
      </c>
      <c r="EP296" s="1">
        <v>1698955.5390169099</v>
      </c>
      <c r="EQ296" s="1">
        <v>1843456.70773507</v>
      </c>
      <c r="ER296" s="1">
        <v>1678279.4576053501</v>
      </c>
      <c r="ES296" s="1">
        <v>2388967.5171993701</v>
      </c>
      <c r="ET296" s="1">
        <v>1927858.85199149</v>
      </c>
      <c r="EU296" s="1">
        <v>1733585.2499484699</v>
      </c>
      <c r="EV296" s="1">
        <v>1767607.51139307</v>
      </c>
      <c r="EW296" s="1">
        <v>2195435.5360677899</v>
      </c>
      <c r="EX296" s="1">
        <v>1605973.8426294201</v>
      </c>
      <c r="EY296" s="1">
        <v>1952935.0072226201</v>
      </c>
      <c r="EZ296" s="1">
        <v>2558867.0295264102</v>
      </c>
      <c r="FA296" s="1">
        <v>2458470.1238763002</v>
      </c>
      <c r="FB296" s="1">
        <v>3303857.4100924199</v>
      </c>
      <c r="FC296" s="1">
        <v>1937403.7898635799</v>
      </c>
      <c r="FD296" s="1">
        <v>2917702.72817594</v>
      </c>
    </row>
    <row r="297" spans="1:160" x14ac:dyDescent="0.2">
      <c r="A297" s="1" t="s">
        <v>1934</v>
      </c>
      <c r="B297" s="4" t="s">
        <v>1311</v>
      </c>
      <c r="C297" s="4" t="s">
        <v>1312</v>
      </c>
      <c r="D297" s="1" t="s">
        <v>0</v>
      </c>
      <c r="E297" s="1" t="s">
        <v>0</v>
      </c>
      <c r="F297" s="1" t="s">
        <v>0</v>
      </c>
      <c r="G297" s="1" t="s">
        <v>0</v>
      </c>
      <c r="H297" s="1" t="s">
        <v>0</v>
      </c>
      <c r="I297" s="1" t="s">
        <v>0</v>
      </c>
      <c r="J297" s="1" t="s">
        <v>0</v>
      </c>
      <c r="K297" s="1" t="s">
        <v>0</v>
      </c>
      <c r="L297" s="1" t="s">
        <v>0</v>
      </c>
      <c r="M297" s="1" t="s">
        <v>0</v>
      </c>
      <c r="N297" s="1" t="s">
        <v>0</v>
      </c>
      <c r="O297" s="1" t="s">
        <v>0</v>
      </c>
      <c r="P297" s="1" t="s">
        <v>0</v>
      </c>
      <c r="Q297" s="1" t="s">
        <v>0</v>
      </c>
      <c r="R297" s="1" t="s">
        <v>0</v>
      </c>
      <c r="S297" s="1" t="s">
        <v>0</v>
      </c>
      <c r="T297" s="1" t="s">
        <v>0</v>
      </c>
      <c r="U297" s="1" t="s">
        <v>0</v>
      </c>
      <c r="V297" s="1" t="s">
        <v>0</v>
      </c>
      <c r="W297" s="1" t="s">
        <v>0</v>
      </c>
      <c r="X297" s="1" t="s">
        <v>0</v>
      </c>
      <c r="Y297" s="1" t="s">
        <v>0</v>
      </c>
      <c r="Z297" s="1" t="s">
        <v>0</v>
      </c>
      <c r="AA297" s="1" t="s">
        <v>0</v>
      </c>
      <c r="AB297" s="1" t="s">
        <v>0</v>
      </c>
      <c r="AC297" s="1" t="s">
        <v>0</v>
      </c>
      <c r="AD297" s="1" t="s">
        <v>0</v>
      </c>
      <c r="AE297" s="1" t="s">
        <v>0</v>
      </c>
      <c r="AF297" s="1" t="s">
        <v>0</v>
      </c>
      <c r="AG297" s="1" t="s">
        <v>0</v>
      </c>
      <c r="AH297" s="1" t="s">
        <v>0</v>
      </c>
      <c r="AI297" s="1" t="s">
        <v>0</v>
      </c>
      <c r="AJ297" s="1" t="s">
        <v>0</v>
      </c>
      <c r="AK297" s="1" t="s">
        <v>0</v>
      </c>
      <c r="AL297" s="1" t="s">
        <v>0</v>
      </c>
      <c r="AM297" s="1" t="s">
        <v>0</v>
      </c>
      <c r="AN297" s="1" t="s">
        <v>0</v>
      </c>
      <c r="AO297" s="1" t="s">
        <v>0</v>
      </c>
      <c r="AP297" s="1" t="s">
        <v>0</v>
      </c>
      <c r="AQ297" s="1" t="s">
        <v>0</v>
      </c>
      <c r="AR297" s="1" t="s">
        <v>0</v>
      </c>
      <c r="AS297" s="1" t="s">
        <v>0</v>
      </c>
      <c r="AT297" s="1" t="s">
        <v>0</v>
      </c>
      <c r="AU297" s="1" t="s">
        <v>0</v>
      </c>
      <c r="AV297" s="1" t="s">
        <v>0</v>
      </c>
      <c r="AW297" s="1" t="s">
        <v>0</v>
      </c>
      <c r="AX297" s="1" t="s">
        <v>0</v>
      </c>
      <c r="AY297" s="1" t="s">
        <v>0</v>
      </c>
      <c r="AZ297" s="1" t="s">
        <v>0</v>
      </c>
      <c r="BA297" s="1" t="s">
        <v>0</v>
      </c>
      <c r="BB297" s="1" t="s">
        <v>0</v>
      </c>
      <c r="BC297" s="1" t="s">
        <v>0</v>
      </c>
      <c r="BD297" s="1" t="s">
        <v>0</v>
      </c>
      <c r="BE297" s="1" t="s">
        <v>0</v>
      </c>
      <c r="BF297" s="1" t="s">
        <v>0</v>
      </c>
      <c r="BG297" s="1" t="s">
        <v>0</v>
      </c>
      <c r="BH297" s="1" t="s">
        <v>0</v>
      </c>
      <c r="BI297" s="1" t="s">
        <v>0</v>
      </c>
      <c r="BJ297" s="1" t="s">
        <v>0</v>
      </c>
      <c r="BK297" s="1" t="s">
        <v>0</v>
      </c>
      <c r="BL297" s="1" t="s">
        <v>0</v>
      </c>
      <c r="BM297" s="1" t="s">
        <v>0</v>
      </c>
      <c r="BN297" s="1" t="s">
        <v>0</v>
      </c>
      <c r="BO297" s="1" t="s">
        <v>0</v>
      </c>
      <c r="BP297" s="1" t="s">
        <v>0</v>
      </c>
      <c r="BQ297" s="1" t="s">
        <v>0</v>
      </c>
      <c r="BR297" s="1" t="s">
        <v>0</v>
      </c>
      <c r="BS297" s="1" t="s">
        <v>0</v>
      </c>
      <c r="BT297" s="1" t="s">
        <v>0</v>
      </c>
      <c r="BU297" s="1" t="s">
        <v>0</v>
      </c>
      <c r="BV297" s="1" t="s">
        <v>0</v>
      </c>
      <c r="BW297" s="1" t="s">
        <v>0</v>
      </c>
      <c r="BX297" s="1" t="s">
        <v>0</v>
      </c>
      <c r="BY297" s="1" t="s">
        <v>0</v>
      </c>
      <c r="BZ297" s="1" t="s">
        <v>0</v>
      </c>
      <c r="CA297" s="1" t="s">
        <v>0</v>
      </c>
      <c r="CB297" s="1" t="s">
        <v>0</v>
      </c>
      <c r="CC297" s="1" t="s">
        <v>0</v>
      </c>
      <c r="CD297" s="1" t="s">
        <v>0</v>
      </c>
      <c r="CE297" s="1" t="s">
        <v>0</v>
      </c>
      <c r="CF297" s="1" t="s">
        <v>0</v>
      </c>
      <c r="CG297" s="1" t="s">
        <v>0</v>
      </c>
      <c r="CH297" s="1" t="s">
        <v>0</v>
      </c>
      <c r="CI297" s="1" t="s">
        <v>0</v>
      </c>
      <c r="CJ297" s="1" t="s">
        <v>0</v>
      </c>
      <c r="CK297" s="1" t="s">
        <v>0</v>
      </c>
      <c r="CL297" s="1" t="s">
        <v>0</v>
      </c>
      <c r="CM297" s="1" t="s">
        <v>0</v>
      </c>
      <c r="CN297" s="1" t="s">
        <v>0</v>
      </c>
      <c r="CO297" s="1" t="s">
        <v>0</v>
      </c>
      <c r="CP297" s="1" t="s">
        <v>0</v>
      </c>
      <c r="CQ297" s="1" t="s">
        <v>0</v>
      </c>
      <c r="CR297" s="1" t="s">
        <v>0</v>
      </c>
      <c r="CS297" s="1" t="s">
        <v>0</v>
      </c>
      <c r="CT297" s="1" t="s">
        <v>0</v>
      </c>
      <c r="CU297" s="1" t="s">
        <v>0</v>
      </c>
      <c r="CV297" s="1" t="s">
        <v>0</v>
      </c>
      <c r="CW297" s="1" t="s">
        <v>0</v>
      </c>
      <c r="CX297" s="1" t="s">
        <v>0</v>
      </c>
      <c r="CY297" s="1" t="s">
        <v>0</v>
      </c>
      <c r="CZ297" s="1" t="s">
        <v>0</v>
      </c>
      <c r="DA297" s="1" t="s">
        <v>0</v>
      </c>
      <c r="DB297" s="1" t="s">
        <v>0</v>
      </c>
      <c r="DC297" s="1" t="s">
        <v>0</v>
      </c>
      <c r="DD297" s="1" t="s">
        <v>0</v>
      </c>
      <c r="DE297" s="1" t="s">
        <v>0</v>
      </c>
      <c r="DF297" s="1" t="s">
        <v>0</v>
      </c>
      <c r="DG297" s="1" t="s">
        <v>0</v>
      </c>
      <c r="DH297" s="1" t="s">
        <v>0</v>
      </c>
      <c r="DI297" s="1" t="s">
        <v>0</v>
      </c>
      <c r="DJ297" s="1" t="s">
        <v>0</v>
      </c>
      <c r="DK297" s="1" t="s">
        <v>0</v>
      </c>
      <c r="DL297" s="1" t="s">
        <v>0</v>
      </c>
      <c r="DM297" s="1" t="s">
        <v>0</v>
      </c>
      <c r="DN297" s="1" t="s">
        <v>0</v>
      </c>
      <c r="DO297" s="1" t="s">
        <v>0</v>
      </c>
      <c r="DP297" s="1" t="s">
        <v>0</v>
      </c>
      <c r="DQ297" s="1" t="s">
        <v>0</v>
      </c>
      <c r="DR297" s="1" t="s">
        <v>0</v>
      </c>
      <c r="DS297" s="1" t="s">
        <v>0</v>
      </c>
      <c r="DT297" s="1" t="s">
        <v>0</v>
      </c>
      <c r="DU297" s="1" t="s">
        <v>0</v>
      </c>
      <c r="DV297" s="1" t="s">
        <v>0</v>
      </c>
      <c r="DW297" s="1" t="s">
        <v>0</v>
      </c>
      <c r="DX297" s="1" t="s">
        <v>0</v>
      </c>
      <c r="DY297" s="1" t="s">
        <v>0</v>
      </c>
      <c r="DZ297" s="1" t="s">
        <v>0</v>
      </c>
      <c r="EA297" s="1" t="s">
        <v>0</v>
      </c>
      <c r="EB297" s="1" t="s">
        <v>0</v>
      </c>
      <c r="EC297" s="1" t="s">
        <v>0</v>
      </c>
      <c r="ED297" s="1" t="s">
        <v>0</v>
      </c>
      <c r="EE297" s="1" t="s">
        <v>0</v>
      </c>
      <c r="EF297" s="1" t="s">
        <v>0</v>
      </c>
      <c r="EG297" s="1" t="s">
        <v>0</v>
      </c>
      <c r="EH297" s="1" t="s">
        <v>0</v>
      </c>
      <c r="EI297" s="1" t="s">
        <v>0</v>
      </c>
      <c r="EJ297" s="1" t="s">
        <v>0</v>
      </c>
      <c r="EK297" s="1" t="s">
        <v>0</v>
      </c>
      <c r="EL297" s="1" t="s">
        <v>0</v>
      </c>
      <c r="EM297" s="1" t="s">
        <v>0</v>
      </c>
      <c r="EN297" s="1" t="s">
        <v>0</v>
      </c>
      <c r="EO297" s="1" t="s">
        <v>0</v>
      </c>
      <c r="EP297" s="1" t="s">
        <v>0</v>
      </c>
      <c r="EQ297" s="1" t="s">
        <v>0</v>
      </c>
      <c r="ER297" s="1" t="s">
        <v>0</v>
      </c>
      <c r="ES297" s="1" t="s">
        <v>0</v>
      </c>
      <c r="ET297" s="1" t="s">
        <v>0</v>
      </c>
      <c r="EU297" s="1" t="s">
        <v>0</v>
      </c>
      <c r="EV297" s="1" t="s">
        <v>0</v>
      </c>
      <c r="EW297" s="1" t="s">
        <v>0</v>
      </c>
      <c r="EX297" s="1" t="s">
        <v>0</v>
      </c>
      <c r="EY297" s="1" t="s">
        <v>0</v>
      </c>
      <c r="EZ297" s="1" t="s">
        <v>0</v>
      </c>
      <c r="FA297" s="1" t="s">
        <v>0</v>
      </c>
      <c r="FB297" s="1" t="s">
        <v>0</v>
      </c>
      <c r="FC297" s="1" t="s">
        <v>0</v>
      </c>
      <c r="FD297" s="1" t="s">
        <v>0</v>
      </c>
    </row>
    <row r="298" spans="1:160" x14ac:dyDescent="0.2">
      <c r="A298" s="1" t="s">
        <v>1935</v>
      </c>
      <c r="B298" s="4" t="s">
        <v>1316</v>
      </c>
      <c r="C298" s="4" t="s">
        <v>0</v>
      </c>
      <c r="D298" s="1">
        <v>105420.07662731899</v>
      </c>
      <c r="E298" s="1">
        <v>246093.963114457</v>
      </c>
      <c r="F298" s="1">
        <v>221462.52775407201</v>
      </c>
      <c r="G298" s="1">
        <v>133649.536543239</v>
      </c>
      <c r="H298" s="1">
        <v>196470.03862279101</v>
      </c>
      <c r="I298" s="1">
        <v>107629.31141093301</v>
      </c>
      <c r="J298" s="1">
        <v>351860.55479560699</v>
      </c>
      <c r="K298" s="1">
        <v>205327.572724748</v>
      </c>
      <c r="L298" s="1">
        <v>158890.90974389599</v>
      </c>
      <c r="M298" s="1">
        <v>159902.83772542601</v>
      </c>
      <c r="N298" s="1">
        <v>203727.725148464</v>
      </c>
      <c r="O298" s="1">
        <v>191077.60508242401</v>
      </c>
      <c r="P298" s="1">
        <v>191946.63601440901</v>
      </c>
      <c r="Q298" s="1">
        <v>173645.65094925099</v>
      </c>
      <c r="R298" s="1">
        <v>92183.0253030022</v>
      </c>
      <c r="S298" s="1">
        <v>179088.25690077501</v>
      </c>
      <c r="T298" s="1">
        <v>77389.799330896305</v>
      </c>
      <c r="U298" s="1">
        <v>237332.036687046</v>
      </c>
      <c r="V298" s="1">
        <v>135152.674494448</v>
      </c>
      <c r="W298" s="1">
        <v>150126.62776633899</v>
      </c>
      <c r="X298" s="1">
        <v>135477.85825966901</v>
      </c>
      <c r="Y298" s="1">
        <v>286368.542436219</v>
      </c>
      <c r="Z298" s="1">
        <v>47366.02682318</v>
      </c>
      <c r="AA298" s="1">
        <v>140518.13420979001</v>
      </c>
      <c r="AB298" s="1">
        <v>160270.575036833</v>
      </c>
      <c r="AC298" s="1">
        <v>91207.290616598999</v>
      </c>
      <c r="AD298" s="1">
        <v>172758.018791332</v>
      </c>
      <c r="AE298" s="1">
        <v>235561.64668780801</v>
      </c>
      <c r="AF298" s="1">
        <v>70542.537038869603</v>
      </c>
      <c r="AG298" s="1">
        <v>151187.72048494601</v>
      </c>
      <c r="AH298" s="1">
        <v>167529.61943847401</v>
      </c>
      <c r="AI298" s="1">
        <v>115614.922557632</v>
      </c>
      <c r="AJ298" s="1">
        <v>152100.23863042501</v>
      </c>
      <c r="AK298" s="1">
        <v>461274.79925813602</v>
      </c>
      <c r="AL298" s="1">
        <v>123011.206160941</v>
      </c>
      <c r="AM298" s="1">
        <v>88046.621477108201</v>
      </c>
      <c r="AN298" s="1">
        <v>166202.36050611301</v>
      </c>
      <c r="AO298" s="1">
        <v>64805.810112273197</v>
      </c>
      <c r="AP298" s="1">
        <v>174088.30278671501</v>
      </c>
      <c r="AQ298" s="1">
        <v>363210.535995454</v>
      </c>
      <c r="AR298" s="1">
        <v>151452.958425997</v>
      </c>
      <c r="AS298" s="1">
        <v>143576.359077309</v>
      </c>
      <c r="AT298" s="1">
        <v>85395.465589101703</v>
      </c>
      <c r="AU298" s="1">
        <v>175183.81047318599</v>
      </c>
      <c r="AV298" s="1">
        <v>131701.20405636501</v>
      </c>
      <c r="AW298" s="1">
        <v>162101.25993901599</v>
      </c>
      <c r="AX298" s="1">
        <v>170903.964589957</v>
      </c>
      <c r="AY298" s="1">
        <v>150249.58200697901</v>
      </c>
      <c r="AZ298" s="1">
        <v>100899.652795783</v>
      </c>
      <c r="BA298" s="1">
        <v>211596.34689365199</v>
      </c>
      <c r="BB298" s="1">
        <v>291404.05892134202</v>
      </c>
      <c r="BC298" s="1">
        <v>232938.40030537199</v>
      </c>
      <c r="BD298" s="1">
        <v>224105.534114423</v>
      </c>
      <c r="BE298" s="1">
        <v>222958.15278511401</v>
      </c>
      <c r="BF298" s="1">
        <v>233409.23262028699</v>
      </c>
      <c r="BG298" s="1">
        <v>162239.435143323</v>
      </c>
      <c r="BH298" s="1">
        <v>157865.05182861999</v>
      </c>
      <c r="BI298" s="1">
        <v>186699.29898479101</v>
      </c>
      <c r="BJ298" s="1">
        <v>153346.188151651</v>
      </c>
      <c r="BK298" s="1">
        <v>240304.92281301101</v>
      </c>
      <c r="BL298" s="1">
        <v>156111.73472664299</v>
      </c>
      <c r="BM298" s="1">
        <v>173514.03758799299</v>
      </c>
      <c r="BN298" s="1">
        <v>158752.89843882099</v>
      </c>
      <c r="BO298" s="1">
        <v>200611.23190640999</v>
      </c>
      <c r="BP298" s="1">
        <v>279621.908332363</v>
      </c>
      <c r="BQ298" s="1">
        <v>172183.17064435</v>
      </c>
      <c r="BR298" s="1">
        <v>283967.94486676098</v>
      </c>
      <c r="BS298" s="1">
        <v>261749.626670047</v>
      </c>
      <c r="BT298" s="1">
        <v>145954.89246615599</v>
      </c>
      <c r="BU298" s="1">
        <v>121534.773094153</v>
      </c>
      <c r="BV298" s="1">
        <v>41920.203089839801</v>
      </c>
      <c r="BW298" s="1">
        <v>199207.86168543101</v>
      </c>
      <c r="BX298" s="1">
        <v>107020.326987608</v>
      </c>
      <c r="BY298" s="1">
        <v>296376.90241961699</v>
      </c>
      <c r="BZ298" s="1">
        <v>150203.09304643099</v>
      </c>
      <c r="CA298" s="1">
        <v>201904.54957329499</v>
      </c>
      <c r="CB298" s="1">
        <v>295783.43396794499</v>
      </c>
      <c r="CC298" s="1">
        <v>92785.470293921506</v>
      </c>
      <c r="CD298" s="1">
        <v>77743.484653125095</v>
      </c>
      <c r="CE298" s="1">
        <v>296501.33801657002</v>
      </c>
      <c r="CF298" s="1">
        <v>196260.77216375401</v>
      </c>
      <c r="CG298" s="1">
        <v>83456.813817495597</v>
      </c>
      <c r="CH298" s="1">
        <v>171415.13032482099</v>
      </c>
      <c r="CI298" s="1">
        <v>138523.04396712701</v>
      </c>
      <c r="CJ298" s="1">
        <v>116910.239167297</v>
      </c>
      <c r="CK298" s="1">
        <v>90586.466769447201</v>
      </c>
      <c r="CL298" s="1">
        <v>61447.906300550298</v>
      </c>
      <c r="CM298" s="1">
        <v>97573.953783268706</v>
      </c>
      <c r="CN298" s="1">
        <v>183693.67757888601</v>
      </c>
      <c r="CO298" s="1">
        <v>123451.76384295701</v>
      </c>
      <c r="CP298" s="1">
        <v>158539.68202176501</v>
      </c>
      <c r="CQ298" s="1">
        <v>108557.404210558</v>
      </c>
      <c r="CR298" s="1">
        <v>230412.406076115</v>
      </c>
      <c r="CS298" s="1">
        <v>102630.488188534</v>
      </c>
      <c r="CT298" s="1">
        <v>51863.934927099799</v>
      </c>
      <c r="CU298" s="1">
        <v>144740.36498052999</v>
      </c>
      <c r="CV298" s="1">
        <v>119691.139221894</v>
      </c>
      <c r="CW298" s="1">
        <v>126879.404117042</v>
      </c>
      <c r="CX298" s="1">
        <v>106647.476605417</v>
      </c>
      <c r="CY298" s="1">
        <v>162810.02793879999</v>
      </c>
      <c r="CZ298" s="1">
        <v>124790.484401264</v>
      </c>
      <c r="DA298" s="1">
        <v>110705.599862294</v>
      </c>
      <c r="DB298" s="1">
        <v>232516.692408704</v>
      </c>
      <c r="DC298" s="1">
        <v>133722.72259654</v>
      </c>
      <c r="DD298" s="1">
        <v>108692.93145788299</v>
      </c>
      <c r="DE298" s="1">
        <v>96603.2053041912</v>
      </c>
      <c r="DF298" s="1">
        <v>150629.41541247501</v>
      </c>
      <c r="DG298" s="1">
        <v>120089.601314766</v>
      </c>
      <c r="DH298" s="1">
        <v>109210.437608525</v>
      </c>
      <c r="DI298" s="1">
        <v>106010.991975672</v>
      </c>
      <c r="DJ298" s="1">
        <v>91431.781590639293</v>
      </c>
      <c r="DK298" s="1">
        <v>97441.132340926095</v>
      </c>
      <c r="DL298" s="1">
        <v>68921.333936473602</v>
      </c>
      <c r="DM298" s="1">
        <v>230888.89143319201</v>
      </c>
      <c r="DN298" s="1">
        <v>97971.670741007096</v>
      </c>
      <c r="DO298" s="1">
        <v>115566.10827839701</v>
      </c>
      <c r="DP298" s="1">
        <v>148231.26142803699</v>
      </c>
      <c r="DQ298" s="1">
        <v>127930.447292478</v>
      </c>
      <c r="DR298" s="1">
        <v>89067.3794039075</v>
      </c>
      <c r="DS298" s="1">
        <v>129320.83763433799</v>
      </c>
      <c r="DT298" s="1">
        <v>243879.23721106799</v>
      </c>
      <c r="DU298" s="1">
        <v>111658.60876515201</v>
      </c>
      <c r="DV298" s="1">
        <v>122144.3383345</v>
      </c>
      <c r="DW298" s="1">
        <v>146109.01256064701</v>
      </c>
      <c r="DX298" s="1">
        <v>40541.484108716497</v>
      </c>
      <c r="DY298" s="1">
        <v>183118.672212448</v>
      </c>
      <c r="DZ298" s="1">
        <v>110505.181948661</v>
      </c>
      <c r="EA298" s="1">
        <v>89070.738372056003</v>
      </c>
      <c r="EB298" s="1">
        <v>119056.40731005299</v>
      </c>
      <c r="EC298" s="1">
        <v>145968.92032112801</v>
      </c>
      <c r="ED298" s="1">
        <v>140206.930674598</v>
      </c>
      <c r="EE298" s="1">
        <v>295052.41968833702</v>
      </c>
      <c r="EF298" s="1">
        <v>130768.067020503</v>
      </c>
      <c r="EG298" s="1">
        <v>272732.55225295603</v>
      </c>
      <c r="EH298" s="1">
        <v>64426.348251914598</v>
      </c>
      <c r="EI298" s="1">
        <v>59781.720383962202</v>
      </c>
      <c r="EJ298" s="1">
        <v>151548.44797784701</v>
      </c>
      <c r="EK298" s="1">
        <v>110876.589147116</v>
      </c>
      <c r="EL298" s="1">
        <v>96995.421657830302</v>
      </c>
      <c r="EM298" s="1">
        <v>209655.277536451</v>
      </c>
      <c r="EN298" s="1">
        <v>178547.05517604799</v>
      </c>
      <c r="EO298" s="1">
        <v>177061.628091505</v>
      </c>
      <c r="EP298" s="1">
        <v>117955.067567687</v>
      </c>
      <c r="EQ298" s="1">
        <v>152516.93121363001</v>
      </c>
      <c r="ER298" s="1">
        <v>129006.17650329</v>
      </c>
      <c r="ES298" s="1">
        <v>90927.094919188705</v>
      </c>
      <c r="ET298" s="1">
        <v>79373.052421232496</v>
      </c>
      <c r="EU298" s="1">
        <v>80409.621854246798</v>
      </c>
      <c r="EV298" s="1">
        <v>307154.798421835</v>
      </c>
      <c r="EW298" s="1">
        <v>97038.273075738703</v>
      </c>
      <c r="EX298" s="1">
        <v>72817.549989164996</v>
      </c>
      <c r="EY298" s="1">
        <v>76175.489653890298</v>
      </c>
      <c r="EZ298" s="1">
        <v>164350.92533220301</v>
      </c>
      <c r="FA298" s="1">
        <v>67036.029498019401</v>
      </c>
      <c r="FB298" s="1">
        <v>184464.696490701</v>
      </c>
      <c r="FC298" s="1">
        <v>159537.72756029601</v>
      </c>
      <c r="FD298" s="1">
        <v>209648.68578610499</v>
      </c>
    </row>
    <row r="299" spans="1:160" x14ac:dyDescent="0.2">
      <c r="A299" s="1" t="s">
        <v>1936</v>
      </c>
      <c r="B299" s="4" t="s">
        <v>1319</v>
      </c>
      <c r="C299" s="4" t="s">
        <v>1320</v>
      </c>
      <c r="D299" s="1" t="s">
        <v>0</v>
      </c>
      <c r="E299" s="1" t="s">
        <v>0</v>
      </c>
      <c r="F299" s="1" t="s">
        <v>0</v>
      </c>
      <c r="G299" s="1" t="s">
        <v>0</v>
      </c>
      <c r="H299" s="1" t="s">
        <v>0</v>
      </c>
      <c r="I299" s="1" t="s">
        <v>0</v>
      </c>
      <c r="J299" s="1" t="s">
        <v>0</v>
      </c>
      <c r="K299" s="1" t="s">
        <v>0</v>
      </c>
      <c r="L299" s="1" t="s">
        <v>0</v>
      </c>
      <c r="M299" s="1" t="s">
        <v>0</v>
      </c>
      <c r="N299" s="1" t="s">
        <v>0</v>
      </c>
      <c r="O299" s="1" t="s">
        <v>0</v>
      </c>
      <c r="P299" s="1" t="s">
        <v>0</v>
      </c>
      <c r="Q299" s="1" t="s">
        <v>0</v>
      </c>
      <c r="R299" s="1" t="s">
        <v>0</v>
      </c>
      <c r="S299" s="1" t="s">
        <v>0</v>
      </c>
      <c r="T299" s="1" t="s">
        <v>0</v>
      </c>
      <c r="U299" s="1" t="s">
        <v>0</v>
      </c>
      <c r="V299" s="1" t="s">
        <v>0</v>
      </c>
      <c r="W299" s="1" t="s">
        <v>0</v>
      </c>
      <c r="X299" s="1" t="s">
        <v>0</v>
      </c>
      <c r="Y299" s="1" t="s">
        <v>0</v>
      </c>
      <c r="Z299" s="1" t="s">
        <v>0</v>
      </c>
      <c r="AA299" s="1" t="s">
        <v>0</v>
      </c>
      <c r="AB299" s="1" t="s">
        <v>0</v>
      </c>
      <c r="AC299" s="1" t="s">
        <v>0</v>
      </c>
      <c r="AD299" s="1" t="s">
        <v>0</v>
      </c>
      <c r="AE299" s="1" t="s">
        <v>0</v>
      </c>
      <c r="AF299" s="1" t="s">
        <v>0</v>
      </c>
      <c r="AG299" s="1" t="s">
        <v>0</v>
      </c>
      <c r="AH299" s="1" t="s">
        <v>0</v>
      </c>
      <c r="AI299" s="1" t="s">
        <v>0</v>
      </c>
      <c r="AJ299" s="1" t="s">
        <v>0</v>
      </c>
      <c r="AK299" s="1" t="s">
        <v>0</v>
      </c>
      <c r="AL299" s="1" t="s">
        <v>0</v>
      </c>
      <c r="AM299" s="1" t="s">
        <v>0</v>
      </c>
      <c r="AN299" s="1" t="s">
        <v>0</v>
      </c>
      <c r="AO299" s="1" t="s">
        <v>0</v>
      </c>
      <c r="AP299" s="1" t="s">
        <v>0</v>
      </c>
      <c r="AQ299" s="1" t="s">
        <v>0</v>
      </c>
      <c r="AR299" s="1" t="s">
        <v>0</v>
      </c>
      <c r="AS299" s="1" t="s">
        <v>0</v>
      </c>
      <c r="AT299" s="1" t="s">
        <v>0</v>
      </c>
      <c r="AU299" s="1" t="s">
        <v>0</v>
      </c>
      <c r="AV299" s="1" t="s">
        <v>0</v>
      </c>
      <c r="AW299" s="1" t="s">
        <v>0</v>
      </c>
      <c r="AX299" s="1" t="s">
        <v>0</v>
      </c>
      <c r="AY299" s="1" t="s">
        <v>0</v>
      </c>
      <c r="AZ299" s="1" t="s">
        <v>0</v>
      </c>
      <c r="BA299" s="1" t="s">
        <v>0</v>
      </c>
      <c r="BB299" s="1" t="s">
        <v>0</v>
      </c>
      <c r="BC299" s="1" t="s">
        <v>0</v>
      </c>
      <c r="BD299" s="1" t="s">
        <v>0</v>
      </c>
      <c r="BE299" s="1" t="s">
        <v>0</v>
      </c>
      <c r="BF299" s="1" t="s">
        <v>0</v>
      </c>
      <c r="BG299" s="1" t="s">
        <v>0</v>
      </c>
      <c r="BH299" s="1" t="s">
        <v>0</v>
      </c>
      <c r="BI299" s="1" t="s">
        <v>0</v>
      </c>
      <c r="BJ299" s="1" t="s">
        <v>0</v>
      </c>
      <c r="BK299" s="1" t="s">
        <v>0</v>
      </c>
      <c r="BL299" s="1" t="s">
        <v>0</v>
      </c>
      <c r="BM299" s="1" t="s">
        <v>0</v>
      </c>
      <c r="BN299" s="1" t="s">
        <v>0</v>
      </c>
      <c r="BO299" s="1" t="s">
        <v>0</v>
      </c>
      <c r="BP299" s="1" t="s">
        <v>0</v>
      </c>
      <c r="BQ299" s="1" t="s">
        <v>0</v>
      </c>
      <c r="BR299" s="1" t="s">
        <v>0</v>
      </c>
      <c r="BS299" s="1" t="s">
        <v>0</v>
      </c>
      <c r="BT299" s="1" t="s">
        <v>0</v>
      </c>
      <c r="BU299" s="1" t="s">
        <v>0</v>
      </c>
      <c r="BV299" s="1" t="s">
        <v>0</v>
      </c>
      <c r="BW299" s="1" t="s">
        <v>0</v>
      </c>
      <c r="BX299" s="1" t="s">
        <v>0</v>
      </c>
      <c r="BY299" s="1" t="s">
        <v>0</v>
      </c>
      <c r="BZ299" s="1" t="s">
        <v>0</v>
      </c>
      <c r="CA299" s="1" t="s">
        <v>0</v>
      </c>
      <c r="CB299" s="1" t="s">
        <v>0</v>
      </c>
      <c r="CC299" s="1" t="s">
        <v>0</v>
      </c>
      <c r="CD299" s="1" t="s">
        <v>0</v>
      </c>
      <c r="CE299" s="1" t="s">
        <v>0</v>
      </c>
      <c r="CF299" s="1" t="s">
        <v>0</v>
      </c>
      <c r="CG299" s="1" t="s">
        <v>0</v>
      </c>
      <c r="CH299" s="1" t="s">
        <v>0</v>
      </c>
      <c r="CI299" s="1" t="s">
        <v>0</v>
      </c>
      <c r="CJ299" s="1" t="s">
        <v>0</v>
      </c>
      <c r="CK299" s="1" t="s">
        <v>0</v>
      </c>
      <c r="CL299" s="1" t="s">
        <v>0</v>
      </c>
      <c r="CM299" s="1" t="s">
        <v>0</v>
      </c>
      <c r="CN299" s="1" t="s">
        <v>0</v>
      </c>
      <c r="CO299" s="1" t="s">
        <v>0</v>
      </c>
      <c r="CP299" s="1" t="s">
        <v>0</v>
      </c>
      <c r="CQ299" s="1" t="s">
        <v>0</v>
      </c>
      <c r="CR299" s="1" t="s">
        <v>0</v>
      </c>
      <c r="CS299" s="1" t="s">
        <v>0</v>
      </c>
      <c r="CT299" s="1" t="s">
        <v>0</v>
      </c>
      <c r="CU299" s="1" t="s">
        <v>0</v>
      </c>
      <c r="CV299" s="1" t="s">
        <v>0</v>
      </c>
      <c r="CW299" s="1" t="s">
        <v>0</v>
      </c>
      <c r="CX299" s="1" t="s">
        <v>0</v>
      </c>
      <c r="CY299" s="1" t="s">
        <v>0</v>
      </c>
      <c r="CZ299" s="1" t="s">
        <v>0</v>
      </c>
      <c r="DA299" s="1" t="s">
        <v>0</v>
      </c>
      <c r="DB299" s="1" t="s">
        <v>0</v>
      </c>
      <c r="DC299" s="1" t="s">
        <v>0</v>
      </c>
      <c r="DD299" s="1" t="s">
        <v>0</v>
      </c>
      <c r="DE299" s="1" t="s">
        <v>0</v>
      </c>
      <c r="DF299" s="1" t="s">
        <v>0</v>
      </c>
      <c r="DG299" s="1" t="s">
        <v>0</v>
      </c>
      <c r="DH299" s="1" t="s">
        <v>0</v>
      </c>
      <c r="DI299" s="1" t="s">
        <v>0</v>
      </c>
      <c r="DJ299" s="1" t="s">
        <v>0</v>
      </c>
      <c r="DK299" s="1" t="s">
        <v>0</v>
      </c>
      <c r="DL299" s="1" t="s">
        <v>0</v>
      </c>
      <c r="DM299" s="1" t="s">
        <v>0</v>
      </c>
      <c r="DN299" s="1" t="s">
        <v>0</v>
      </c>
      <c r="DO299" s="1" t="s">
        <v>0</v>
      </c>
      <c r="DP299" s="1" t="s">
        <v>0</v>
      </c>
      <c r="DQ299" s="1" t="s">
        <v>0</v>
      </c>
      <c r="DR299" s="1" t="s">
        <v>0</v>
      </c>
      <c r="DS299" s="1" t="s">
        <v>0</v>
      </c>
      <c r="DT299" s="1" t="s">
        <v>0</v>
      </c>
      <c r="DU299" s="1" t="s">
        <v>0</v>
      </c>
      <c r="DV299" s="1" t="s">
        <v>0</v>
      </c>
      <c r="DW299" s="1" t="s">
        <v>0</v>
      </c>
      <c r="DX299" s="1" t="s">
        <v>0</v>
      </c>
      <c r="DY299" s="1" t="s">
        <v>0</v>
      </c>
      <c r="DZ299" s="1" t="s">
        <v>0</v>
      </c>
      <c r="EA299" s="1" t="s">
        <v>0</v>
      </c>
      <c r="EB299" s="1" t="s">
        <v>0</v>
      </c>
      <c r="EC299" s="1" t="s">
        <v>0</v>
      </c>
      <c r="ED299" s="1" t="s">
        <v>0</v>
      </c>
      <c r="EE299" s="1" t="s">
        <v>0</v>
      </c>
      <c r="EF299" s="1" t="s">
        <v>0</v>
      </c>
      <c r="EG299" s="1" t="s">
        <v>0</v>
      </c>
      <c r="EH299" s="1" t="s">
        <v>0</v>
      </c>
      <c r="EI299" s="1" t="s">
        <v>0</v>
      </c>
      <c r="EJ299" s="1" t="s">
        <v>0</v>
      </c>
      <c r="EK299" s="1" t="s">
        <v>0</v>
      </c>
      <c r="EL299" s="1" t="s">
        <v>0</v>
      </c>
      <c r="EM299" s="1" t="s">
        <v>0</v>
      </c>
      <c r="EN299" s="1" t="s">
        <v>0</v>
      </c>
      <c r="EO299" s="1" t="s">
        <v>0</v>
      </c>
      <c r="EP299" s="1" t="s">
        <v>0</v>
      </c>
      <c r="EQ299" s="1" t="s">
        <v>0</v>
      </c>
      <c r="ER299" s="1" t="s">
        <v>0</v>
      </c>
      <c r="ES299" s="1" t="s">
        <v>0</v>
      </c>
      <c r="ET299" s="1" t="s">
        <v>0</v>
      </c>
      <c r="EU299" s="1" t="s">
        <v>0</v>
      </c>
      <c r="EV299" s="1" t="s">
        <v>0</v>
      </c>
      <c r="EW299" s="1" t="s">
        <v>0</v>
      </c>
      <c r="EX299" s="1" t="s">
        <v>0</v>
      </c>
      <c r="EY299" s="1" t="s">
        <v>0</v>
      </c>
      <c r="EZ299" s="1" t="s">
        <v>0</v>
      </c>
      <c r="FA299" s="1" t="s">
        <v>0</v>
      </c>
      <c r="FB299" s="1" t="s">
        <v>0</v>
      </c>
      <c r="FC299" s="1" t="s">
        <v>0</v>
      </c>
      <c r="FD299" s="1" t="s">
        <v>0</v>
      </c>
    </row>
    <row r="300" spans="1:160" x14ac:dyDescent="0.2">
      <c r="A300" s="1" t="s">
        <v>1937</v>
      </c>
      <c r="B300" s="4" t="s">
        <v>1324</v>
      </c>
      <c r="C300" s="4" t="s">
        <v>1325</v>
      </c>
      <c r="D300" s="1">
        <v>548911.82458095497</v>
      </c>
      <c r="E300" s="1">
        <v>548285.14553451503</v>
      </c>
      <c r="F300" s="1">
        <v>436387.47209099098</v>
      </c>
      <c r="G300" s="1">
        <v>420198.18688092299</v>
      </c>
      <c r="H300" s="1">
        <v>501454.67201565497</v>
      </c>
      <c r="I300" s="1">
        <v>531784.243089544</v>
      </c>
      <c r="J300" s="1">
        <v>518763.92156673601</v>
      </c>
      <c r="K300" s="1">
        <v>230719.634847776</v>
      </c>
      <c r="L300" s="1">
        <v>678245.38211059303</v>
      </c>
      <c r="M300" s="1">
        <v>736357.70297704905</v>
      </c>
      <c r="N300" s="1">
        <v>828096.83007030305</v>
      </c>
      <c r="O300" s="1">
        <v>761922.393596143</v>
      </c>
      <c r="P300" s="1">
        <v>329931.15977743501</v>
      </c>
      <c r="Q300" s="1">
        <v>561085.34827831795</v>
      </c>
      <c r="R300" s="1">
        <v>699953.98835003399</v>
      </c>
      <c r="S300" s="1">
        <v>388408.56863464601</v>
      </c>
      <c r="T300" s="1">
        <v>1040800.97530153</v>
      </c>
      <c r="U300" s="1">
        <v>668443.78510972403</v>
      </c>
      <c r="V300" s="1">
        <v>785227.46547364804</v>
      </c>
      <c r="W300" s="1">
        <v>520004.81723815599</v>
      </c>
      <c r="X300" s="1">
        <v>872544.74664413801</v>
      </c>
      <c r="Y300" s="1">
        <v>541233.21637468296</v>
      </c>
      <c r="Z300" s="1">
        <v>872740.81937206502</v>
      </c>
      <c r="AA300" s="1">
        <v>506096.72959472798</v>
      </c>
      <c r="AB300" s="1">
        <v>464939.12977035</v>
      </c>
      <c r="AC300" s="1">
        <v>821132.238649862</v>
      </c>
      <c r="AD300" s="1">
        <v>545695.01479787496</v>
      </c>
      <c r="AE300" s="1">
        <v>402317.34542863898</v>
      </c>
      <c r="AF300" s="1">
        <v>328768.143094311</v>
      </c>
      <c r="AG300" s="1">
        <v>536504.63989170501</v>
      </c>
      <c r="AH300" s="1">
        <v>611372.21196556801</v>
      </c>
      <c r="AI300" s="1">
        <v>643499.23758045305</v>
      </c>
      <c r="AJ300" s="1">
        <v>388084.676713972</v>
      </c>
      <c r="AK300" s="1">
        <v>459499.57728115702</v>
      </c>
      <c r="AL300" s="1">
        <v>520275.10931138298</v>
      </c>
      <c r="AM300" s="1">
        <v>446887.14539108198</v>
      </c>
      <c r="AN300" s="1">
        <v>529100.88699255104</v>
      </c>
      <c r="AO300" s="1">
        <v>766688.14212254202</v>
      </c>
      <c r="AP300" s="1">
        <v>476853.12111333298</v>
      </c>
      <c r="AQ300" s="1">
        <v>413370.248486734</v>
      </c>
      <c r="AR300" s="1">
        <v>801810.82952359598</v>
      </c>
      <c r="AS300" s="1">
        <v>513457.59632097598</v>
      </c>
      <c r="AT300" s="1">
        <v>680608.772334515</v>
      </c>
      <c r="AU300" s="1">
        <v>327250.87039114197</v>
      </c>
      <c r="AV300" s="1">
        <v>493595.20605250401</v>
      </c>
      <c r="AW300" s="1">
        <v>581919.11460308998</v>
      </c>
      <c r="AX300" s="1">
        <v>732589.21185260895</v>
      </c>
      <c r="AY300" s="1">
        <v>519541.764787458</v>
      </c>
      <c r="AZ300" s="1">
        <v>546924.69989716599</v>
      </c>
      <c r="BA300" s="1">
        <v>500253.80789900298</v>
      </c>
      <c r="BB300" s="1">
        <v>514280.07740456698</v>
      </c>
      <c r="BC300" s="1">
        <v>474890.120057864</v>
      </c>
      <c r="BD300" s="1">
        <v>556107.31019915198</v>
      </c>
      <c r="BE300" s="1">
        <v>440664.26038425602</v>
      </c>
      <c r="BF300" s="1">
        <v>382010.93400062103</v>
      </c>
      <c r="BG300" s="1">
        <v>425332.96482546802</v>
      </c>
      <c r="BH300" s="1">
        <v>649235.95933439105</v>
      </c>
      <c r="BI300" s="1">
        <v>337328.32555306598</v>
      </c>
      <c r="BJ300" s="1">
        <v>720428.74531373905</v>
      </c>
      <c r="BK300" s="1">
        <v>490904.18818606</v>
      </c>
      <c r="BL300" s="1">
        <v>709439.98461361194</v>
      </c>
      <c r="BM300" s="1">
        <v>519279.617315393</v>
      </c>
      <c r="BN300" s="1">
        <v>514150.431826766</v>
      </c>
      <c r="BO300" s="1">
        <v>583185.166618697</v>
      </c>
      <c r="BP300" s="1">
        <v>506660.76057138701</v>
      </c>
      <c r="BQ300" s="1">
        <v>514693.71930211101</v>
      </c>
      <c r="BR300" s="1">
        <v>638032.79569757101</v>
      </c>
      <c r="BS300" s="1">
        <v>350190.56888943299</v>
      </c>
      <c r="BT300" s="1">
        <v>637421.79343544296</v>
      </c>
      <c r="BU300" s="1">
        <v>423380.44871242199</v>
      </c>
      <c r="BV300" s="1">
        <v>719556.32614213496</v>
      </c>
      <c r="BW300" s="1">
        <v>398718.591997098</v>
      </c>
      <c r="BX300" s="1">
        <v>532403.93079571298</v>
      </c>
      <c r="BY300" s="1">
        <v>425144.01518696401</v>
      </c>
      <c r="BZ300" s="1">
        <v>468543.15284957801</v>
      </c>
      <c r="CA300" s="1">
        <v>432212.845417968</v>
      </c>
      <c r="CB300" s="1">
        <v>644435.88016216399</v>
      </c>
      <c r="CC300" s="1">
        <v>743687.75551620999</v>
      </c>
      <c r="CD300" s="1">
        <v>510495.41796112701</v>
      </c>
      <c r="CE300" s="1">
        <v>510394.70439191099</v>
      </c>
      <c r="CF300" s="1">
        <v>578136.36058612098</v>
      </c>
      <c r="CG300" s="1">
        <v>645513.18069484504</v>
      </c>
      <c r="CH300" s="1">
        <v>673530.08684257302</v>
      </c>
      <c r="CI300" s="1">
        <v>718897.94573541405</v>
      </c>
      <c r="CJ300" s="1">
        <v>593782.57165711594</v>
      </c>
      <c r="CK300" s="1">
        <v>481097.735046266</v>
      </c>
      <c r="CL300" s="1">
        <v>813648.80673711398</v>
      </c>
      <c r="CM300" s="1">
        <v>538542.64370983699</v>
      </c>
      <c r="CN300" s="1">
        <v>393325.275404418</v>
      </c>
      <c r="CO300" s="1">
        <v>428711.062507283</v>
      </c>
      <c r="CP300" s="1">
        <v>472143.17167695402</v>
      </c>
      <c r="CQ300" s="1">
        <v>590241.83133366599</v>
      </c>
      <c r="CR300" s="1">
        <v>396344.37855002203</v>
      </c>
      <c r="CS300" s="1">
        <v>484796.40803091601</v>
      </c>
      <c r="CT300" s="1">
        <v>422900.46352693799</v>
      </c>
      <c r="CU300" s="1">
        <v>293788.01741627301</v>
      </c>
      <c r="CV300" s="1">
        <v>671934.68115960399</v>
      </c>
      <c r="CW300" s="1">
        <v>352228.01957601297</v>
      </c>
      <c r="CX300" s="1">
        <v>350193.11469250597</v>
      </c>
      <c r="CY300" s="1">
        <v>460028.47416241199</v>
      </c>
      <c r="CZ300" s="1">
        <v>695138.18951365002</v>
      </c>
      <c r="DA300" s="1">
        <v>544927.00416632695</v>
      </c>
      <c r="DB300" s="1">
        <v>373570.75527607102</v>
      </c>
      <c r="DC300" s="1">
        <v>329316.13494129601</v>
      </c>
      <c r="DD300" s="1">
        <v>414114.988803607</v>
      </c>
      <c r="DE300" s="1">
        <v>401756.04816731898</v>
      </c>
      <c r="DF300" s="1">
        <v>254522.12797895301</v>
      </c>
      <c r="DG300" s="1">
        <v>567586.66928072798</v>
      </c>
      <c r="DH300" s="1">
        <v>380107.86496040598</v>
      </c>
      <c r="DI300" s="1">
        <v>378786.45316956198</v>
      </c>
      <c r="DJ300" s="1">
        <v>478272.296922768</v>
      </c>
      <c r="DK300" s="1">
        <v>511679.39150759298</v>
      </c>
      <c r="DL300" s="1">
        <v>318211.91788361198</v>
      </c>
      <c r="DM300" s="1">
        <v>464296.94888650603</v>
      </c>
      <c r="DN300" s="1">
        <v>454408.27503953601</v>
      </c>
      <c r="DO300" s="1">
        <v>359236.231047143</v>
      </c>
      <c r="DP300" s="1">
        <v>665784.59335709899</v>
      </c>
      <c r="DQ300" s="1">
        <v>366846.30941447499</v>
      </c>
      <c r="DR300" s="1">
        <v>622989.57295283198</v>
      </c>
      <c r="DS300" s="1">
        <v>418995.593462146</v>
      </c>
      <c r="DT300" s="1">
        <v>570778.57916507195</v>
      </c>
      <c r="DU300" s="1">
        <v>430815.07699038798</v>
      </c>
      <c r="DV300" s="1">
        <v>602699.58941154601</v>
      </c>
      <c r="DW300" s="1">
        <v>762423.00720927899</v>
      </c>
      <c r="DX300" s="1">
        <v>945131.97266494902</v>
      </c>
      <c r="DY300" s="1">
        <v>514336.84820483997</v>
      </c>
      <c r="DZ300" s="1">
        <v>597831.20151294698</v>
      </c>
      <c r="EA300" s="1">
        <v>552367.18931320298</v>
      </c>
      <c r="EB300" s="1">
        <v>780449.24148717197</v>
      </c>
      <c r="EC300" s="1">
        <v>481581.03076679702</v>
      </c>
      <c r="ED300" s="1">
        <v>326704.88497076603</v>
      </c>
      <c r="EE300" s="1">
        <v>422158.80904267699</v>
      </c>
      <c r="EF300" s="1">
        <v>377701.35281786101</v>
      </c>
      <c r="EG300" s="1">
        <v>442108.81436819298</v>
      </c>
      <c r="EH300" s="1">
        <v>568202.75074730895</v>
      </c>
      <c r="EI300" s="1">
        <v>328494.94426007703</v>
      </c>
      <c r="EJ300" s="1">
        <v>361437.27232794702</v>
      </c>
      <c r="EK300" s="1">
        <v>383554.04724466603</v>
      </c>
      <c r="EL300" s="1">
        <v>593974.22462367197</v>
      </c>
      <c r="EM300" s="1">
        <v>419675.63406929601</v>
      </c>
      <c r="EN300" s="1">
        <v>357578.36152098898</v>
      </c>
      <c r="EO300" s="1">
        <v>597596.49153166998</v>
      </c>
      <c r="EP300" s="1">
        <v>627735.00492794905</v>
      </c>
      <c r="EQ300" s="1">
        <v>442383.664506228</v>
      </c>
      <c r="ER300" s="1">
        <v>516557.33559982397</v>
      </c>
      <c r="ES300" s="1">
        <v>562973.50287064095</v>
      </c>
      <c r="ET300" s="1">
        <v>466128.69388134201</v>
      </c>
      <c r="EU300" s="1">
        <v>406948.474186946</v>
      </c>
      <c r="EV300" s="1">
        <v>719112.75916790403</v>
      </c>
      <c r="EW300" s="1">
        <v>495715.422199275</v>
      </c>
      <c r="EX300" s="1">
        <v>446969.06207557902</v>
      </c>
      <c r="EY300" s="1">
        <v>640780.72236032097</v>
      </c>
      <c r="EZ300" s="1">
        <v>447361.13300253899</v>
      </c>
      <c r="FA300" s="1">
        <v>741241.26636131306</v>
      </c>
      <c r="FB300" s="1">
        <v>396435.57166647201</v>
      </c>
      <c r="FC300" s="1">
        <v>441883.31535991101</v>
      </c>
      <c r="FD300" s="1">
        <v>470780.90406979399</v>
      </c>
    </row>
    <row r="301" spans="1:160" x14ac:dyDescent="0.2">
      <c r="A301" s="1" t="s">
        <v>1938</v>
      </c>
      <c r="B301" s="4" t="s">
        <v>1329</v>
      </c>
      <c r="C301" s="4" t="s">
        <v>0</v>
      </c>
      <c r="D301" s="1" t="s">
        <v>0</v>
      </c>
      <c r="E301" s="1" t="s">
        <v>0</v>
      </c>
      <c r="F301" s="1" t="s">
        <v>0</v>
      </c>
      <c r="G301" s="1" t="s">
        <v>0</v>
      </c>
      <c r="H301" s="1" t="s">
        <v>0</v>
      </c>
      <c r="I301" s="1" t="s">
        <v>0</v>
      </c>
      <c r="J301" s="1" t="s">
        <v>0</v>
      </c>
      <c r="K301" s="1" t="s">
        <v>0</v>
      </c>
      <c r="L301" s="1" t="s">
        <v>0</v>
      </c>
      <c r="M301" s="1" t="s">
        <v>0</v>
      </c>
      <c r="N301" s="1" t="s">
        <v>0</v>
      </c>
      <c r="O301" s="1" t="s">
        <v>0</v>
      </c>
      <c r="P301" s="1" t="s">
        <v>0</v>
      </c>
      <c r="Q301" s="1" t="s">
        <v>0</v>
      </c>
      <c r="R301" s="1" t="s">
        <v>0</v>
      </c>
      <c r="S301" s="1" t="s">
        <v>0</v>
      </c>
      <c r="T301" s="1" t="s">
        <v>0</v>
      </c>
      <c r="U301" s="1" t="s">
        <v>0</v>
      </c>
      <c r="V301" s="1" t="s">
        <v>0</v>
      </c>
      <c r="W301" s="1" t="s">
        <v>0</v>
      </c>
      <c r="X301" s="1" t="s">
        <v>0</v>
      </c>
      <c r="Y301" s="1" t="s">
        <v>0</v>
      </c>
      <c r="Z301" s="1" t="s">
        <v>0</v>
      </c>
      <c r="AA301" s="1" t="s">
        <v>0</v>
      </c>
      <c r="AB301" s="1" t="s">
        <v>0</v>
      </c>
      <c r="AC301" s="1" t="s">
        <v>0</v>
      </c>
      <c r="AD301" s="1" t="s">
        <v>0</v>
      </c>
      <c r="AE301" s="1" t="s">
        <v>0</v>
      </c>
      <c r="AF301" s="1" t="s">
        <v>0</v>
      </c>
      <c r="AG301" s="1" t="s">
        <v>0</v>
      </c>
      <c r="AH301" s="1" t="s">
        <v>0</v>
      </c>
      <c r="AI301" s="1" t="s">
        <v>0</v>
      </c>
      <c r="AJ301" s="1" t="s">
        <v>0</v>
      </c>
      <c r="AK301" s="1" t="s">
        <v>0</v>
      </c>
      <c r="AL301" s="1" t="s">
        <v>0</v>
      </c>
      <c r="AM301" s="1" t="s">
        <v>0</v>
      </c>
      <c r="AN301" s="1" t="s">
        <v>0</v>
      </c>
      <c r="AO301" s="1" t="s">
        <v>0</v>
      </c>
      <c r="AP301" s="1" t="s">
        <v>0</v>
      </c>
      <c r="AQ301" s="1" t="s">
        <v>0</v>
      </c>
      <c r="AR301" s="1" t="s">
        <v>0</v>
      </c>
      <c r="AS301" s="1" t="s">
        <v>0</v>
      </c>
      <c r="AT301" s="1" t="s">
        <v>0</v>
      </c>
      <c r="AU301" s="1" t="s">
        <v>0</v>
      </c>
      <c r="AV301" s="1" t="s">
        <v>0</v>
      </c>
      <c r="AW301" s="1" t="s">
        <v>0</v>
      </c>
      <c r="AX301" s="1" t="s">
        <v>0</v>
      </c>
      <c r="AY301" s="1" t="s">
        <v>0</v>
      </c>
      <c r="AZ301" s="1" t="s">
        <v>0</v>
      </c>
      <c r="BA301" s="1" t="s">
        <v>0</v>
      </c>
      <c r="BB301" s="1" t="s">
        <v>0</v>
      </c>
      <c r="BC301" s="1" t="s">
        <v>0</v>
      </c>
      <c r="BD301" s="1" t="s">
        <v>0</v>
      </c>
      <c r="BE301" s="1" t="s">
        <v>0</v>
      </c>
      <c r="BF301" s="1" t="s">
        <v>0</v>
      </c>
      <c r="BG301" s="1" t="s">
        <v>0</v>
      </c>
      <c r="BH301" s="1" t="s">
        <v>0</v>
      </c>
      <c r="BI301" s="1" t="s">
        <v>0</v>
      </c>
      <c r="BJ301" s="1" t="s">
        <v>0</v>
      </c>
      <c r="BK301" s="1" t="s">
        <v>0</v>
      </c>
      <c r="BL301" s="1" t="s">
        <v>0</v>
      </c>
      <c r="BM301" s="1" t="s">
        <v>0</v>
      </c>
      <c r="BN301" s="1" t="s">
        <v>0</v>
      </c>
      <c r="BO301" s="1" t="s">
        <v>0</v>
      </c>
      <c r="BP301" s="1" t="s">
        <v>0</v>
      </c>
      <c r="BQ301" s="1" t="s">
        <v>0</v>
      </c>
      <c r="BR301" s="1" t="s">
        <v>0</v>
      </c>
      <c r="BS301" s="1" t="s">
        <v>0</v>
      </c>
      <c r="BT301" s="1" t="s">
        <v>0</v>
      </c>
      <c r="BU301" s="1" t="s">
        <v>0</v>
      </c>
      <c r="BV301" s="1" t="s">
        <v>0</v>
      </c>
      <c r="BW301" s="1" t="s">
        <v>0</v>
      </c>
      <c r="BX301" s="1" t="s">
        <v>0</v>
      </c>
      <c r="BY301" s="1" t="s">
        <v>0</v>
      </c>
      <c r="BZ301" s="1" t="s">
        <v>0</v>
      </c>
      <c r="CA301" s="1" t="s">
        <v>0</v>
      </c>
      <c r="CB301" s="1" t="s">
        <v>0</v>
      </c>
      <c r="CC301" s="1" t="s">
        <v>0</v>
      </c>
      <c r="CD301" s="1" t="s">
        <v>0</v>
      </c>
      <c r="CE301" s="1" t="s">
        <v>0</v>
      </c>
      <c r="CF301" s="1" t="s">
        <v>0</v>
      </c>
      <c r="CG301" s="1" t="s">
        <v>0</v>
      </c>
      <c r="CH301" s="1" t="s">
        <v>0</v>
      </c>
      <c r="CI301" s="1" t="s">
        <v>0</v>
      </c>
      <c r="CJ301" s="1" t="s">
        <v>0</v>
      </c>
      <c r="CK301" s="1" t="s">
        <v>0</v>
      </c>
      <c r="CL301" s="1" t="s">
        <v>0</v>
      </c>
      <c r="CM301" s="1" t="s">
        <v>0</v>
      </c>
      <c r="CN301" s="1" t="s">
        <v>0</v>
      </c>
      <c r="CO301" s="1" t="s">
        <v>0</v>
      </c>
      <c r="CP301" s="1" t="s">
        <v>0</v>
      </c>
      <c r="CQ301" s="1" t="s">
        <v>0</v>
      </c>
      <c r="CR301" s="1" t="s">
        <v>0</v>
      </c>
      <c r="CS301" s="1" t="s">
        <v>0</v>
      </c>
      <c r="CT301" s="1" t="s">
        <v>0</v>
      </c>
      <c r="CU301" s="1" t="s">
        <v>0</v>
      </c>
      <c r="CV301" s="1" t="s">
        <v>0</v>
      </c>
      <c r="CW301" s="1" t="s">
        <v>0</v>
      </c>
      <c r="CX301" s="1" t="s">
        <v>0</v>
      </c>
      <c r="CY301" s="1" t="s">
        <v>0</v>
      </c>
      <c r="CZ301" s="1" t="s">
        <v>0</v>
      </c>
      <c r="DA301" s="1" t="s">
        <v>0</v>
      </c>
      <c r="DB301" s="1" t="s">
        <v>0</v>
      </c>
      <c r="DC301" s="1" t="s">
        <v>0</v>
      </c>
      <c r="DD301" s="1" t="s">
        <v>0</v>
      </c>
      <c r="DE301" s="1" t="s">
        <v>0</v>
      </c>
      <c r="DF301" s="1" t="s">
        <v>0</v>
      </c>
      <c r="DG301" s="1" t="s">
        <v>0</v>
      </c>
      <c r="DH301" s="1" t="s">
        <v>0</v>
      </c>
      <c r="DI301" s="1" t="s">
        <v>0</v>
      </c>
      <c r="DJ301" s="1" t="s">
        <v>0</v>
      </c>
      <c r="DK301" s="1" t="s">
        <v>0</v>
      </c>
      <c r="DL301" s="1" t="s">
        <v>0</v>
      </c>
      <c r="DM301" s="1" t="s">
        <v>0</v>
      </c>
      <c r="DN301" s="1" t="s">
        <v>0</v>
      </c>
      <c r="DO301" s="1" t="s">
        <v>0</v>
      </c>
      <c r="DP301" s="1" t="s">
        <v>0</v>
      </c>
      <c r="DQ301" s="1" t="s">
        <v>0</v>
      </c>
      <c r="DR301" s="1" t="s">
        <v>0</v>
      </c>
      <c r="DS301" s="1" t="s">
        <v>0</v>
      </c>
      <c r="DT301" s="1" t="s">
        <v>0</v>
      </c>
      <c r="DU301" s="1" t="s">
        <v>0</v>
      </c>
      <c r="DV301" s="1" t="s">
        <v>0</v>
      </c>
      <c r="DW301" s="1" t="s">
        <v>0</v>
      </c>
      <c r="DX301" s="1" t="s">
        <v>0</v>
      </c>
      <c r="DY301" s="1" t="s">
        <v>0</v>
      </c>
      <c r="DZ301" s="1" t="s">
        <v>0</v>
      </c>
      <c r="EA301" s="1" t="s">
        <v>0</v>
      </c>
      <c r="EB301" s="1" t="s">
        <v>0</v>
      </c>
      <c r="EC301" s="1" t="s">
        <v>0</v>
      </c>
      <c r="ED301" s="1" t="s">
        <v>0</v>
      </c>
      <c r="EE301" s="1" t="s">
        <v>0</v>
      </c>
      <c r="EF301" s="1" t="s">
        <v>0</v>
      </c>
      <c r="EG301" s="1" t="s">
        <v>0</v>
      </c>
      <c r="EH301" s="1" t="s">
        <v>0</v>
      </c>
      <c r="EI301" s="1" t="s">
        <v>0</v>
      </c>
      <c r="EJ301" s="1" t="s">
        <v>0</v>
      </c>
      <c r="EK301" s="1" t="s">
        <v>0</v>
      </c>
      <c r="EL301" s="1" t="s">
        <v>0</v>
      </c>
      <c r="EM301" s="1" t="s">
        <v>0</v>
      </c>
      <c r="EN301" s="1" t="s">
        <v>0</v>
      </c>
      <c r="EO301" s="1" t="s">
        <v>0</v>
      </c>
      <c r="EP301" s="1" t="s">
        <v>0</v>
      </c>
      <c r="EQ301" s="1" t="s">
        <v>0</v>
      </c>
      <c r="ER301" s="1" t="s">
        <v>0</v>
      </c>
      <c r="ES301" s="1" t="s">
        <v>0</v>
      </c>
      <c r="ET301" s="1" t="s">
        <v>0</v>
      </c>
      <c r="EU301" s="1" t="s">
        <v>0</v>
      </c>
      <c r="EV301" s="1" t="s">
        <v>0</v>
      </c>
      <c r="EW301" s="1" t="s">
        <v>0</v>
      </c>
      <c r="EX301" s="1" t="s">
        <v>0</v>
      </c>
      <c r="EY301" s="1" t="s">
        <v>0</v>
      </c>
      <c r="EZ301" s="1" t="s">
        <v>0</v>
      </c>
      <c r="FA301" s="1" t="s">
        <v>0</v>
      </c>
      <c r="FB301" s="1" t="s">
        <v>0</v>
      </c>
      <c r="FC301" s="1" t="s">
        <v>0</v>
      </c>
      <c r="FD301" s="1" t="s">
        <v>0</v>
      </c>
    </row>
    <row r="302" spans="1:160" x14ac:dyDescent="0.2">
      <c r="A302" s="1" t="s">
        <v>1939</v>
      </c>
      <c r="B302" s="4" t="s">
        <v>0</v>
      </c>
      <c r="C302" s="4" t="s">
        <v>0</v>
      </c>
      <c r="D302" s="1" t="s">
        <v>0</v>
      </c>
      <c r="E302" s="1" t="s">
        <v>0</v>
      </c>
      <c r="F302" s="1" t="s">
        <v>0</v>
      </c>
      <c r="G302" s="1" t="s">
        <v>0</v>
      </c>
      <c r="H302" s="1" t="s">
        <v>0</v>
      </c>
      <c r="I302" s="1" t="s">
        <v>0</v>
      </c>
      <c r="J302" s="1" t="s">
        <v>0</v>
      </c>
      <c r="K302" s="1" t="s">
        <v>0</v>
      </c>
      <c r="L302" s="1" t="s">
        <v>0</v>
      </c>
      <c r="M302" s="1" t="s">
        <v>0</v>
      </c>
      <c r="N302" s="1" t="s">
        <v>0</v>
      </c>
      <c r="O302" s="1" t="s">
        <v>0</v>
      </c>
      <c r="P302" s="1" t="s">
        <v>0</v>
      </c>
      <c r="Q302" s="1" t="s">
        <v>0</v>
      </c>
      <c r="R302" s="1" t="s">
        <v>0</v>
      </c>
      <c r="S302" s="1" t="s">
        <v>0</v>
      </c>
      <c r="T302" s="1" t="s">
        <v>0</v>
      </c>
      <c r="U302" s="1" t="s">
        <v>0</v>
      </c>
      <c r="V302" s="1" t="s">
        <v>0</v>
      </c>
      <c r="W302" s="1" t="s">
        <v>0</v>
      </c>
      <c r="X302" s="1" t="s">
        <v>0</v>
      </c>
      <c r="Y302" s="1" t="s">
        <v>0</v>
      </c>
      <c r="Z302" s="1" t="s">
        <v>0</v>
      </c>
      <c r="AA302" s="1" t="s">
        <v>0</v>
      </c>
      <c r="AB302" s="1" t="s">
        <v>0</v>
      </c>
      <c r="AC302" s="1" t="s">
        <v>0</v>
      </c>
      <c r="AD302" s="1" t="s">
        <v>0</v>
      </c>
      <c r="AE302" s="1" t="s">
        <v>0</v>
      </c>
      <c r="AF302" s="1" t="s">
        <v>0</v>
      </c>
      <c r="AG302" s="1" t="s">
        <v>0</v>
      </c>
      <c r="AH302" s="1" t="s">
        <v>0</v>
      </c>
      <c r="AI302" s="1" t="s">
        <v>0</v>
      </c>
      <c r="AJ302" s="1" t="s">
        <v>0</v>
      </c>
      <c r="AK302" s="1" t="s">
        <v>0</v>
      </c>
      <c r="AL302" s="1" t="s">
        <v>0</v>
      </c>
      <c r="AM302" s="1" t="s">
        <v>0</v>
      </c>
      <c r="AN302" s="1" t="s">
        <v>0</v>
      </c>
      <c r="AO302" s="1" t="s">
        <v>0</v>
      </c>
      <c r="AP302" s="1" t="s">
        <v>0</v>
      </c>
      <c r="AQ302" s="1" t="s">
        <v>0</v>
      </c>
      <c r="AR302" s="1" t="s">
        <v>0</v>
      </c>
      <c r="AS302" s="1" t="s">
        <v>0</v>
      </c>
      <c r="AT302" s="1" t="s">
        <v>0</v>
      </c>
      <c r="AU302" s="1" t="s">
        <v>0</v>
      </c>
      <c r="AV302" s="1" t="s">
        <v>0</v>
      </c>
      <c r="AW302" s="1" t="s">
        <v>0</v>
      </c>
      <c r="AX302" s="1" t="s">
        <v>0</v>
      </c>
      <c r="AY302" s="1" t="s">
        <v>0</v>
      </c>
      <c r="AZ302" s="1" t="s">
        <v>0</v>
      </c>
      <c r="BA302" s="1" t="s">
        <v>0</v>
      </c>
      <c r="BB302" s="1" t="s">
        <v>0</v>
      </c>
      <c r="BC302" s="1" t="s">
        <v>0</v>
      </c>
      <c r="BD302" s="1" t="s">
        <v>0</v>
      </c>
      <c r="BE302" s="1" t="s">
        <v>0</v>
      </c>
      <c r="BF302" s="1" t="s">
        <v>0</v>
      </c>
      <c r="BG302" s="1" t="s">
        <v>0</v>
      </c>
      <c r="BH302" s="1" t="s">
        <v>0</v>
      </c>
      <c r="BI302" s="1" t="s">
        <v>0</v>
      </c>
      <c r="BJ302" s="1" t="s">
        <v>0</v>
      </c>
      <c r="BK302" s="1" t="s">
        <v>0</v>
      </c>
      <c r="BL302" s="1" t="s">
        <v>0</v>
      </c>
      <c r="BM302" s="1" t="s">
        <v>0</v>
      </c>
      <c r="BN302" s="1" t="s">
        <v>0</v>
      </c>
      <c r="BO302" s="1" t="s">
        <v>0</v>
      </c>
      <c r="BP302" s="1" t="s">
        <v>0</v>
      </c>
      <c r="BQ302" s="1" t="s">
        <v>0</v>
      </c>
      <c r="BR302" s="1" t="s">
        <v>0</v>
      </c>
      <c r="BS302" s="1" t="s">
        <v>0</v>
      </c>
      <c r="BT302" s="1" t="s">
        <v>0</v>
      </c>
      <c r="BU302" s="1" t="s">
        <v>0</v>
      </c>
      <c r="BV302" s="1" t="s">
        <v>0</v>
      </c>
      <c r="BW302" s="1" t="s">
        <v>0</v>
      </c>
      <c r="BX302" s="1" t="s">
        <v>0</v>
      </c>
      <c r="BY302" s="1" t="s">
        <v>0</v>
      </c>
      <c r="BZ302" s="1" t="s">
        <v>0</v>
      </c>
      <c r="CA302" s="1" t="s">
        <v>0</v>
      </c>
      <c r="CB302" s="1" t="s">
        <v>0</v>
      </c>
      <c r="CC302" s="1" t="s">
        <v>0</v>
      </c>
      <c r="CD302" s="1" t="s">
        <v>0</v>
      </c>
      <c r="CE302" s="1" t="s">
        <v>0</v>
      </c>
      <c r="CF302" s="1" t="s">
        <v>0</v>
      </c>
      <c r="CG302" s="1" t="s">
        <v>0</v>
      </c>
      <c r="CH302" s="1" t="s">
        <v>0</v>
      </c>
      <c r="CI302" s="1" t="s">
        <v>0</v>
      </c>
      <c r="CJ302" s="1" t="s">
        <v>0</v>
      </c>
      <c r="CK302" s="1" t="s">
        <v>0</v>
      </c>
      <c r="CL302" s="1" t="s">
        <v>0</v>
      </c>
      <c r="CM302" s="1" t="s">
        <v>0</v>
      </c>
      <c r="CN302" s="1" t="s">
        <v>0</v>
      </c>
      <c r="CO302" s="1" t="s">
        <v>0</v>
      </c>
      <c r="CP302" s="1" t="s">
        <v>0</v>
      </c>
      <c r="CQ302" s="1" t="s">
        <v>0</v>
      </c>
      <c r="CR302" s="1" t="s">
        <v>0</v>
      </c>
      <c r="CS302" s="1" t="s">
        <v>0</v>
      </c>
      <c r="CT302" s="1" t="s">
        <v>0</v>
      </c>
      <c r="CU302" s="1" t="s">
        <v>0</v>
      </c>
      <c r="CV302" s="1" t="s">
        <v>0</v>
      </c>
      <c r="CW302" s="1" t="s">
        <v>0</v>
      </c>
      <c r="CX302" s="1" t="s">
        <v>0</v>
      </c>
      <c r="CY302" s="1" t="s">
        <v>0</v>
      </c>
      <c r="CZ302" s="1" t="s">
        <v>0</v>
      </c>
      <c r="DA302" s="1" t="s">
        <v>0</v>
      </c>
      <c r="DB302" s="1" t="s">
        <v>0</v>
      </c>
      <c r="DC302" s="1" t="s">
        <v>0</v>
      </c>
      <c r="DD302" s="1" t="s">
        <v>0</v>
      </c>
      <c r="DE302" s="1" t="s">
        <v>0</v>
      </c>
      <c r="DF302" s="1" t="s">
        <v>0</v>
      </c>
      <c r="DG302" s="1" t="s">
        <v>0</v>
      </c>
      <c r="DH302" s="1" t="s">
        <v>0</v>
      </c>
      <c r="DI302" s="1" t="s">
        <v>0</v>
      </c>
      <c r="DJ302" s="1" t="s">
        <v>0</v>
      </c>
      <c r="DK302" s="1" t="s">
        <v>0</v>
      </c>
      <c r="DL302" s="1" t="s">
        <v>0</v>
      </c>
      <c r="DM302" s="1" t="s">
        <v>0</v>
      </c>
      <c r="DN302" s="1" t="s">
        <v>0</v>
      </c>
      <c r="DO302" s="1" t="s">
        <v>0</v>
      </c>
      <c r="DP302" s="1" t="s">
        <v>0</v>
      </c>
      <c r="DQ302" s="1" t="s">
        <v>0</v>
      </c>
      <c r="DR302" s="1" t="s">
        <v>0</v>
      </c>
      <c r="DS302" s="1" t="s">
        <v>0</v>
      </c>
      <c r="DT302" s="1" t="s">
        <v>0</v>
      </c>
      <c r="DU302" s="1" t="s">
        <v>0</v>
      </c>
      <c r="DV302" s="1" t="s">
        <v>0</v>
      </c>
      <c r="DW302" s="1" t="s">
        <v>0</v>
      </c>
      <c r="DX302" s="1" t="s">
        <v>0</v>
      </c>
      <c r="DY302" s="1" t="s">
        <v>0</v>
      </c>
      <c r="DZ302" s="1" t="s">
        <v>0</v>
      </c>
      <c r="EA302" s="1" t="s">
        <v>0</v>
      </c>
      <c r="EB302" s="1" t="s">
        <v>0</v>
      </c>
      <c r="EC302" s="1" t="s">
        <v>0</v>
      </c>
      <c r="ED302" s="1" t="s">
        <v>0</v>
      </c>
      <c r="EE302" s="1" t="s">
        <v>0</v>
      </c>
      <c r="EF302" s="1" t="s">
        <v>0</v>
      </c>
      <c r="EG302" s="1" t="s">
        <v>0</v>
      </c>
      <c r="EH302" s="1" t="s">
        <v>0</v>
      </c>
      <c r="EI302" s="1" t="s">
        <v>0</v>
      </c>
      <c r="EJ302" s="1" t="s">
        <v>0</v>
      </c>
      <c r="EK302" s="1" t="s">
        <v>0</v>
      </c>
      <c r="EL302" s="1" t="s">
        <v>0</v>
      </c>
      <c r="EM302" s="1" t="s">
        <v>0</v>
      </c>
      <c r="EN302" s="1" t="s">
        <v>0</v>
      </c>
      <c r="EO302" s="1" t="s">
        <v>0</v>
      </c>
      <c r="EP302" s="1" t="s">
        <v>0</v>
      </c>
      <c r="EQ302" s="1" t="s">
        <v>0</v>
      </c>
      <c r="ER302" s="1" t="s">
        <v>0</v>
      </c>
      <c r="ES302" s="1" t="s">
        <v>0</v>
      </c>
      <c r="ET302" s="1" t="s">
        <v>0</v>
      </c>
      <c r="EU302" s="1" t="s">
        <v>0</v>
      </c>
      <c r="EV302" s="1" t="s">
        <v>0</v>
      </c>
      <c r="EW302" s="1" t="s">
        <v>0</v>
      </c>
      <c r="EX302" s="1" t="s">
        <v>0</v>
      </c>
      <c r="EY302" s="1" t="s">
        <v>0</v>
      </c>
      <c r="EZ302" s="1" t="s">
        <v>0</v>
      </c>
      <c r="FA302" s="1" t="s">
        <v>0</v>
      </c>
      <c r="FB302" s="1" t="s">
        <v>0</v>
      </c>
      <c r="FC302" s="1" t="s">
        <v>0</v>
      </c>
      <c r="FD302" s="1" t="s">
        <v>0</v>
      </c>
    </row>
    <row r="303" spans="1:160" x14ac:dyDescent="0.2">
      <c r="A303" s="1" t="s">
        <v>1940</v>
      </c>
      <c r="B303" s="4" t="s">
        <v>1333</v>
      </c>
      <c r="C303" s="4" t="s">
        <v>1334</v>
      </c>
      <c r="D303" s="1" t="s">
        <v>0</v>
      </c>
      <c r="E303" s="1" t="s">
        <v>0</v>
      </c>
      <c r="F303" s="1" t="s">
        <v>0</v>
      </c>
      <c r="G303" s="1" t="s">
        <v>0</v>
      </c>
      <c r="H303" s="1" t="s">
        <v>0</v>
      </c>
      <c r="I303" s="1" t="s">
        <v>0</v>
      </c>
      <c r="J303" s="1" t="s">
        <v>0</v>
      </c>
      <c r="K303" s="1" t="s">
        <v>0</v>
      </c>
      <c r="L303" s="1" t="s">
        <v>0</v>
      </c>
      <c r="M303" s="1" t="s">
        <v>0</v>
      </c>
      <c r="N303" s="1" t="s">
        <v>0</v>
      </c>
      <c r="O303" s="1" t="s">
        <v>0</v>
      </c>
      <c r="P303" s="1" t="s">
        <v>0</v>
      </c>
      <c r="Q303" s="1" t="s">
        <v>0</v>
      </c>
      <c r="R303" s="1" t="s">
        <v>0</v>
      </c>
      <c r="S303" s="1" t="s">
        <v>0</v>
      </c>
      <c r="T303" s="1" t="s">
        <v>0</v>
      </c>
      <c r="U303" s="1" t="s">
        <v>0</v>
      </c>
      <c r="V303" s="1" t="s">
        <v>0</v>
      </c>
      <c r="W303" s="1" t="s">
        <v>0</v>
      </c>
      <c r="X303" s="1" t="s">
        <v>0</v>
      </c>
      <c r="Y303" s="1" t="s">
        <v>0</v>
      </c>
      <c r="Z303" s="1" t="s">
        <v>0</v>
      </c>
      <c r="AA303" s="1" t="s">
        <v>0</v>
      </c>
      <c r="AB303" s="1" t="s">
        <v>0</v>
      </c>
      <c r="AC303" s="1" t="s">
        <v>0</v>
      </c>
      <c r="AD303" s="1" t="s">
        <v>0</v>
      </c>
      <c r="AE303" s="1" t="s">
        <v>0</v>
      </c>
      <c r="AF303" s="1" t="s">
        <v>0</v>
      </c>
      <c r="AG303" s="1" t="s">
        <v>0</v>
      </c>
      <c r="AH303" s="1" t="s">
        <v>0</v>
      </c>
      <c r="AI303" s="1" t="s">
        <v>0</v>
      </c>
      <c r="AJ303" s="1" t="s">
        <v>0</v>
      </c>
      <c r="AK303" s="1" t="s">
        <v>0</v>
      </c>
      <c r="AL303" s="1" t="s">
        <v>0</v>
      </c>
      <c r="AM303" s="1" t="s">
        <v>0</v>
      </c>
      <c r="AN303" s="1" t="s">
        <v>0</v>
      </c>
      <c r="AO303" s="1" t="s">
        <v>0</v>
      </c>
      <c r="AP303" s="1" t="s">
        <v>0</v>
      </c>
      <c r="AQ303" s="1" t="s">
        <v>0</v>
      </c>
      <c r="AR303" s="1" t="s">
        <v>0</v>
      </c>
      <c r="AS303" s="1" t="s">
        <v>0</v>
      </c>
      <c r="AT303" s="1" t="s">
        <v>0</v>
      </c>
      <c r="AU303" s="1" t="s">
        <v>0</v>
      </c>
      <c r="AV303" s="1" t="s">
        <v>0</v>
      </c>
      <c r="AW303" s="1" t="s">
        <v>0</v>
      </c>
      <c r="AX303" s="1" t="s">
        <v>0</v>
      </c>
      <c r="AY303" s="1" t="s">
        <v>0</v>
      </c>
      <c r="AZ303" s="1" t="s">
        <v>0</v>
      </c>
      <c r="BA303" s="1" t="s">
        <v>0</v>
      </c>
      <c r="BB303" s="1" t="s">
        <v>0</v>
      </c>
      <c r="BC303" s="1" t="s">
        <v>0</v>
      </c>
      <c r="BD303" s="1" t="s">
        <v>0</v>
      </c>
      <c r="BE303" s="1" t="s">
        <v>0</v>
      </c>
      <c r="BF303" s="1" t="s">
        <v>0</v>
      </c>
      <c r="BG303" s="1" t="s">
        <v>0</v>
      </c>
      <c r="BH303" s="1" t="s">
        <v>0</v>
      </c>
      <c r="BI303" s="1" t="s">
        <v>0</v>
      </c>
      <c r="BJ303" s="1" t="s">
        <v>0</v>
      </c>
      <c r="BK303" s="1" t="s">
        <v>0</v>
      </c>
      <c r="BL303" s="1" t="s">
        <v>0</v>
      </c>
      <c r="BM303" s="1" t="s">
        <v>0</v>
      </c>
      <c r="BN303" s="1" t="s">
        <v>0</v>
      </c>
      <c r="BO303" s="1" t="s">
        <v>0</v>
      </c>
      <c r="BP303" s="1" t="s">
        <v>0</v>
      </c>
      <c r="BQ303" s="1" t="s">
        <v>0</v>
      </c>
      <c r="BR303" s="1" t="s">
        <v>0</v>
      </c>
      <c r="BS303" s="1" t="s">
        <v>0</v>
      </c>
      <c r="BT303" s="1" t="s">
        <v>0</v>
      </c>
      <c r="BU303" s="1" t="s">
        <v>0</v>
      </c>
      <c r="BV303" s="1" t="s">
        <v>0</v>
      </c>
      <c r="BW303" s="1" t="s">
        <v>0</v>
      </c>
      <c r="BX303" s="1" t="s">
        <v>0</v>
      </c>
      <c r="BY303" s="1" t="s">
        <v>0</v>
      </c>
      <c r="BZ303" s="1" t="s">
        <v>0</v>
      </c>
      <c r="CA303" s="1" t="s">
        <v>0</v>
      </c>
      <c r="CB303" s="1" t="s">
        <v>0</v>
      </c>
      <c r="CC303" s="1" t="s">
        <v>0</v>
      </c>
      <c r="CD303" s="1" t="s">
        <v>0</v>
      </c>
      <c r="CE303" s="1" t="s">
        <v>0</v>
      </c>
      <c r="CF303" s="1" t="s">
        <v>0</v>
      </c>
      <c r="CG303" s="1" t="s">
        <v>0</v>
      </c>
      <c r="CH303" s="1" t="s">
        <v>0</v>
      </c>
      <c r="CI303" s="1" t="s">
        <v>0</v>
      </c>
      <c r="CJ303" s="1" t="s">
        <v>0</v>
      </c>
      <c r="CK303" s="1" t="s">
        <v>0</v>
      </c>
      <c r="CL303" s="1" t="s">
        <v>0</v>
      </c>
      <c r="CM303" s="1" t="s">
        <v>0</v>
      </c>
      <c r="CN303" s="1" t="s">
        <v>0</v>
      </c>
      <c r="CO303" s="1" t="s">
        <v>0</v>
      </c>
      <c r="CP303" s="1" t="s">
        <v>0</v>
      </c>
      <c r="CQ303" s="1" t="s">
        <v>0</v>
      </c>
      <c r="CR303" s="1" t="s">
        <v>0</v>
      </c>
      <c r="CS303" s="1" t="s">
        <v>0</v>
      </c>
      <c r="CT303" s="1" t="s">
        <v>0</v>
      </c>
      <c r="CU303" s="1" t="s">
        <v>0</v>
      </c>
      <c r="CV303" s="1" t="s">
        <v>0</v>
      </c>
      <c r="CW303" s="1" t="s">
        <v>0</v>
      </c>
      <c r="CX303" s="1" t="s">
        <v>0</v>
      </c>
      <c r="CY303" s="1" t="s">
        <v>0</v>
      </c>
      <c r="CZ303" s="1" t="s">
        <v>0</v>
      </c>
      <c r="DA303" s="1" t="s">
        <v>0</v>
      </c>
      <c r="DB303" s="1" t="s">
        <v>0</v>
      </c>
      <c r="DC303" s="1" t="s">
        <v>0</v>
      </c>
      <c r="DD303" s="1" t="s">
        <v>0</v>
      </c>
      <c r="DE303" s="1" t="s">
        <v>0</v>
      </c>
      <c r="DF303" s="1" t="s">
        <v>0</v>
      </c>
      <c r="DG303" s="1" t="s">
        <v>0</v>
      </c>
      <c r="DH303" s="1" t="s">
        <v>0</v>
      </c>
      <c r="DI303" s="1" t="s">
        <v>0</v>
      </c>
      <c r="DJ303" s="1" t="s">
        <v>0</v>
      </c>
      <c r="DK303" s="1" t="s">
        <v>0</v>
      </c>
      <c r="DL303" s="1" t="s">
        <v>0</v>
      </c>
      <c r="DM303" s="1" t="s">
        <v>0</v>
      </c>
      <c r="DN303" s="1" t="s">
        <v>0</v>
      </c>
      <c r="DO303" s="1" t="s">
        <v>0</v>
      </c>
      <c r="DP303" s="1" t="s">
        <v>0</v>
      </c>
      <c r="DQ303" s="1" t="s">
        <v>0</v>
      </c>
      <c r="DR303" s="1" t="s">
        <v>0</v>
      </c>
      <c r="DS303" s="1" t="s">
        <v>0</v>
      </c>
      <c r="DT303" s="1" t="s">
        <v>0</v>
      </c>
      <c r="DU303" s="1" t="s">
        <v>0</v>
      </c>
      <c r="DV303" s="1" t="s">
        <v>0</v>
      </c>
      <c r="DW303" s="1" t="s">
        <v>0</v>
      </c>
      <c r="DX303" s="1" t="s">
        <v>0</v>
      </c>
      <c r="DY303" s="1" t="s">
        <v>0</v>
      </c>
      <c r="DZ303" s="1" t="s">
        <v>0</v>
      </c>
      <c r="EA303" s="1" t="s">
        <v>0</v>
      </c>
      <c r="EB303" s="1" t="s">
        <v>0</v>
      </c>
      <c r="EC303" s="1" t="s">
        <v>0</v>
      </c>
      <c r="ED303" s="1" t="s">
        <v>0</v>
      </c>
      <c r="EE303" s="1" t="s">
        <v>0</v>
      </c>
      <c r="EF303" s="1" t="s">
        <v>0</v>
      </c>
      <c r="EG303" s="1" t="s">
        <v>0</v>
      </c>
      <c r="EH303" s="1" t="s">
        <v>0</v>
      </c>
      <c r="EI303" s="1" t="s">
        <v>0</v>
      </c>
      <c r="EJ303" s="1" t="s">
        <v>0</v>
      </c>
      <c r="EK303" s="1" t="s">
        <v>0</v>
      </c>
      <c r="EL303" s="1" t="s">
        <v>0</v>
      </c>
      <c r="EM303" s="1" t="s">
        <v>0</v>
      </c>
      <c r="EN303" s="1" t="s">
        <v>0</v>
      </c>
      <c r="EO303" s="1" t="s">
        <v>0</v>
      </c>
      <c r="EP303" s="1" t="s">
        <v>0</v>
      </c>
      <c r="EQ303" s="1" t="s">
        <v>0</v>
      </c>
      <c r="ER303" s="1" t="s">
        <v>0</v>
      </c>
      <c r="ES303" s="1" t="s">
        <v>0</v>
      </c>
      <c r="ET303" s="1" t="s">
        <v>0</v>
      </c>
      <c r="EU303" s="1" t="s">
        <v>0</v>
      </c>
      <c r="EV303" s="1" t="s">
        <v>0</v>
      </c>
      <c r="EW303" s="1" t="s">
        <v>0</v>
      </c>
      <c r="EX303" s="1" t="s">
        <v>0</v>
      </c>
      <c r="EY303" s="1" t="s">
        <v>0</v>
      </c>
      <c r="EZ303" s="1" t="s">
        <v>0</v>
      </c>
      <c r="FA303" s="1" t="s">
        <v>0</v>
      </c>
      <c r="FB303" s="1" t="s">
        <v>0</v>
      </c>
      <c r="FC303" s="1" t="s">
        <v>0</v>
      </c>
      <c r="FD303" s="1" t="s">
        <v>0</v>
      </c>
    </row>
    <row r="304" spans="1:160" x14ac:dyDescent="0.2">
      <c r="A304" s="1" t="s">
        <v>1941</v>
      </c>
      <c r="B304" s="4" t="s">
        <v>1338</v>
      </c>
      <c r="C304" s="4" t="s">
        <v>1339</v>
      </c>
      <c r="D304" s="1">
        <v>14554.425945516199</v>
      </c>
      <c r="E304" s="1">
        <v>66995.538248394703</v>
      </c>
      <c r="F304" s="1">
        <v>30668.418236478199</v>
      </c>
      <c r="G304" s="1">
        <v>187205.91439255999</v>
      </c>
      <c r="H304" s="1">
        <v>27801.835599826602</v>
      </c>
      <c r="I304" s="1">
        <v>21158.503406649201</v>
      </c>
      <c r="J304" s="1">
        <v>380123.00550507102</v>
      </c>
      <c r="K304" s="1">
        <v>36834.710583197899</v>
      </c>
      <c r="L304" s="1">
        <v>82137.3716662113</v>
      </c>
      <c r="M304" s="1">
        <v>33419.324797134497</v>
      </c>
      <c r="N304" s="1">
        <v>751855.75073243596</v>
      </c>
      <c r="O304" s="1">
        <v>46590.627772794498</v>
      </c>
      <c r="P304" s="1">
        <v>46988.638480498601</v>
      </c>
      <c r="Q304" s="1">
        <v>17624.288020964199</v>
      </c>
      <c r="R304" s="1">
        <v>37205.593317103099</v>
      </c>
      <c r="S304" s="1">
        <v>26966.388556535599</v>
      </c>
      <c r="T304" s="1">
        <v>33483.7892061491</v>
      </c>
      <c r="U304" s="1">
        <v>1938427.08082689</v>
      </c>
      <c r="V304" s="1">
        <v>83026.153665513397</v>
      </c>
      <c r="W304" s="1">
        <v>24246.574089301001</v>
      </c>
      <c r="X304" s="1">
        <v>106969.183932044</v>
      </c>
      <c r="Y304" s="1">
        <v>17365.314970164301</v>
      </c>
      <c r="Z304" s="1">
        <v>30311.302750070801</v>
      </c>
      <c r="AA304" s="1">
        <v>23448.6655236267</v>
      </c>
      <c r="AB304" s="1">
        <v>41686.703685481902</v>
      </c>
      <c r="AC304" s="1">
        <v>352195.88360893098</v>
      </c>
      <c r="AD304" s="1">
        <v>78768.752478583294</v>
      </c>
      <c r="AE304" s="1">
        <v>31181.5957137189</v>
      </c>
      <c r="AF304" s="1">
        <v>18575.169942365901</v>
      </c>
      <c r="AG304" s="1">
        <v>6995.61316300404</v>
      </c>
      <c r="AH304" s="1">
        <v>23046.941010278399</v>
      </c>
      <c r="AI304" s="1">
        <v>43638.758661100997</v>
      </c>
      <c r="AJ304" s="1">
        <v>8321.4642686777206</v>
      </c>
      <c r="AK304" s="1">
        <v>67149.002923462001</v>
      </c>
      <c r="AL304" s="1">
        <v>50228.925117611099</v>
      </c>
      <c r="AM304" s="1">
        <v>49603.796287778699</v>
      </c>
      <c r="AN304" s="1">
        <v>731941.83309263003</v>
      </c>
      <c r="AO304" s="1">
        <v>26397.984047825099</v>
      </c>
      <c r="AP304" s="1">
        <v>173792.49632838901</v>
      </c>
      <c r="AQ304" s="1">
        <v>31579.578856476801</v>
      </c>
      <c r="AR304" s="1">
        <v>57963.592778300299</v>
      </c>
      <c r="AS304" s="1">
        <v>21713.0155567574</v>
      </c>
      <c r="AT304" s="1">
        <v>580423.22194506205</v>
      </c>
      <c r="AU304" s="1">
        <v>34393.758949728901</v>
      </c>
      <c r="AV304" s="1">
        <v>29631.516491101698</v>
      </c>
      <c r="AW304" s="1">
        <v>324440.63550968101</v>
      </c>
      <c r="AX304" s="1">
        <v>40732.247251363799</v>
      </c>
      <c r="AY304" s="1">
        <v>29359.358335529902</v>
      </c>
      <c r="AZ304" s="1">
        <v>34997.600432585503</v>
      </c>
      <c r="BA304" s="1">
        <v>76609.377939476995</v>
      </c>
      <c r="BB304" s="1">
        <v>21097.914382355899</v>
      </c>
      <c r="BC304" s="1">
        <v>62340.229119747397</v>
      </c>
      <c r="BD304" s="1">
        <v>521916.065209591</v>
      </c>
      <c r="BE304" s="1">
        <v>58293.675024666198</v>
      </c>
      <c r="BF304" s="1">
        <v>39197.320568433301</v>
      </c>
      <c r="BG304" s="1">
        <v>362695.15475151199</v>
      </c>
      <c r="BH304" s="1">
        <v>11832.164394401099</v>
      </c>
      <c r="BI304" s="1">
        <v>977224.14711178106</v>
      </c>
      <c r="BJ304" s="1">
        <v>51628.909038840597</v>
      </c>
      <c r="BK304" s="1">
        <v>38916.8197593968</v>
      </c>
      <c r="BL304" s="1">
        <v>2093150.7946502101</v>
      </c>
      <c r="BM304" s="1">
        <v>38615.331393020497</v>
      </c>
      <c r="BN304" s="1">
        <v>45694.146839861503</v>
      </c>
      <c r="BO304" s="1">
        <v>23711.362852993101</v>
      </c>
      <c r="BP304" s="1">
        <v>902296.58809109102</v>
      </c>
      <c r="BQ304" s="1">
        <v>72227.5231263522</v>
      </c>
      <c r="BR304" s="1">
        <v>13765.996769887501</v>
      </c>
      <c r="BS304" s="1">
        <v>17209.534771238199</v>
      </c>
      <c r="BT304" s="1">
        <v>27887.9307391041</v>
      </c>
      <c r="BU304" s="1">
        <v>54449.3909538101</v>
      </c>
      <c r="BV304" s="1">
        <v>15007.819577930301</v>
      </c>
      <c r="BW304" s="1">
        <v>30419.534488858601</v>
      </c>
      <c r="BX304" s="1">
        <v>27225.172079887601</v>
      </c>
      <c r="BY304" s="1">
        <v>40544.056950436498</v>
      </c>
      <c r="BZ304" s="1">
        <v>21042.028706356999</v>
      </c>
      <c r="CA304" s="1">
        <v>1499975.25994513</v>
      </c>
      <c r="CB304" s="1">
        <v>31734.409216303</v>
      </c>
      <c r="CC304" s="1">
        <v>20859.536711866702</v>
      </c>
      <c r="CD304" s="1">
        <v>34502.891016260801</v>
      </c>
      <c r="CE304" s="1">
        <v>13601.960447568999</v>
      </c>
      <c r="CF304" s="1">
        <v>96344.905002756495</v>
      </c>
      <c r="CG304" s="1">
        <v>31579.5453303379</v>
      </c>
      <c r="CH304" s="1">
        <v>12812.638388510301</v>
      </c>
      <c r="CI304" s="1">
        <v>800763.53253513004</v>
      </c>
      <c r="CJ304" s="1">
        <v>18527.533253663601</v>
      </c>
      <c r="CK304" s="1">
        <v>37606.490029168497</v>
      </c>
      <c r="CL304" s="1">
        <v>1624975.12963187</v>
      </c>
      <c r="CM304" s="1">
        <v>106599.550736936</v>
      </c>
      <c r="CN304" s="1">
        <v>613364.34426442406</v>
      </c>
      <c r="CO304" s="1">
        <v>20143.025682795</v>
      </c>
      <c r="CP304" s="1">
        <v>33095.447492073901</v>
      </c>
      <c r="CQ304" s="1">
        <v>11491.833998559599</v>
      </c>
      <c r="CR304" s="1">
        <v>11552.807959232299</v>
      </c>
      <c r="CS304" s="1">
        <v>36586.333570190203</v>
      </c>
      <c r="CT304" s="1">
        <v>103316.98550457</v>
      </c>
      <c r="CU304" s="1">
        <v>34952.913812970801</v>
      </c>
      <c r="CV304" s="1">
        <v>73061.468203615703</v>
      </c>
      <c r="CW304" s="1">
        <v>44566.660833111397</v>
      </c>
      <c r="CX304" s="1">
        <v>52091.951005003903</v>
      </c>
      <c r="CY304" s="1">
        <v>21127.634184409799</v>
      </c>
      <c r="CZ304" s="1">
        <v>32893.442284126701</v>
      </c>
      <c r="DA304" s="1">
        <v>1314593.5622242</v>
      </c>
      <c r="DB304" s="1">
        <v>28916.216138310199</v>
      </c>
      <c r="DC304" s="1">
        <v>29432.139841302102</v>
      </c>
      <c r="DD304" s="1">
        <v>19510.3619958852</v>
      </c>
      <c r="DE304" s="1">
        <v>34800.855727237002</v>
      </c>
      <c r="DF304" s="1">
        <v>23567.561997842298</v>
      </c>
      <c r="DG304" s="1">
        <v>28648.431550062902</v>
      </c>
      <c r="DH304" s="1">
        <v>20122.420449757101</v>
      </c>
      <c r="DI304" s="1">
        <v>52870.6265111463</v>
      </c>
      <c r="DJ304" s="1">
        <v>48841.101449469497</v>
      </c>
      <c r="DK304" s="1">
        <v>42205.674124535602</v>
      </c>
      <c r="DL304" s="1">
        <v>42741.535875611698</v>
      </c>
      <c r="DM304" s="1">
        <v>88434.479830800599</v>
      </c>
      <c r="DN304" s="1">
        <v>26301.853693865702</v>
      </c>
      <c r="DO304" s="1">
        <v>49066.668199308398</v>
      </c>
      <c r="DP304" s="1">
        <v>227907.06757415499</v>
      </c>
      <c r="DQ304" s="1">
        <v>440890.82781077398</v>
      </c>
      <c r="DR304" s="1">
        <v>820159.15368430002</v>
      </c>
      <c r="DS304" s="1">
        <v>30567.635346187799</v>
      </c>
      <c r="DT304" s="1">
        <v>31476.062227128801</v>
      </c>
      <c r="DU304" s="1">
        <v>29114.227872650601</v>
      </c>
      <c r="DV304" s="1">
        <v>30381.954800518299</v>
      </c>
      <c r="DW304" s="1">
        <v>17866.698464926401</v>
      </c>
      <c r="DX304" s="1">
        <v>16535.857375899701</v>
      </c>
      <c r="DY304" s="1">
        <v>15281.5708486489</v>
      </c>
      <c r="DZ304" s="1">
        <v>33180.297186225202</v>
      </c>
      <c r="EA304" s="1">
        <v>22081.401159982601</v>
      </c>
      <c r="EB304" s="1">
        <v>9369.8897827986002</v>
      </c>
      <c r="EC304" s="1">
        <v>16332.7885157899</v>
      </c>
      <c r="ED304" s="1">
        <v>28152.249089720601</v>
      </c>
      <c r="EE304" s="1">
        <v>28966.0865837233</v>
      </c>
      <c r="EF304" s="1">
        <v>8436.4580755900606</v>
      </c>
      <c r="EG304" s="1">
        <v>33358.173307978497</v>
      </c>
      <c r="EH304" s="1">
        <v>8410.4487585123206</v>
      </c>
      <c r="EI304" s="1">
        <v>501504.25355868199</v>
      </c>
      <c r="EJ304" s="1">
        <v>37751.678085573898</v>
      </c>
      <c r="EK304" s="1">
        <v>58133.6146161863</v>
      </c>
      <c r="EL304" s="1">
        <v>77937.458756231397</v>
      </c>
      <c r="EM304" s="1">
        <v>18951.355562250199</v>
      </c>
      <c r="EN304" s="1">
        <v>34571.832453371899</v>
      </c>
      <c r="EO304" s="1">
        <v>13624.9022526594</v>
      </c>
      <c r="EP304" s="1">
        <v>51855.156310507897</v>
      </c>
      <c r="EQ304" s="1">
        <v>38116.752059213803</v>
      </c>
      <c r="ER304" s="1">
        <v>50441.115999802001</v>
      </c>
      <c r="ES304" s="1">
        <v>20066.623134586702</v>
      </c>
      <c r="ET304" s="1">
        <v>11209.4084354719</v>
      </c>
      <c r="EU304" s="1">
        <v>26433.281974052701</v>
      </c>
      <c r="EV304" s="1">
        <v>24587.1016049391</v>
      </c>
      <c r="EW304" s="1">
        <v>20914.947879102001</v>
      </c>
      <c r="EX304" s="1">
        <v>12482.5551740764</v>
      </c>
      <c r="EY304" s="1">
        <v>33086.513413812798</v>
      </c>
      <c r="EZ304" s="1">
        <v>137030.45551470801</v>
      </c>
      <c r="FA304" s="1">
        <v>22583.518418587799</v>
      </c>
      <c r="FB304" s="1">
        <v>149557.27793970099</v>
      </c>
      <c r="FC304" s="1">
        <v>117736.540340095</v>
      </c>
      <c r="FD304" s="1">
        <v>24089.430276401599</v>
      </c>
    </row>
    <row r="305" spans="1:160" x14ac:dyDescent="0.2">
      <c r="A305" s="1" t="s">
        <v>1942</v>
      </c>
      <c r="B305" s="4" t="s">
        <v>1343</v>
      </c>
      <c r="C305" s="4" t="s">
        <v>1344</v>
      </c>
      <c r="D305" s="1" t="s">
        <v>0</v>
      </c>
      <c r="E305" s="1" t="s">
        <v>0</v>
      </c>
      <c r="F305" s="1" t="s">
        <v>0</v>
      </c>
      <c r="G305" s="1" t="s">
        <v>0</v>
      </c>
      <c r="H305" s="1" t="s">
        <v>0</v>
      </c>
      <c r="I305" s="1" t="s">
        <v>0</v>
      </c>
      <c r="J305" s="1" t="s">
        <v>0</v>
      </c>
      <c r="K305" s="1" t="s">
        <v>0</v>
      </c>
      <c r="L305" s="1" t="s">
        <v>0</v>
      </c>
      <c r="M305" s="1" t="s">
        <v>0</v>
      </c>
      <c r="N305" s="1" t="s">
        <v>0</v>
      </c>
      <c r="O305" s="1" t="s">
        <v>0</v>
      </c>
      <c r="P305" s="1" t="s">
        <v>0</v>
      </c>
      <c r="Q305" s="1" t="s">
        <v>0</v>
      </c>
      <c r="R305" s="1" t="s">
        <v>0</v>
      </c>
      <c r="S305" s="1" t="s">
        <v>0</v>
      </c>
      <c r="T305" s="1" t="s">
        <v>0</v>
      </c>
      <c r="U305" s="1" t="s">
        <v>0</v>
      </c>
      <c r="V305" s="1" t="s">
        <v>0</v>
      </c>
      <c r="W305" s="1" t="s">
        <v>0</v>
      </c>
      <c r="X305" s="1" t="s">
        <v>0</v>
      </c>
      <c r="Y305" s="1" t="s">
        <v>0</v>
      </c>
      <c r="Z305" s="1" t="s">
        <v>0</v>
      </c>
      <c r="AA305" s="1" t="s">
        <v>0</v>
      </c>
      <c r="AB305" s="1" t="s">
        <v>0</v>
      </c>
      <c r="AC305" s="1" t="s">
        <v>0</v>
      </c>
      <c r="AD305" s="1" t="s">
        <v>0</v>
      </c>
      <c r="AE305" s="1" t="s">
        <v>0</v>
      </c>
      <c r="AF305" s="1" t="s">
        <v>0</v>
      </c>
      <c r="AG305" s="1" t="s">
        <v>0</v>
      </c>
      <c r="AH305" s="1" t="s">
        <v>0</v>
      </c>
      <c r="AI305" s="1" t="s">
        <v>0</v>
      </c>
      <c r="AJ305" s="1" t="s">
        <v>0</v>
      </c>
      <c r="AK305" s="1" t="s">
        <v>0</v>
      </c>
      <c r="AL305" s="1" t="s">
        <v>0</v>
      </c>
      <c r="AM305" s="1" t="s">
        <v>0</v>
      </c>
      <c r="AN305" s="1" t="s">
        <v>0</v>
      </c>
      <c r="AO305" s="1" t="s">
        <v>0</v>
      </c>
      <c r="AP305" s="1" t="s">
        <v>0</v>
      </c>
      <c r="AQ305" s="1" t="s">
        <v>0</v>
      </c>
      <c r="AR305" s="1" t="s">
        <v>0</v>
      </c>
      <c r="AS305" s="1" t="s">
        <v>0</v>
      </c>
      <c r="AT305" s="1" t="s">
        <v>0</v>
      </c>
      <c r="AU305" s="1" t="s">
        <v>0</v>
      </c>
      <c r="AV305" s="1" t="s">
        <v>0</v>
      </c>
      <c r="AW305" s="1" t="s">
        <v>0</v>
      </c>
      <c r="AX305" s="1" t="s">
        <v>0</v>
      </c>
      <c r="AY305" s="1" t="s">
        <v>0</v>
      </c>
      <c r="AZ305" s="1" t="s">
        <v>0</v>
      </c>
      <c r="BA305" s="1" t="s">
        <v>0</v>
      </c>
      <c r="BB305" s="1" t="s">
        <v>0</v>
      </c>
      <c r="BC305" s="1" t="s">
        <v>0</v>
      </c>
      <c r="BD305" s="1" t="s">
        <v>0</v>
      </c>
      <c r="BE305" s="1" t="s">
        <v>0</v>
      </c>
      <c r="BF305" s="1" t="s">
        <v>0</v>
      </c>
      <c r="BG305" s="1" t="s">
        <v>0</v>
      </c>
      <c r="BH305" s="1" t="s">
        <v>0</v>
      </c>
      <c r="BI305" s="1" t="s">
        <v>0</v>
      </c>
      <c r="BJ305" s="1" t="s">
        <v>0</v>
      </c>
      <c r="BK305" s="1" t="s">
        <v>0</v>
      </c>
      <c r="BL305" s="1" t="s">
        <v>0</v>
      </c>
      <c r="BM305" s="1" t="s">
        <v>0</v>
      </c>
      <c r="BN305" s="1" t="s">
        <v>0</v>
      </c>
      <c r="BO305" s="1" t="s">
        <v>0</v>
      </c>
      <c r="BP305" s="1" t="s">
        <v>0</v>
      </c>
      <c r="BQ305" s="1" t="s">
        <v>0</v>
      </c>
      <c r="BR305" s="1" t="s">
        <v>0</v>
      </c>
      <c r="BS305" s="1" t="s">
        <v>0</v>
      </c>
      <c r="BT305" s="1" t="s">
        <v>0</v>
      </c>
      <c r="BU305" s="1" t="s">
        <v>0</v>
      </c>
      <c r="BV305" s="1" t="s">
        <v>0</v>
      </c>
      <c r="BW305" s="1" t="s">
        <v>0</v>
      </c>
      <c r="BX305" s="1" t="s">
        <v>0</v>
      </c>
      <c r="BY305" s="1" t="s">
        <v>0</v>
      </c>
      <c r="BZ305" s="1" t="s">
        <v>0</v>
      </c>
      <c r="CA305" s="1" t="s">
        <v>0</v>
      </c>
      <c r="CB305" s="1" t="s">
        <v>0</v>
      </c>
      <c r="CC305" s="1" t="s">
        <v>0</v>
      </c>
      <c r="CD305" s="1" t="s">
        <v>0</v>
      </c>
      <c r="CE305" s="1" t="s">
        <v>0</v>
      </c>
      <c r="CF305" s="1" t="s">
        <v>0</v>
      </c>
      <c r="CG305" s="1" t="s">
        <v>0</v>
      </c>
      <c r="CH305" s="1" t="s">
        <v>0</v>
      </c>
      <c r="CI305" s="1" t="s">
        <v>0</v>
      </c>
      <c r="CJ305" s="1" t="s">
        <v>0</v>
      </c>
      <c r="CK305" s="1" t="s">
        <v>0</v>
      </c>
      <c r="CL305" s="1" t="s">
        <v>0</v>
      </c>
      <c r="CM305" s="1" t="s">
        <v>0</v>
      </c>
      <c r="CN305" s="1" t="s">
        <v>0</v>
      </c>
      <c r="CO305" s="1" t="s">
        <v>0</v>
      </c>
      <c r="CP305" s="1" t="s">
        <v>0</v>
      </c>
      <c r="CQ305" s="1" t="s">
        <v>0</v>
      </c>
      <c r="CR305" s="1" t="s">
        <v>0</v>
      </c>
      <c r="CS305" s="1" t="s">
        <v>0</v>
      </c>
      <c r="CT305" s="1" t="s">
        <v>0</v>
      </c>
      <c r="CU305" s="1" t="s">
        <v>0</v>
      </c>
      <c r="CV305" s="1" t="s">
        <v>0</v>
      </c>
      <c r="CW305" s="1" t="s">
        <v>0</v>
      </c>
      <c r="CX305" s="1" t="s">
        <v>0</v>
      </c>
      <c r="CY305" s="1" t="s">
        <v>0</v>
      </c>
      <c r="CZ305" s="1" t="s">
        <v>0</v>
      </c>
      <c r="DA305" s="1" t="s">
        <v>0</v>
      </c>
      <c r="DB305" s="1" t="s">
        <v>0</v>
      </c>
      <c r="DC305" s="1" t="s">
        <v>0</v>
      </c>
      <c r="DD305" s="1" t="s">
        <v>0</v>
      </c>
      <c r="DE305" s="1" t="s">
        <v>0</v>
      </c>
      <c r="DF305" s="1" t="s">
        <v>0</v>
      </c>
      <c r="DG305" s="1" t="s">
        <v>0</v>
      </c>
      <c r="DH305" s="1" t="s">
        <v>0</v>
      </c>
      <c r="DI305" s="1" t="s">
        <v>0</v>
      </c>
      <c r="DJ305" s="1" t="s">
        <v>0</v>
      </c>
      <c r="DK305" s="1" t="s">
        <v>0</v>
      </c>
      <c r="DL305" s="1" t="s">
        <v>0</v>
      </c>
      <c r="DM305" s="1" t="s">
        <v>0</v>
      </c>
      <c r="DN305" s="1" t="s">
        <v>0</v>
      </c>
      <c r="DO305" s="1" t="s">
        <v>0</v>
      </c>
      <c r="DP305" s="1" t="s">
        <v>0</v>
      </c>
      <c r="DQ305" s="1" t="s">
        <v>0</v>
      </c>
      <c r="DR305" s="1" t="s">
        <v>0</v>
      </c>
      <c r="DS305" s="1" t="s">
        <v>0</v>
      </c>
      <c r="DT305" s="1" t="s">
        <v>0</v>
      </c>
      <c r="DU305" s="1" t="s">
        <v>0</v>
      </c>
      <c r="DV305" s="1" t="s">
        <v>0</v>
      </c>
      <c r="DW305" s="1" t="s">
        <v>0</v>
      </c>
      <c r="DX305" s="1" t="s">
        <v>0</v>
      </c>
      <c r="DY305" s="1" t="s">
        <v>0</v>
      </c>
      <c r="DZ305" s="1" t="s">
        <v>0</v>
      </c>
      <c r="EA305" s="1" t="s">
        <v>0</v>
      </c>
      <c r="EB305" s="1" t="s">
        <v>0</v>
      </c>
      <c r="EC305" s="1" t="s">
        <v>0</v>
      </c>
      <c r="ED305" s="1" t="s">
        <v>0</v>
      </c>
      <c r="EE305" s="1" t="s">
        <v>0</v>
      </c>
      <c r="EF305" s="1" t="s">
        <v>0</v>
      </c>
      <c r="EG305" s="1" t="s">
        <v>0</v>
      </c>
      <c r="EH305" s="1" t="s">
        <v>0</v>
      </c>
      <c r="EI305" s="1" t="s">
        <v>0</v>
      </c>
      <c r="EJ305" s="1" t="s">
        <v>0</v>
      </c>
      <c r="EK305" s="1" t="s">
        <v>0</v>
      </c>
      <c r="EL305" s="1" t="s">
        <v>0</v>
      </c>
      <c r="EM305" s="1" t="s">
        <v>0</v>
      </c>
      <c r="EN305" s="1" t="s">
        <v>0</v>
      </c>
      <c r="EO305" s="1" t="s">
        <v>0</v>
      </c>
      <c r="EP305" s="1" t="s">
        <v>0</v>
      </c>
      <c r="EQ305" s="1" t="s">
        <v>0</v>
      </c>
      <c r="ER305" s="1" t="s">
        <v>0</v>
      </c>
      <c r="ES305" s="1" t="s">
        <v>0</v>
      </c>
      <c r="ET305" s="1" t="s">
        <v>0</v>
      </c>
      <c r="EU305" s="1" t="s">
        <v>0</v>
      </c>
      <c r="EV305" s="1" t="s">
        <v>0</v>
      </c>
      <c r="EW305" s="1" t="s">
        <v>0</v>
      </c>
      <c r="EX305" s="1" t="s">
        <v>0</v>
      </c>
      <c r="EY305" s="1" t="s">
        <v>0</v>
      </c>
      <c r="EZ305" s="1" t="s">
        <v>0</v>
      </c>
      <c r="FA305" s="1" t="s">
        <v>0</v>
      </c>
      <c r="FB305" s="1" t="s">
        <v>0</v>
      </c>
      <c r="FC305" s="1" t="s">
        <v>0</v>
      </c>
      <c r="FD305" s="1" t="s">
        <v>0</v>
      </c>
    </row>
    <row r="306" spans="1:160" x14ac:dyDescent="0.2">
      <c r="A306" s="1" t="s">
        <v>1943</v>
      </c>
      <c r="B306" s="4" t="s">
        <v>1347</v>
      </c>
      <c r="C306" s="4" t="s">
        <v>1348</v>
      </c>
      <c r="D306" s="1">
        <v>279846.31016898999</v>
      </c>
      <c r="E306" s="1">
        <v>26478.983305639598</v>
      </c>
      <c r="F306" s="1">
        <v>41715.4019358691</v>
      </c>
      <c r="G306" s="1">
        <v>61961.506799039598</v>
      </c>
      <c r="H306" s="1">
        <v>58098.8001858465</v>
      </c>
      <c r="I306" s="1">
        <v>285841.507151153</v>
      </c>
      <c r="J306" s="1">
        <v>257750.77469970501</v>
      </c>
      <c r="K306" s="1">
        <v>680306.84425965196</v>
      </c>
      <c r="L306" s="1">
        <v>93490.143943491494</v>
      </c>
      <c r="M306" s="1">
        <v>167695.82478297799</v>
      </c>
      <c r="N306" s="1">
        <v>32564.029595338201</v>
      </c>
      <c r="O306" s="1">
        <v>106506.57713665901</v>
      </c>
      <c r="P306" s="1">
        <v>206830.64786992699</v>
      </c>
      <c r="Q306" s="1">
        <v>60606.6927035892</v>
      </c>
      <c r="R306" s="1">
        <v>61069.009482164598</v>
      </c>
      <c r="S306" s="1">
        <v>121187.673729445</v>
      </c>
      <c r="T306" s="1">
        <v>82516.969217451406</v>
      </c>
      <c r="U306" s="1">
        <v>398606.87060667499</v>
      </c>
      <c r="V306" s="1">
        <v>112636.774202236</v>
      </c>
      <c r="W306" s="1">
        <v>155800.097114023</v>
      </c>
      <c r="X306" s="1">
        <v>66325.253536677104</v>
      </c>
      <c r="Y306" s="1">
        <v>69669.514820876604</v>
      </c>
      <c r="Z306" s="1">
        <v>102455.293919021</v>
      </c>
      <c r="AA306" s="1">
        <v>85335.565983796594</v>
      </c>
      <c r="AB306" s="1">
        <v>309719.23934085399</v>
      </c>
      <c r="AC306" s="1">
        <v>98182.753170108495</v>
      </c>
      <c r="AD306" s="1">
        <v>48012.771522613199</v>
      </c>
      <c r="AE306" s="1">
        <v>100667.84883017201</v>
      </c>
      <c r="AF306" s="1">
        <v>37063.607074740699</v>
      </c>
      <c r="AG306" s="1">
        <v>46516.867956943497</v>
      </c>
      <c r="AH306" s="1">
        <v>36175.259672583103</v>
      </c>
      <c r="AI306" s="1">
        <v>45134.0853154898</v>
      </c>
      <c r="AJ306" s="1">
        <v>77915.690643144495</v>
      </c>
      <c r="AK306" s="1">
        <v>141522.873326531</v>
      </c>
      <c r="AL306" s="1">
        <v>35134.325205301298</v>
      </c>
      <c r="AM306" s="1">
        <v>52443.181927902697</v>
      </c>
      <c r="AN306" s="1">
        <v>85530.189371480999</v>
      </c>
      <c r="AO306" s="1">
        <v>19528.751090328398</v>
      </c>
      <c r="AP306" s="1">
        <v>93449.961079471599</v>
      </c>
      <c r="AQ306" s="1">
        <v>116536.55019494399</v>
      </c>
      <c r="AR306" s="1">
        <v>80391.850613048198</v>
      </c>
      <c r="AS306" s="1">
        <v>123007.690607218</v>
      </c>
      <c r="AT306" s="1">
        <v>224677.02405445499</v>
      </c>
      <c r="AU306" s="1">
        <v>50182.007324177001</v>
      </c>
      <c r="AV306" s="1">
        <v>43198.3923088066</v>
      </c>
      <c r="AW306" s="1">
        <v>151560.10687133999</v>
      </c>
      <c r="AX306" s="1">
        <v>79528.954889640401</v>
      </c>
      <c r="AY306" s="1">
        <v>47726.374226521897</v>
      </c>
      <c r="AZ306" s="1">
        <v>104968.824356966</v>
      </c>
      <c r="BA306" s="1">
        <v>43024.120526152103</v>
      </c>
      <c r="BB306" s="1">
        <v>136140.77588032201</v>
      </c>
      <c r="BC306" s="1">
        <v>48941.696719655098</v>
      </c>
      <c r="BD306" s="1">
        <v>206467.879372989</v>
      </c>
      <c r="BE306" s="1">
        <v>304579.441972634</v>
      </c>
      <c r="BF306" s="1">
        <v>43810.262321360096</v>
      </c>
      <c r="BG306" s="1">
        <v>70884.371339851394</v>
      </c>
      <c r="BH306" s="1">
        <v>48578.730420853099</v>
      </c>
      <c r="BI306" s="1">
        <v>195683.05233362099</v>
      </c>
      <c r="BJ306" s="1">
        <v>221821.959127682</v>
      </c>
      <c r="BK306" s="1">
        <v>189493.206660417</v>
      </c>
      <c r="BL306" s="1">
        <v>143361.331625272</v>
      </c>
      <c r="BM306" s="1">
        <v>47631.335080471203</v>
      </c>
      <c r="BN306" s="1">
        <v>65048.246327043198</v>
      </c>
      <c r="BO306" s="1">
        <v>133377.80154474499</v>
      </c>
      <c r="BP306" s="1">
        <v>237383.737557396</v>
      </c>
      <c r="BQ306" s="1">
        <v>153548.080153163</v>
      </c>
      <c r="BR306" s="1">
        <v>588628.62106197805</v>
      </c>
      <c r="BS306" s="1">
        <v>171027.13171182299</v>
      </c>
      <c r="BT306" s="1">
        <v>181359.49997584301</v>
      </c>
      <c r="BU306" s="1">
        <v>19729.4873775208</v>
      </c>
      <c r="BV306" s="1">
        <v>36900.331075099901</v>
      </c>
      <c r="BW306" s="1">
        <v>127427.32765281601</v>
      </c>
      <c r="BX306" s="1">
        <v>241316.46053759399</v>
      </c>
      <c r="BY306" s="1">
        <v>56539.7298784093</v>
      </c>
      <c r="BZ306" s="1">
        <v>162736.604319234</v>
      </c>
      <c r="CA306" s="1">
        <v>116618.704927058</v>
      </c>
      <c r="CB306" s="1">
        <v>115465.31780639599</v>
      </c>
      <c r="CC306" s="1">
        <v>162163.69334208599</v>
      </c>
      <c r="CD306" s="1">
        <v>51247.436208965097</v>
      </c>
      <c r="CE306" s="1">
        <v>18404.895138483302</v>
      </c>
      <c r="CF306" s="1">
        <v>130273.160877305</v>
      </c>
      <c r="CG306" s="1">
        <v>77180.313692501601</v>
      </c>
      <c r="CH306" s="1">
        <v>120082.474498793</v>
      </c>
      <c r="CI306" s="1">
        <v>71365.178682293204</v>
      </c>
      <c r="CJ306" s="1">
        <v>49526.390996461203</v>
      </c>
      <c r="CK306" s="1">
        <v>49990.729678011303</v>
      </c>
      <c r="CL306" s="1">
        <v>159451.03158444501</v>
      </c>
      <c r="CM306" s="1">
        <v>140192.89513046099</v>
      </c>
      <c r="CN306" s="1">
        <v>55204.828672266798</v>
      </c>
      <c r="CO306" s="1">
        <v>58159.001436518702</v>
      </c>
      <c r="CP306" s="1">
        <v>116122.42403549999</v>
      </c>
      <c r="CQ306" s="1">
        <v>36476.783762279003</v>
      </c>
      <c r="CR306" s="1">
        <v>263215.57600555202</v>
      </c>
      <c r="CS306" s="1">
        <v>133996.631390328</v>
      </c>
      <c r="CT306" s="1">
        <v>71749.260222738798</v>
      </c>
      <c r="CU306" s="1">
        <v>30360.257129475202</v>
      </c>
      <c r="CV306" s="1">
        <v>184216.14265786699</v>
      </c>
      <c r="CW306" s="1">
        <v>52861.851896005901</v>
      </c>
      <c r="CX306" s="1">
        <v>106434.332312135</v>
      </c>
      <c r="CY306" s="1">
        <v>129564.956601738</v>
      </c>
      <c r="CZ306" s="1">
        <v>72198.099708528302</v>
      </c>
      <c r="DA306" s="1">
        <v>198345.282221642</v>
      </c>
      <c r="DB306" s="1">
        <v>683750.63827313704</v>
      </c>
      <c r="DC306" s="1">
        <v>46260.636046769301</v>
      </c>
      <c r="DD306" s="1">
        <v>219268.16790687101</v>
      </c>
      <c r="DE306" s="1">
        <v>38606.280280011102</v>
      </c>
      <c r="DF306" s="1">
        <v>108774.520792515</v>
      </c>
      <c r="DG306" s="1">
        <v>183347.15898761299</v>
      </c>
      <c r="DH306" s="1">
        <v>48157.824528306599</v>
      </c>
      <c r="DI306" s="1">
        <v>86785.5310325022</v>
      </c>
      <c r="DJ306" s="1">
        <v>104992.269706751</v>
      </c>
      <c r="DK306" s="1">
        <v>58607.111799399099</v>
      </c>
      <c r="DL306" s="1">
        <v>107404.777259661</v>
      </c>
      <c r="DM306" s="1">
        <v>27684.60112137</v>
      </c>
      <c r="DN306" s="1">
        <v>55340.328807520797</v>
      </c>
      <c r="DO306" s="1">
        <v>52583.866078710103</v>
      </c>
      <c r="DP306" s="1">
        <v>467865.25296945398</v>
      </c>
      <c r="DQ306" s="1">
        <v>17210.711592543899</v>
      </c>
      <c r="DR306" s="1">
        <v>36206.501675336804</v>
      </c>
      <c r="DS306" s="1">
        <v>52175.268322934397</v>
      </c>
      <c r="DT306" s="1">
        <v>117534.863478617</v>
      </c>
      <c r="DU306" s="1">
        <v>155265.01019669499</v>
      </c>
      <c r="DV306" s="1">
        <v>66990.801209358498</v>
      </c>
      <c r="DW306" s="1">
        <v>663579.78801258805</v>
      </c>
      <c r="DX306" s="1">
        <v>98632.467035169204</v>
      </c>
      <c r="DY306" s="1">
        <v>72920.533526960295</v>
      </c>
      <c r="DZ306" s="1">
        <v>65744.077994681298</v>
      </c>
      <c r="EA306" s="1">
        <v>70779.302853709407</v>
      </c>
      <c r="EB306" s="1">
        <v>101486.23638068201</v>
      </c>
      <c r="EC306" s="1">
        <v>89542.675615255604</v>
      </c>
      <c r="ED306" s="1">
        <v>39969.159431907399</v>
      </c>
      <c r="EE306" s="1">
        <v>249915.229117012</v>
      </c>
      <c r="EF306" s="1">
        <v>362239.10627110099</v>
      </c>
      <c r="EG306" s="1">
        <v>93602.483395421004</v>
      </c>
      <c r="EH306" s="1">
        <v>75715.853035048494</v>
      </c>
      <c r="EI306" s="1">
        <v>29419.179828664601</v>
      </c>
      <c r="EJ306" s="1">
        <v>59317.475295279102</v>
      </c>
      <c r="EK306" s="1">
        <v>45446.715632687701</v>
      </c>
      <c r="EL306" s="1">
        <v>370880.49005982699</v>
      </c>
      <c r="EM306" s="1">
        <v>76524.363055974405</v>
      </c>
      <c r="EN306" s="1">
        <v>53293.698761154898</v>
      </c>
      <c r="EO306" s="1">
        <v>65170.4298693706</v>
      </c>
      <c r="EP306" s="1">
        <v>168530.09652970801</v>
      </c>
      <c r="EQ306" s="1">
        <v>18569.696495672299</v>
      </c>
      <c r="ER306" s="1">
        <v>126082.26436955</v>
      </c>
      <c r="ES306" s="1">
        <v>258493.09180086301</v>
      </c>
      <c r="ET306" s="1">
        <v>31558.8777786393</v>
      </c>
      <c r="EU306" s="1">
        <v>39911.222081390799</v>
      </c>
      <c r="EV306" s="1">
        <v>76901.717511316805</v>
      </c>
      <c r="EW306" s="1">
        <v>63978.850266890797</v>
      </c>
      <c r="EX306" s="1">
        <v>46535.393013818502</v>
      </c>
      <c r="EY306" s="1">
        <v>201851.183137899</v>
      </c>
      <c r="EZ306" s="1">
        <v>115654.79727891801</v>
      </c>
      <c r="FA306" s="1">
        <v>177492.86754226699</v>
      </c>
      <c r="FB306" s="1">
        <v>69082.268057945694</v>
      </c>
      <c r="FC306" s="1">
        <v>10993.322821420799</v>
      </c>
      <c r="FD306" s="1">
        <v>516071.09704505501</v>
      </c>
    </row>
    <row r="307" spans="1:160" x14ac:dyDescent="0.2">
      <c r="A307" s="1" t="s">
        <v>1944</v>
      </c>
      <c r="B307" s="4" t="s">
        <v>1351</v>
      </c>
      <c r="C307" s="4" t="s">
        <v>0</v>
      </c>
      <c r="D307" s="1" t="s">
        <v>0</v>
      </c>
      <c r="E307" s="1" t="s">
        <v>0</v>
      </c>
      <c r="F307" s="1" t="s">
        <v>0</v>
      </c>
      <c r="G307" s="1" t="s">
        <v>0</v>
      </c>
      <c r="H307" s="1" t="s">
        <v>0</v>
      </c>
      <c r="I307" s="1" t="s">
        <v>0</v>
      </c>
      <c r="J307" s="1" t="s">
        <v>0</v>
      </c>
      <c r="K307" s="1" t="s">
        <v>0</v>
      </c>
      <c r="L307" s="1" t="s">
        <v>0</v>
      </c>
      <c r="M307" s="1" t="s">
        <v>0</v>
      </c>
      <c r="N307" s="1" t="s">
        <v>0</v>
      </c>
      <c r="O307" s="1" t="s">
        <v>0</v>
      </c>
      <c r="P307" s="1" t="s">
        <v>0</v>
      </c>
      <c r="Q307" s="1" t="s">
        <v>0</v>
      </c>
      <c r="R307" s="1" t="s">
        <v>0</v>
      </c>
      <c r="S307" s="1" t="s">
        <v>0</v>
      </c>
      <c r="T307" s="1" t="s">
        <v>0</v>
      </c>
      <c r="U307" s="1" t="s">
        <v>0</v>
      </c>
      <c r="V307" s="1" t="s">
        <v>0</v>
      </c>
      <c r="W307" s="1" t="s">
        <v>0</v>
      </c>
      <c r="X307" s="1" t="s">
        <v>0</v>
      </c>
      <c r="Y307" s="1" t="s">
        <v>0</v>
      </c>
      <c r="Z307" s="1" t="s">
        <v>0</v>
      </c>
      <c r="AA307" s="1" t="s">
        <v>0</v>
      </c>
      <c r="AB307" s="1" t="s">
        <v>0</v>
      </c>
      <c r="AC307" s="1" t="s">
        <v>0</v>
      </c>
      <c r="AD307" s="1" t="s">
        <v>0</v>
      </c>
      <c r="AE307" s="1" t="s">
        <v>0</v>
      </c>
      <c r="AF307" s="1" t="s">
        <v>0</v>
      </c>
      <c r="AG307" s="1" t="s">
        <v>0</v>
      </c>
      <c r="AH307" s="1" t="s">
        <v>0</v>
      </c>
      <c r="AI307" s="1" t="s">
        <v>0</v>
      </c>
      <c r="AJ307" s="1" t="s">
        <v>0</v>
      </c>
      <c r="AK307" s="1" t="s">
        <v>0</v>
      </c>
      <c r="AL307" s="1" t="s">
        <v>0</v>
      </c>
      <c r="AM307" s="1" t="s">
        <v>0</v>
      </c>
      <c r="AN307" s="1" t="s">
        <v>0</v>
      </c>
      <c r="AO307" s="1" t="s">
        <v>0</v>
      </c>
      <c r="AP307" s="1" t="s">
        <v>0</v>
      </c>
      <c r="AQ307" s="1" t="s">
        <v>0</v>
      </c>
      <c r="AR307" s="1" t="s">
        <v>0</v>
      </c>
      <c r="AS307" s="1" t="s">
        <v>0</v>
      </c>
      <c r="AT307" s="1" t="s">
        <v>0</v>
      </c>
      <c r="AU307" s="1" t="s">
        <v>0</v>
      </c>
      <c r="AV307" s="1" t="s">
        <v>0</v>
      </c>
      <c r="AW307" s="1" t="s">
        <v>0</v>
      </c>
      <c r="AX307" s="1" t="s">
        <v>0</v>
      </c>
      <c r="AY307" s="1" t="s">
        <v>0</v>
      </c>
      <c r="AZ307" s="1" t="s">
        <v>0</v>
      </c>
      <c r="BA307" s="1" t="s">
        <v>0</v>
      </c>
      <c r="BB307" s="1" t="s">
        <v>0</v>
      </c>
      <c r="BC307" s="1" t="s">
        <v>0</v>
      </c>
      <c r="BD307" s="1" t="s">
        <v>0</v>
      </c>
      <c r="BE307" s="1" t="s">
        <v>0</v>
      </c>
      <c r="BF307" s="1" t="s">
        <v>0</v>
      </c>
      <c r="BG307" s="1" t="s">
        <v>0</v>
      </c>
      <c r="BH307" s="1" t="s">
        <v>0</v>
      </c>
      <c r="BI307" s="1" t="s">
        <v>0</v>
      </c>
      <c r="BJ307" s="1" t="s">
        <v>0</v>
      </c>
      <c r="BK307" s="1" t="s">
        <v>0</v>
      </c>
      <c r="BL307" s="1" t="s">
        <v>0</v>
      </c>
      <c r="BM307" s="1" t="s">
        <v>0</v>
      </c>
      <c r="BN307" s="1" t="s">
        <v>0</v>
      </c>
      <c r="BO307" s="1" t="s">
        <v>0</v>
      </c>
      <c r="BP307" s="1" t="s">
        <v>0</v>
      </c>
      <c r="BQ307" s="1" t="s">
        <v>0</v>
      </c>
      <c r="BR307" s="1" t="s">
        <v>0</v>
      </c>
      <c r="BS307" s="1" t="s">
        <v>0</v>
      </c>
      <c r="BT307" s="1" t="s">
        <v>0</v>
      </c>
      <c r="BU307" s="1" t="s">
        <v>0</v>
      </c>
      <c r="BV307" s="1" t="s">
        <v>0</v>
      </c>
      <c r="BW307" s="1" t="s">
        <v>0</v>
      </c>
      <c r="BX307" s="1" t="s">
        <v>0</v>
      </c>
      <c r="BY307" s="1" t="s">
        <v>0</v>
      </c>
      <c r="BZ307" s="1" t="s">
        <v>0</v>
      </c>
      <c r="CA307" s="1" t="s">
        <v>0</v>
      </c>
      <c r="CB307" s="1" t="s">
        <v>0</v>
      </c>
      <c r="CC307" s="1" t="s">
        <v>0</v>
      </c>
      <c r="CD307" s="1" t="s">
        <v>0</v>
      </c>
      <c r="CE307" s="1" t="s">
        <v>0</v>
      </c>
      <c r="CF307" s="1" t="s">
        <v>0</v>
      </c>
      <c r="CG307" s="1" t="s">
        <v>0</v>
      </c>
      <c r="CH307" s="1" t="s">
        <v>0</v>
      </c>
      <c r="CI307" s="1" t="s">
        <v>0</v>
      </c>
      <c r="CJ307" s="1" t="s">
        <v>0</v>
      </c>
      <c r="CK307" s="1" t="s">
        <v>0</v>
      </c>
      <c r="CL307" s="1" t="s">
        <v>0</v>
      </c>
      <c r="CM307" s="1" t="s">
        <v>0</v>
      </c>
      <c r="CN307" s="1" t="s">
        <v>0</v>
      </c>
      <c r="CO307" s="1" t="s">
        <v>0</v>
      </c>
      <c r="CP307" s="1" t="s">
        <v>0</v>
      </c>
      <c r="CQ307" s="1" t="s">
        <v>0</v>
      </c>
      <c r="CR307" s="1" t="s">
        <v>0</v>
      </c>
      <c r="CS307" s="1" t="s">
        <v>0</v>
      </c>
      <c r="CT307" s="1" t="s">
        <v>0</v>
      </c>
      <c r="CU307" s="1" t="s">
        <v>0</v>
      </c>
      <c r="CV307" s="1" t="s">
        <v>0</v>
      </c>
      <c r="CW307" s="1" t="s">
        <v>0</v>
      </c>
      <c r="CX307" s="1" t="s">
        <v>0</v>
      </c>
      <c r="CY307" s="1" t="s">
        <v>0</v>
      </c>
      <c r="CZ307" s="1" t="s">
        <v>0</v>
      </c>
      <c r="DA307" s="1" t="s">
        <v>0</v>
      </c>
      <c r="DB307" s="1" t="s">
        <v>0</v>
      </c>
      <c r="DC307" s="1" t="s">
        <v>0</v>
      </c>
      <c r="DD307" s="1" t="s">
        <v>0</v>
      </c>
      <c r="DE307" s="1" t="s">
        <v>0</v>
      </c>
      <c r="DF307" s="1" t="s">
        <v>0</v>
      </c>
      <c r="DG307" s="1" t="s">
        <v>0</v>
      </c>
      <c r="DH307" s="1" t="s">
        <v>0</v>
      </c>
      <c r="DI307" s="1" t="s">
        <v>0</v>
      </c>
      <c r="DJ307" s="1" t="s">
        <v>0</v>
      </c>
      <c r="DK307" s="1" t="s">
        <v>0</v>
      </c>
      <c r="DL307" s="1" t="s">
        <v>0</v>
      </c>
      <c r="DM307" s="1" t="s">
        <v>0</v>
      </c>
      <c r="DN307" s="1" t="s">
        <v>0</v>
      </c>
      <c r="DO307" s="1" t="s">
        <v>0</v>
      </c>
      <c r="DP307" s="1" t="s">
        <v>0</v>
      </c>
      <c r="DQ307" s="1" t="s">
        <v>0</v>
      </c>
      <c r="DR307" s="1" t="s">
        <v>0</v>
      </c>
      <c r="DS307" s="1" t="s">
        <v>0</v>
      </c>
      <c r="DT307" s="1" t="s">
        <v>0</v>
      </c>
      <c r="DU307" s="1" t="s">
        <v>0</v>
      </c>
      <c r="DV307" s="1" t="s">
        <v>0</v>
      </c>
      <c r="DW307" s="1" t="s">
        <v>0</v>
      </c>
      <c r="DX307" s="1" t="s">
        <v>0</v>
      </c>
      <c r="DY307" s="1" t="s">
        <v>0</v>
      </c>
      <c r="DZ307" s="1" t="s">
        <v>0</v>
      </c>
      <c r="EA307" s="1" t="s">
        <v>0</v>
      </c>
      <c r="EB307" s="1" t="s">
        <v>0</v>
      </c>
      <c r="EC307" s="1" t="s">
        <v>0</v>
      </c>
      <c r="ED307" s="1" t="s">
        <v>0</v>
      </c>
      <c r="EE307" s="1" t="s">
        <v>0</v>
      </c>
      <c r="EF307" s="1" t="s">
        <v>0</v>
      </c>
      <c r="EG307" s="1" t="s">
        <v>0</v>
      </c>
      <c r="EH307" s="1" t="s">
        <v>0</v>
      </c>
      <c r="EI307" s="1" t="s">
        <v>0</v>
      </c>
      <c r="EJ307" s="1" t="s">
        <v>0</v>
      </c>
      <c r="EK307" s="1" t="s">
        <v>0</v>
      </c>
      <c r="EL307" s="1" t="s">
        <v>0</v>
      </c>
      <c r="EM307" s="1" t="s">
        <v>0</v>
      </c>
      <c r="EN307" s="1" t="s">
        <v>0</v>
      </c>
      <c r="EO307" s="1" t="s">
        <v>0</v>
      </c>
      <c r="EP307" s="1" t="s">
        <v>0</v>
      </c>
      <c r="EQ307" s="1" t="s">
        <v>0</v>
      </c>
      <c r="ER307" s="1" t="s">
        <v>0</v>
      </c>
      <c r="ES307" s="1" t="s">
        <v>0</v>
      </c>
      <c r="ET307" s="1" t="s">
        <v>0</v>
      </c>
      <c r="EU307" s="1" t="s">
        <v>0</v>
      </c>
      <c r="EV307" s="1" t="s">
        <v>0</v>
      </c>
      <c r="EW307" s="1" t="s">
        <v>0</v>
      </c>
      <c r="EX307" s="1" t="s">
        <v>0</v>
      </c>
      <c r="EY307" s="1" t="s">
        <v>0</v>
      </c>
      <c r="EZ307" s="1" t="s">
        <v>0</v>
      </c>
      <c r="FA307" s="1" t="s">
        <v>0</v>
      </c>
      <c r="FB307" s="1" t="s">
        <v>0</v>
      </c>
      <c r="FC307" s="1" t="s">
        <v>0</v>
      </c>
      <c r="FD307" s="1" t="s">
        <v>0</v>
      </c>
    </row>
    <row r="308" spans="1:160" x14ac:dyDescent="0.2">
      <c r="A308" s="1" t="s">
        <v>1945</v>
      </c>
      <c r="B308" s="4" t="s">
        <v>1354</v>
      </c>
      <c r="C308" s="4" t="s">
        <v>0</v>
      </c>
      <c r="D308" s="1">
        <v>61787.910092639802</v>
      </c>
      <c r="E308" s="1">
        <v>70399.712693383306</v>
      </c>
      <c r="F308" s="1">
        <v>43917.941139934897</v>
      </c>
      <c r="G308" s="1">
        <v>40393.373171775398</v>
      </c>
      <c r="H308" s="1">
        <v>64351.869254495599</v>
      </c>
      <c r="I308" s="1">
        <v>38240.574634667399</v>
      </c>
      <c r="J308" s="1">
        <v>86266.311838995607</v>
      </c>
      <c r="K308" s="1">
        <v>47707.349087415598</v>
      </c>
      <c r="L308" s="1">
        <v>46492.5700784613</v>
      </c>
      <c r="M308" s="1">
        <v>63348.248970866603</v>
      </c>
      <c r="N308" s="1">
        <v>73743.290492866407</v>
      </c>
      <c r="O308" s="1">
        <v>64295.7841424324</v>
      </c>
      <c r="P308" s="1">
        <v>49637.649985286203</v>
      </c>
      <c r="Q308" s="1">
        <v>86893.040214969893</v>
      </c>
      <c r="R308" s="1">
        <v>58079.890206512297</v>
      </c>
      <c r="S308" s="1">
        <v>34646.796389809497</v>
      </c>
      <c r="T308" s="1">
        <v>55982.185057060902</v>
      </c>
      <c r="U308" s="1">
        <v>61522.3215334419</v>
      </c>
      <c r="V308" s="1">
        <v>77493.122508910907</v>
      </c>
      <c r="W308" s="1">
        <v>43112.401471880803</v>
      </c>
      <c r="X308" s="1">
        <v>138167.82148033599</v>
      </c>
      <c r="Y308" s="1">
        <v>64157.471897427102</v>
      </c>
      <c r="Z308" s="1">
        <v>87828.722307641205</v>
      </c>
      <c r="AA308" s="1">
        <v>50578.170815329802</v>
      </c>
      <c r="AB308" s="1">
        <v>64391.165535946799</v>
      </c>
      <c r="AC308" s="1">
        <v>82667.981399140306</v>
      </c>
      <c r="AD308" s="1">
        <v>54596.312792803699</v>
      </c>
      <c r="AE308" s="1">
        <v>46664.916474243102</v>
      </c>
      <c r="AF308" s="1">
        <v>39077.973121094401</v>
      </c>
      <c r="AG308" s="1">
        <v>103916.312427734</v>
      </c>
      <c r="AH308" s="1">
        <v>48657.969534298201</v>
      </c>
      <c r="AI308" s="1">
        <v>55987.978802121899</v>
      </c>
      <c r="AJ308" s="1">
        <v>36625.713252522997</v>
      </c>
      <c r="AK308" s="1">
        <v>64324.318827631898</v>
      </c>
      <c r="AL308" s="1">
        <v>50566.453208302002</v>
      </c>
      <c r="AM308" s="1">
        <v>50990.965243446597</v>
      </c>
      <c r="AN308" s="1">
        <v>43720.051683764497</v>
      </c>
      <c r="AO308" s="1">
        <v>92030.330815789406</v>
      </c>
      <c r="AP308" s="1">
        <v>85092.434664366898</v>
      </c>
      <c r="AQ308" s="1">
        <v>52491.785288693398</v>
      </c>
      <c r="AR308" s="1">
        <v>79549.0306994516</v>
      </c>
      <c r="AS308" s="1">
        <v>32592.233322959299</v>
      </c>
      <c r="AT308" s="1">
        <v>55392.849192013302</v>
      </c>
      <c r="AU308" s="1">
        <v>37206.343520656897</v>
      </c>
      <c r="AV308" s="1">
        <v>31893.8819843157</v>
      </c>
      <c r="AW308" s="1">
        <v>60266.9637705485</v>
      </c>
      <c r="AX308" s="1">
        <v>46019.545882255698</v>
      </c>
      <c r="AY308" s="1">
        <v>36417.5681189889</v>
      </c>
      <c r="AZ308" s="1">
        <v>49930.418013257797</v>
      </c>
      <c r="BA308" s="1">
        <v>39054.319474267701</v>
      </c>
      <c r="BB308" s="1">
        <v>29970.335318241101</v>
      </c>
      <c r="BC308" s="1">
        <v>54956.285887325903</v>
      </c>
      <c r="BD308" s="1">
        <v>54565.043691844898</v>
      </c>
      <c r="BE308" s="1">
        <v>31640.553503508901</v>
      </c>
      <c r="BF308" s="1">
        <v>39699.521049732597</v>
      </c>
      <c r="BG308" s="1">
        <v>79533.468103788706</v>
      </c>
      <c r="BH308" s="1">
        <v>53725.638362283898</v>
      </c>
      <c r="BI308" s="1">
        <v>51079.554962843598</v>
      </c>
      <c r="BJ308" s="1">
        <v>58962.290516568202</v>
      </c>
      <c r="BK308" s="1">
        <v>39144.9100432872</v>
      </c>
      <c r="BL308" s="1">
        <v>46507.637201121499</v>
      </c>
      <c r="BM308" s="1">
        <v>40612.708718322203</v>
      </c>
      <c r="BN308" s="1">
        <v>43098.880430730002</v>
      </c>
      <c r="BO308" s="1">
        <v>32298.249500496699</v>
      </c>
      <c r="BP308" s="1">
        <v>39115.478290697502</v>
      </c>
      <c r="BQ308" s="1">
        <v>42852.133169418099</v>
      </c>
      <c r="BR308" s="1">
        <v>62137.466919085899</v>
      </c>
      <c r="BS308" s="1">
        <v>53680.852846406597</v>
      </c>
      <c r="BT308" s="1">
        <v>63944.414434986596</v>
      </c>
      <c r="BU308" s="1">
        <v>31795.549378394298</v>
      </c>
      <c r="BV308" s="1">
        <v>62379.814274681397</v>
      </c>
      <c r="BW308" s="1">
        <v>35181.058626981598</v>
      </c>
      <c r="BX308" s="1">
        <v>57134.585031613802</v>
      </c>
      <c r="BY308" s="1">
        <v>42816.523718329197</v>
      </c>
      <c r="BZ308" s="1">
        <v>33544.408396387</v>
      </c>
      <c r="CA308" s="1">
        <v>52681.581932049899</v>
      </c>
      <c r="CB308" s="1">
        <v>41211.498429862797</v>
      </c>
      <c r="CC308" s="1">
        <v>53557.133741420199</v>
      </c>
      <c r="CD308" s="1">
        <v>37616.791244297099</v>
      </c>
      <c r="CE308" s="1">
        <v>51935.515760368697</v>
      </c>
      <c r="CF308" s="1">
        <v>75859.598263657695</v>
      </c>
      <c r="CG308" s="1">
        <v>50078.4328999024</v>
      </c>
      <c r="CH308" s="1">
        <v>53260.824889986499</v>
      </c>
      <c r="CI308" s="1">
        <v>37127.461827372201</v>
      </c>
      <c r="CJ308" s="1">
        <v>79233.343139800199</v>
      </c>
      <c r="CK308" s="1">
        <v>41707.476990622898</v>
      </c>
      <c r="CL308" s="1">
        <v>77434.744510407807</v>
      </c>
      <c r="CM308" s="1">
        <v>41373.340403637798</v>
      </c>
      <c r="CN308" s="1">
        <v>23483.7027471818</v>
      </c>
      <c r="CO308" s="1">
        <v>52656.465015240501</v>
      </c>
      <c r="CP308" s="1">
        <v>55214.800015737099</v>
      </c>
      <c r="CQ308" s="1">
        <v>71603.000324513894</v>
      </c>
      <c r="CR308" s="1">
        <v>37908.108721106502</v>
      </c>
      <c r="CS308" s="1">
        <v>46335.539604958103</v>
      </c>
      <c r="CT308" s="1">
        <v>41453.342703438997</v>
      </c>
      <c r="CU308" s="1">
        <v>26021.824518482601</v>
      </c>
      <c r="CV308" s="1">
        <v>64625.982506017797</v>
      </c>
      <c r="CW308" s="1">
        <v>32979.172564327702</v>
      </c>
      <c r="CX308" s="1">
        <v>39574.587812471102</v>
      </c>
      <c r="CY308" s="1">
        <v>62108.617614899798</v>
      </c>
      <c r="CZ308" s="1">
        <v>46079.641260581302</v>
      </c>
      <c r="DA308" s="1">
        <v>50735.5097284277</v>
      </c>
      <c r="DB308" s="1">
        <v>27806.0047988843</v>
      </c>
      <c r="DC308" s="1">
        <v>40169.629332523997</v>
      </c>
      <c r="DD308" s="1">
        <v>56732.632524553097</v>
      </c>
      <c r="DE308" s="1">
        <v>33001.182932787102</v>
      </c>
      <c r="DF308" s="1">
        <v>44021.712135449503</v>
      </c>
      <c r="DG308" s="1">
        <v>41108.204194443097</v>
      </c>
      <c r="DH308" s="1">
        <v>36136.015971148401</v>
      </c>
      <c r="DI308" s="1">
        <v>53111.4714302477</v>
      </c>
      <c r="DJ308" s="1">
        <v>45652.856374538402</v>
      </c>
      <c r="DK308" s="1">
        <v>33676.934912956298</v>
      </c>
      <c r="DL308" s="1">
        <v>38361.6989310797</v>
      </c>
      <c r="DM308" s="1">
        <v>54801.370263684003</v>
      </c>
      <c r="DN308" s="1">
        <v>30837.454476335501</v>
      </c>
      <c r="DO308" s="1">
        <v>28502.192694961701</v>
      </c>
      <c r="DP308" s="1">
        <v>42760.208894541996</v>
      </c>
      <c r="DQ308" s="1">
        <v>50972.813694270102</v>
      </c>
      <c r="DR308" s="1">
        <v>52625.9022131413</v>
      </c>
      <c r="DS308" s="1">
        <v>45768.443706307</v>
      </c>
      <c r="DT308" s="1">
        <v>73804.971182492096</v>
      </c>
      <c r="DU308" s="1">
        <v>80718.502866725394</v>
      </c>
      <c r="DV308" s="1">
        <v>45980.494379337099</v>
      </c>
      <c r="DW308" s="1">
        <v>53688.215046827601</v>
      </c>
      <c r="DX308" s="1">
        <v>86204.937399267103</v>
      </c>
      <c r="DY308" s="1">
        <v>81388.918340411998</v>
      </c>
      <c r="DZ308" s="1">
        <v>59542.960834878999</v>
      </c>
      <c r="EA308" s="1">
        <v>92448.5644545705</v>
      </c>
      <c r="EB308" s="1">
        <v>53089.145205746601</v>
      </c>
      <c r="EC308" s="1">
        <v>43599.121874898701</v>
      </c>
      <c r="ED308" s="1">
        <v>57983.658558848299</v>
      </c>
      <c r="EE308" s="1">
        <v>50349.852484763898</v>
      </c>
      <c r="EF308" s="1">
        <v>50249.627222426498</v>
      </c>
      <c r="EG308" s="1">
        <v>49319.221350011198</v>
      </c>
      <c r="EH308" s="1">
        <v>53895.731739069597</v>
      </c>
      <c r="EI308" s="1">
        <v>55230.813010030201</v>
      </c>
      <c r="EJ308" s="1">
        <v>40009.433976630702</v>
      </c>
      <c r="EK308" s="1">
        <v>67071.021422647405</v>
      </c>
      <c r="EL308" s="1">
        <v>67842.675961208995</v>
      </c>
      <c r="EM308" s="1">
        <v>34060.362644330999</v>
      </c>
      <c r="EN308" s="1">
        <v>31726.444860777101</v>
      </c>
      <c r="EO308" s="1">
        <v>48970.331677320697</v>
      </c>
      <c r="EP308" s="1">
        <v>52950.661973010399</v>
      </c>
      <c r="EQ308" s="1">
        <v>54952.494896896802</v>
      </c>
      <c r="ER308" s="1">
        <v>56386.732007986902</v>
      </c>
      <c r="ES308" s="1">
        <v>55339.279841704301</v>
      </c>
      <c r="ET308" s="1">
        <v>61360.085839956599</v>
      </c>
      <c r="EU308" s="1">
        <v>62969.149030846696</v>
      </c>
      <c r="EV308" s="1">
        <v>63786.698770175397</v>
      </c>
      <c r="EW308" s="1">
        <v>60317.185485619601</v>
      </c>
      <c r="EX308" s="1">
        <v>79794.321911160107</v>
      </c>
      <c r="EY308" s="1">
        <v>48900.532748794503</v>
      </c>
      <c r="EZ308" s="1">
        <v>43695.2632323336</v>
      </c>
      <c r="FA308" s="1">
        <v>44055.358116984396</v>
      </c>
      <c r="FB308" s="1">
        <v>46081.609473257296</v>
      </c>
      <c r="FC308" s="1">
        <v>37810.084934516999</v>
      </c>
      <c r="FD308" s="1">
        <v>42713.075431760801</v>
      </c>
    </row>
    <row r="309" spans="1:160" x14ac:dyDescent="0.2">
      <c r="A309" s="1" t="s">
        <v>1946</v>
      </c>
      <c r="B309" s="4" t="s">
        <v>1357</v>
      </c>
      <c r="C309" s="4" t="s">
        <v>1358</v>
      </c>
      <c r="D309" s="1" t="s">
        <v>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  <c r="K309" s="1" t="s">
        <v>0</v>
      </c>
      <c r="L309" s="1" t="s">
        <v>0</v>
      </c>
      <c r="M309" s="1" t="s">
        <v>0</v>
      </c>
      <c r="N309" s="1" t="s">
        <v>0</v>
      </c>
      <c r="O309" s="1" t="s">
        <v>0</v>
      </c>
      <c r="P309" s="1" t="s">
        <v>0</v>
      </c>
      <c r="Q309" s="1" t="s">
        <v>0</v>
      </c>
      <c r="R309" s="1" t="s">
        <v>0</v>
      </c>
      <c r="S309" s="1" t="s">
        <v>0</v>
      </c>
      <c r="T309" s="1" t="s">
        <v>0</v>
      </c>
      <c r="U309" s="1" t="s">
        <v>0</v>
      </c>
      <c r="V309" s="1" t="s">
        <v>0</v>
      </c>
      <c r="W309" s="1" t="s">
        <v>0</v>
      </c>
      <c r="X309" s="1" t="s">
        <v>0</v>
      </c>
      <c r="Y309" s="1" t="s">
        <v>0</v>
      </c>
      <c r="Z309" s="1" t="s">
        <v>0</v>
      </c>
      <c r="AA309" s="1" t="s">
        <v>0</v>
      </c>
      <c r="AB309" s="1" t="s">
        <v>0</v>
      </c>
      <c r="AC309" s="1" t="s">
        <v>0</v>
      </c>
      <c r="AD309" s="1" t="s">
        <v>0</v>
      </c>
      <c r="AE309" s="1" t="s">
        <v>0</v>
      </c>
      <c r="AF309" s="1" t="s">
        <v>0</v>
      </c>
      <c r="AG309" s="1" t="s">
        <v>0</v>
      </c>
      <c r="AH309" s="1" t="s">
        <v>0</v>
      </c>
      <c r="AI309" s="1" t="s">
        <v>0</v>
      </c>
      <c r="AJ309" s="1" t="s">
        <v>0</v>
      </c>
      <c r="AK309" s="1" t="s">
        <v>0</v>
      </c>
      <c r="AL309" s="1" t="s">
        <v>0</v>
      </c>
      <c r="AM309" s="1" t="s">
        <v>0</v>
      </c>
      <c r="AN309" s="1" t="s">
        <v>0</v>
      </c>
      <c r="AO309" s="1" t="s">
        <v>0</v>
      </c>
      <c r="AP309" s="1" t="s">
        <v>0</v>
      </c>
      <c r="AQ309" s="1" t="s">
        <v>0</v>
      </c>
      <c r="AR309" s="1" t="s">
        <v>0</v>
      </c>
      <c r="AS309" s="1" t="s">
        <v>0</v>
      </c>
      <c r="AT309" s="1" t="s">
        <v>0</v>
      </c>
      <c r="AU309" s="1" t="s">
        <v>0</v>
      </c>
      <c r="AV309" s="1" t="s">
        <v>0</v>
      </c>
      <c r="AW309" s="1" t="s">
        <v>0</v>
      </c>
      <c r="AX309" s="1" t="s">
        <v>0</v>
      </c>
      <c r="AY309" s="1" t="s">
        <v>0</v>
      </c>
      <c r="AZ309" s="1" t="s">
        <v>0</v>
      </c>
      <c r="BA309" s="1" t="s">
        <v>0</v>
      </c>
      <c r="BB309" s="1" t="s">
        <v>0</v>
      </c>
      <c r="BC309" s="1" t="s">
        <v>0</v>
      </c>
      <c r="BD309" s="1" t="s">
        <v>0</v>
      </c>
      <c r="BE309" s="1" t="s">
        <v>0</v>
      </c>
      <c r="BF309" s="1" t="s">
        <v>0</v>
      </c>
      <c r="BG309" s="1" t="s">
        <v>0</v>
      </c>
      <c r="BH309" s="1" t="s">
        <v>0</v>
      </c>
      <c r="BI309" s="1" t="s">
        <v>0</v>
      </c>
      <c r="BJ309" s="1" t="s">
        <v>0</v>
      </c>
      <c r="BK309" s="1" t="s">
        <v>0</v>
      </c>
      <c r="BL309" s="1" t="s">
        <v>0</v>
      </c>
      <c r="BM309" s="1" t="s">
        <v>0</v>
      </c>
      <c r="BN309" s="1" t="s">
        <v>0</v>
      </c>
      <c r="BO309" s="1" t="s">
        <v>0</v>
      </c>
      <c r="BP309" s="1" t="s">
        <v>0</v>
      </c>
      <c r="BQ309" s="1" t="s">
        <v>0</v>
      </c>
      <c r="BR309" s="1" t="s">
        <v>0</v>
      </c>
      <c r="BS309" s="1" t="s">
        <v>0</v>
      </c>
      <c r="BT309" s="1" t="s">
        <v>0</v>
      </c>
      <c r="BU309" s="1" t="s">
        <v>0</v>
      </c>
      <c r="BV309" s="1" t="s">
        <v>0</v>
      </c>
      <c r="BW309" s="1" t="s">
        <v>0</v>
      </c>
      <c r="BX309" s="1" t="s">
        <v>0</v>
      </c>
      <c r="BY309" s="1" t="s">
        <v>0</v>
      </c>
      <c r="BZ309" s="1" t="s">
        <v>0</v>
      </c>
      <c r="CA309" s="1" t="s">
        <v>0</v>
      </c>
      <c r="CB309" s="1" t="s">
        <v>0</v>
      </c>
      <c r="CC309" s="1" t="s">
        <v>0</v>
      </c>
      <c r="CD309" s="1" t="s">
        <v>0</v>
      </c>
      <c r="CE309" s="1" t="s">
        <v>0</v>
      </c>
      <c r="CF309" s="1" t="s">
        <v>0</v>
      </c>
      <c r="CG309" s="1" t="s">
        <v>0</v>
      </c>
      <c r="CH309" s="1" t="s">
        <v>0</v>
      </c>
      <c r="CI309" s="1" t="s">
        <v>0</v>
      </c>
      <c r="CJ309" s="1" t="s">
        <v>0</v>
      </c>
      <c r="CK309" s="1" t="s">
        <v>0</v>
      </c>
      <c r="CL309" s="1" t="s">
        <v>0</v>
      </c>
      <c r="CM309" s="1" t="s">
        <v>0</v>
      </c>
      <c r="CN309" s="1" t="s">
        <v>0</v>
      </c>
      <c r="CO309" s="1" t="s">
        <v>0</v>
      </c>
      <c r="CP309" s="1" t="s">
        <v>0</v>
      </c>
      <c r="CQ309" s="1" t="s">
        <v>0</v>
      </c>
      <c r="CR309" s="1" t="s">
        <v>0</v>
      </c>
      <c r="CS309" s="1" t="s">
        <v>0</v>
      </c>
      <c r="CT309" s="1" t="s">
        <v>0</v>
      </c>
      <c r="CU309" s="1" t="s">
        <v>0</v>
      </c>
      <c r="CV309" s="1" t="s">
        <v>0</v>
      </c>
      <c r="CW309" s="1" t="s">
        <v>0</v>
      </c>
      <c r="CX309" s="1" t="s">
        <v>0</v>
      </c>
      <c r="CY309" s="1" t="s">
        <v>0</v>
      </c>
      <c r="CZ309" s="1" t="s">
        <v>0</v>
      </c>
      <c r="DA309" s="1" t="s">
        <v>0</v>
      </c>
      <c r="DB309" s="1" t="s">
        <v>0</v>
      </c>
      <c r="DC309" s="1" t="s">
        <v>0</v>
      </c>
      <c r="DD309" s="1" t="s">
        <v>0</v>
      </c>
      <c r="DE309" s="1" t="s">
        <v>0</v>
      </c>
      <c r="DF309" s="1" t="s">
        <v>0</v>
      </c>
      <c r="DG309" s="1" t="s">
        <v>0</v>
      </c>
      <c r="DH309" s="1" t="s">
        <v>0</v>
      </c>
      <c r="DI309" s="1" t="s">
        <v>0</v>
      </c>
      <c r="DJ309" s="1" t="s">
        <v>0</v>
      </c>
      <c r="DK309" s="1" t="s">
        <v>0</v>
      </c>
      <c r="DL309" s="1" t="s">
        <v>0</v>
      </c>
      <c r="DM309" s="1" t="s">
        <v>0</v>
      </c>
      <c r="DN309" s="1" t="s">
        <v>0</v>
      </c>
      <c r="DO309" s="1" t="s">
        <v>0</v>
      </c>
      <c r="DP309" s="1" t="s">
        <v>0</v>
      </c>
      <c r="DQ309" s="1" t="s">
        <v>0</v>
      </c>
      <c r="DR309" s="1" t="s">
        <v>0</v>
      </c>
      <c r="DS309" s="1" t="s">
        <v>0</v>
      </c>
      <c r="DT309" s="1" t="s">
        <v>0</v>
      </c>
      <c r="DU309" s="1" t="s">
        <v>0</v>
      </c>
      <c r="DV309" s="1" t="s">
        <v>0</v>
      </c>
      <c r="DW309" s="1" t="s">
        <v>0</v>
      </c>
      <c r="DX309" s="1" t="s">
        <v>0</v>
      </c>
      <c r="DY309" s="1" t="s">
        <v>0</v>
      </c>
      <c r="DZ309" s="1" t="s">
        <v>0</v>
      </c>
      <c r="EA309" s="1" t="s">
        <v>0</v>
      </c>
      <c r="EB309" s="1" t="s">
        <v>0</v>
      </c>
      <c r="EC309" s="1" t="s">
        <v>0</v>
      </c>
      <c r="ED309" s="1" t="s">
        <v>0</v>
      </c>
      <c r="EE309" s="1" t="s">
        <v>0</v>
      </c>
      <c r="EF309" s="1" t="s">
        <v>0</v>
      </c>
      <c r="EG309" s="1" t="s">
        <v>0</v>
      </c>
      <c r="EH309" s="1" t="s">
        <v>0</v>
      </c>
      <c r="EI309" s="1" t="s">
        <v>0</v>
      </c>
      <c r="EJ309" s="1" t="s">
        <v>0</v>
      </c>
      <c r="EK309" s="1" t="s">
        <v>0</v>
      </c>
      <c r="EL309" s="1" t="s">
        <v>0</v>
      </c>
      <c r="EM309" s="1" t="s">
        <v>0</v>
      </c>
      <c r="EN309" s="1" t="s">
        <v>0</v>
      </c>
      <c r="EO309" s="1" t="s">
        <v>0</v>
      </c>
      <c r="EP309" s="1" t="s">
        <v>0</v>
      </c>
      <c r="EQ309" s="1" t="s">
        <v>0</v>
      </c>
      <c r="ER309" s="1" t="s">
        <v>0</v>
      </c>
      <c r="ES309" s="1" t="s">
        <v>0</v>
      </c>
      <c r="ET309" s="1" t="s">
        <v>0</v>
      </c>
      <c r="EU309" s="1" t="s">
        <v>0</v>
      </c>
      <c r="EV309" s="1" t="s">
        <v>0</v>
      </c>
      <c r="EW309" s="1" t="s">
        <v>0</v>
      </c>
      <c r="EX309" s="1" t="s">
        <v>0</v>
      </c>
      <c r="EY309" s="1" t="s">
        <v>0</v>
      </c>
      <c r="EZ309" s="1" t="s">
        <v>0</v>
      </c>
      <c r="FA309" s="1" t="s">
        <v>0</v>
      </c>
      <c r="FB309" s="1" t="s">
        <v>0</v>
      </c>
      <c r="FC309" s="1" t="s">
        <v>0</v>
      </c>
      <c r="FD309" s="1" t="s">
        <v>0</v>
      </c>
    </row>
    <row r="310" spans="1:160" x14ac:dyDescent="0.2">
      <c r="A310" s="1" t="s">
        <v>1947</v>
      </c>
      <c r="B310" s="4" t="s">
        <v>1361</v>
      </c>
      <c r="C310" s="4" t="s">
        <v>1362</v>
      </c>
      <c r="D310" s="1">
        <v>322586.60736201197</v>
      </c>
      <c r="E310" s="1">
        <v>181472.110018587</v>
      </c>
      <c r="F310" s="1">
        <v>138805.023803772</v>
      </c>
      <c r="G310" s="1">
        <v>89476.302313027903</v>
      </c>
      <c r="H310" s="1">
        <v>334330.07713441597</v>
      </c>
      <c r="I310" s="1">
        <v>369520.82686409203</v>
      </c>
      <c r="J310" s="1">
        <v>177891.322916073</v>
      </c>
      <c r="K310" s="1">
        <v>161605.619531648</v>
      </c>
      <c r="L310" s="1">
        <v>182363.903595034</v>
      </c>
      <c r="M310" s="1">
        <v>338972.74267740001</v>
      </c>
      <c r="N310" s="1">
        <v>211101.80386268499</v>
      </c>
      <c r="O310" s="1">
        <v>189805.5758817</v>
      </c>
      <c r="P310" s="1">
        <v>272219.88115483703</v>
      </c>
      <c r="Q310" s="1">
        <v>123375.930012021</v>
      </c>
      <c r="R310" s="1">
        <v>165419.42489376699</v>
      </c>
      <c r="S310" s="1">
        <v>434466.36005953001</v>
      </c>
      <c r="T310" s="1">
        <v>174921.84744556999</v>
      </c>
      <c r="U310" s="1">
        <v>293105.845784006</v>
      </c>
      <c r="V310" s="1">
        <v>316327.41683878202</v>
      </c>
      <c r="W310" s="1">
        <v>226201.59233392699</v>
      </c>
      <c r="X310" s="1">
        <v>170229.59628237499</v>
      </c>
      <c r="Y310" s="1">
        <v>119428.65115259</v>
      </c>
      <c r="Z310" s="1">
        <v>357626.24111752002</v>
      </c>
      <c r="AA310" s="1">
        <v>147778.91823295801</v>
      </c>
      <c r="AB310" s="1">
        <v>182730.14331853899</v>
      </c>
      <c r="AC310" s="1">
        <v>269625.21492305899</v>
      </c>
      <c r="AD310" s="1">
        <v>118055.669040466</v>
      </c>
      <c r="AE310" s="1">
        <v>116891.60999616999</v>
      </c>
      <c r="AF310" s="1">
        <v>286660.82567428501</v>
      </c>
      <c r="AG310" s="1">
        <v>195981.33799662901</v>
      </c>
      <c r="AH310" s="1">
        <v>264912.990215517</v>
      </c>
      <c r="AI310" s="1">
        <v>358471.02242719999</v>
      </c>
      <c r="AJ310" s="1">
        <v>298136.69856151601</v>
      </c>
      <c r="AK310" s="1">
        <v>144972.683891817</v>
      </c>
      <c r="AL310" s="1">
        <v>474631.984006371</v>
      </c>
      <c r="AM310" s="1">
        <v>121535.831437638</v>
      </c>
      <c r="AN310" s="1">
        <v>199155.099194265</v>
      </c>
      <c r="AO310" s="1">
        <v>328373.17050388199</v>
      </c>
      <c r="AP310" s="1">
        <v>246612.80582706101</v>
      </c>
      <c r="AQ310" s="1">
        <v>111692.012603371</v>
      </c>
      <c r="AR310" s="1">
        <v>154790.831671497</v>
      </c>
      <c r="AS310" s="1">
        <v>163173.78672145601</v>
      </c>
      <c r="AT310" s="1">
        <v>313361.382684396</v>
      </c>
      <c r="AU310" s="1">
        <v>254197.58830862999</v>
      </c>
      <c r="AV310" s="1">
        <v>488719.625959264</v>
      </c>
      <c r="AW310" s="1">
        <v>151344.554816964</v>
      </c>
      <c r="AX310" s="1">
        <v>113382.336168986</v>
      </c>
      <c r="AY310" s="1">
        <v>116330.97500886201</v>
      </c>
      <c r="AZ310" s="1">
        <v>307809.970776489</v>
      </c>
      <c r="BA310" s="1">
        <v>237020.66587708399</v>
      </c>
      <c r="BB310" s="1">
        <v>478435.45560641697</v>
      </c>
      <c r="BC310" s="1">
        <v>139703.229063509</v>
      </c>
      <c r="BD310" s="1">
        <v>105244.430183237</v>
      </c>
      <c r="BE310" s="1">
        <v>77161.363295999094</v>
      </c>
      <c r="BF310" s="1">
        <v>125842.755239707</v>
      </c>
      <c r="BG310" s="1">
        <v>565158.99451694498</v>
      </c>
      <c r="BH310" s="1">
        <v>295758.99958434398</v>
      </c>
      <c r="BI310" s="1">
        <v>70425.141685884606</v>
      </c>
      <c r="BJ310" s="1">
        <v>216207.403139542</v>
      </c>
      <c r="BK310" s="1">
        <v>90710.608749797902</v>
      </c>
      <c r="BL310" s="1">
        <v>202912.684495594</v>
      </c>
      <c r="BM310" s="1">
        <v>59319.957525287202</v>
      </c>
      <c r="BN310" s="1">
        <v>82957.917088713002</v>
      </c>
      <c r="BO310" s="1">
        <v>441290.47772698198</v>
      </c>
      <c r="BP310" s="1">
        <v>140415.682086771</v>
      </c>
      <c r="BQ310" s="1">
        <v>240517.00996856799</v>
      </c>
      <c r="BR310" s="1">
        <v>99840.332590207603</v>
      </c>
      <c r="BS310" s="1">
        <v>63935.696214607102</v>
      </c>
      <c r="BT310" s="1">
        <v>215029.41280570201</v>
      </c>
      <c r="BU310" s="1">
        <v>222436.57477986699</v>
      </c>
      <c r="BV310" s="1">
        <v>869293.36979141296</v>
      </c>
      <c r="BW310" s="1">
        <v>207170.896060175</v>
      </c>
      <c r="BX310" s="1">
        <v>95452.086014412795</v>
      </c>
      <c r="BY310" s="1">
        <v>128113.219009338</v>
      </c>
      <c r="BZ310" s="1">
        <v>162349.39816234101</v>
      </c>
      <c r="CA310" s="1">
        <v>66627.994654136302</v>
      </c>
      <c r="CB310" s="1">
        <v>134669.59091539899</v>
      </c>
      <c r="CC310" s="1">
        <v>102765.71166782999</v>
      </c>
      <c r="CD310" s="1">
        <v>395542.07695893</v>
      </c>
      <c r="CE310" s="1">
        <v>114612.206444521</v>
      </c>
      <c r="CF310" s="1">
        <v>154606.45100410801</v>
      </c>
      <c r="CG310" s="1">
        <v>70927.753399031193</v>
      </c>
      <c r="CH310" s="1">
        <v>210194.364287929</v>
      </c>
      <c r="CI310" s="1">
        <v>472364.69764707098</v>
      </c>
      <c r="CJ310" s="1">
        <v>238701.871504693</v>
      </c>
      <c r="CK310" s="1">
        <v>110594.970630044</v>
      </c>
      <c r="CL310" s="1">
        <v>820882.296281163</v>
      </c>
      <c r="CM310" s="1">
        <v>226072.864603858</v>
      </c>
      <c r="CN310" s="1">
        <v>367994.82584114099</v>
      </c>
      <c r="CO310" s="1">
        <v>72552.223489892596</v>
      </c>
      <c r="CP310" s="1">
        <v>93055.709287180405</v>
      </c>
      <c r="CQ310" s="1">
        <v>234209.27781093901</v>
      </c>
      <c r="CR310" s="1">
        <v>81155.981103015903</v>
      </c>
      <c r="CS310" s="1">
        <v>59964.241697162899</v>
      </c>
      <c r="CT310" s="1">
        <v>127356.734561712</v>
      </c>
      <c r="CU310" s="1">
        <v>163391.55721246501</v>
      </c>
      <c r="CV310" s="1">
        <v>457219.687365452</v>
      </c>
      <c r="CW310" s="1">
        <v>76491.208629615197</v>
      </c>
      <c r="CX310" s="1">
        <v>93816.370661540306</v>
      </c>
      <c r="CY310" s="1">
        <v>98483.200034591398</v>
      </c>
      <c r="CZ310" s="1">
        <v>85942.724533673594</v>
      </c>
      <c r="DA310" s="1">
        <v>83551.089995582894</v>
      </c>
      <c r="DB310" s="1">
        <v>95174.029617485197</v>
      </c>
      <c r="DC310" s="1">
        <v>111327.4337606</v>
      </c>
      <c r="DD310" s="1">
        <v>117691.01852743</v>
      </c>
      <c r="DE310" s="1">
        <v>162728.07738313099</v>
      </c>
      <c r="DF310" s="1">
        <v>31822.213840772802</v>
      </c>
      <c r="DG310" s="1">
        <v>160401.46228122301</v>
      </c>
      <c r="DH310" s="1">
        <v>174117.87751513501</v>
      </c>
      <c r="DI310" s="1">
        <v>214474.82583075599</v>
      </c>
      <c r="DJ310" s="1">
        <v>150128.52170103299</v>
      </c>
      <c r="DK310" s="1">
        <v>308798.58848352602</v>
      </c>
      <c r="DL310" s="1">
        <v>111147.57561298199</v>
      </c>
      <c r="DM310" s="1">
        <v>103598.822248681</v>
      </c>
      <c r="DN310" s="1">
        <v>384576.63333731901</v>
      </c>
      <c r="DO310" s="1">
        <v>62967.932576448802</v>
      </c>
      <c r="DP310" s="1">
        <v>261752.41930951399</v>
      </c>
      <c r="DQ310" s="1">
        <v>113096.82444238399</v>
      </c>
      <c r="DR310" s="1">
        <v>299959.05112462898</v>
      </c>
      <c r="DS310" s="1">
        <v>210370.14652201699</v>
      </c>
      <c r="DT310" s="1">
        <v>153475.67187852299</v>
      </c>
      <c r="DU310" s="1">
        <v>104760.14854598</v>
      </c>
      <c r="DV310" s="1">
        <v>139274.969404904</v>
      </c>
      <c r="DW310" s="1">
        <v>160380.058967094</v>
      </c>
      <c r="DX310" s="1">
        <v>341637.75687197503</v>
      </c>
      <c r="DY310" s="1">
        <v>254656.62504860299</v>
      </c>
      <c r="DZ310" s="1">
        <v>110750.24231914899</v>
      </c>
      <c r="EA310" s="1">
        <v>315648.45729976799</v>
      </c>
      <c r="EB310" s="1">
        <v>149992.848033299</v>
      </c>
      <c r="EC310" s="1">
        <v>352354.15687247401</v>
      </c>
      <c r="ED310" s="1">
        <v>121698.852279536</v>
      </c>
      <c r="EE310" s="1">
        <v>48289.9775137201</v>
      </c>
      <c r="EF310" s="1">
        <v>84622.997579138799</v>
      </c>
      <c r="EG310" s="1">
        <v>199093.01208118899</v>
      </c>
      <c r="EH310" s="1">
        <v>147696.90813761001</v>
      </c>
      <c r="EI310" s="1">
        <v>79407.022025924802</v>
      </c>
      <c r="EJ310" s="1">
        <v>406186.93950638903</v>
      </c>
      <c r="EK310" s="1">
        <v>79750.122794854004</v>
      </c>
      <c r="EL310" s="1">
        <v>143465.38162515001</v>
      </c>
      <c r="EM310" s="1">
        <v>224681.523366537</v>
      </c>
      <c r="EN310" s="1">
        <v>76421.607593647394</v>
      </c>
      <c r="EO310" s="1">
        <v>369307.20302108902</v>
      </c>
      <c r="EP310" s="1">
        <v>212469.52874998201</v>
      </c>
      <c r="EQ310" s="1">
        <v>98482.109525980006</v>
      </c>
      <c r="ER310" s="1">
        <v>97962.458534307705</v>
      </c>
      <c r="ES310" s="1">
        <v>487224.29889861</v>
      </c>
      <c r="ET310" s="1">
        <v>301957.33158238599</v>
      </c>
      <c r="EU310" s="1">
        <v>68126.962486053599</v>
      </c>
      <c r="EV310" s="1">
        <v>119934.11984085001</v>
      </c>
      <c r="EW310" s="1">
        <v>182975.702542785</v>
      </c>
      <c r="EX310" s="1">
        <v>145933.013946263</v>
      </c>
      <c r="EY310" s="1">
        <v>108652.578964816</v>
      </c>
      <c r="EZ310" s="1">
        <v>166556.33373530101</v>
      </c>
      <c r="FA310" s="1">
        <v>163992.90872745999</v>
      </c>
      <c r="FB310" s="1">
        <v>154746.53329828399</v>
      </c>
      <c r="FC310" s="1">
        <v>246696.25221578701</v>
      </c>
      <c r="FD310" s="1">
        <v>296644.59429019102</v>
      </c>
    </row>
    <row r="311" spans="1:160" x14ac:dyDescent="0.2">
      <c r="A311" s="1" t="s">
        <v>1948</v>
      </c>
      <c r="B311" s="4" t="s">
        <v>1366</v>
      </c>
      <c r="C311" s="4" t="s">
        <v>1367</v>
      </c>
      <c r="D311" s="1">
        <v>2007366.4109739801</v>
      </c>
      <c r="E311" s="1">
        <v>1556558.36116531</v>
      </c>
      <c r="F311" s="1">
        <v>1114812.0718147999</v>
      </c>
      <c r="G311" s="1">
        <v>864814.75313225703</v>
      </c>
      <c r="H311" s="1">
        <v>1454649.2164849199</v>
      </c>
      <c r="I311" s="1">
        <v>1871291.2360024001</v>
      </c>
      <c r="J311" s="1">
        <v>1530140.7683081401</v>
      </c>
      <c r="K311" s="1">
        <v>689459.26802520698</v>
      </c>
      <c r="L311" s="1">
        <v>1080485.52807694</v>
      </c>
      <c r="M311" s="1">
        <v>2362530.7277969802</v>
      </c>
      <c r="N311" s="1">
        <v>1847277.9282709099</v>
      </c>
      <c r="O311" s="1">
        <v>1554430.5915463299</v>
      </c>
      <c r="P311" s="1">
        <v>1482506.1120412999</v>
      </c>
      <c r="Q311" s="1">
        <v>1357469.3034479599</v>
      </c>
      <c r="R311" s="1">
        <v>1148369.1535001299</v>
      </c>
      <c r="S311" s="1">
        <v>1444047.6030651899</v>
      </c>
      <c r="T311" s="1">
        <v>1043444.34599108</v>
      </c>
      <c r="U311" s="1">
        <v>2069767.7473607799</v>
      </c>
      <c r="V311" s="1">
        <v>2034400.1975306501</v>
      </c>
      <c r="W311" s="1">
        <v>1676597.17726611</v>
      </c>
      <c r="X311" s="1">
        <v>1709325.1493963101</v>
      </c>
      <c r="Y311" s="1">
        <v>869003.27416053996</v>
      </c>
      <c r="Z311" s="1">
        <v>2939019.6546476199</v>
      </c>
      <c r="AA311" s="1">
        <v>1282477.8906628101</v>
      </c>
      <c r="AB311" s="1">
        <v>1279756.5471465699</v>
      </c>
      <c r="AC311" s="1">
        <v>2231878.4702979601</v>
      </c>
      <c r="AD311" s="1">
        <v>1315427.0006107399</v>
      </c>
      <c r="AE311" s="1">
        <v>890487.435933206</v>
      </c>
      <c r="AF311" s="1">
        <v>1026905.4947896</v>
      </c>
      <c r="AG311" s="1">
        <v>1890447.54146299</v>
      </c>
      <c r="AH311" s="1">
        <v>2212930.5608666898</v>
      </c>
      <c r="AI311" s="1">
        <v>1373442.52777233</v>
      </c>
      <c r="AJ311" s="1">
        <v>1573404.52868615</v>
      </c>
      <c r="AK311" s="1">
        <v>1026280.24266203</v>
      </c>
      <c r="AL311" s="1">
        <v>1868634.7829613199</v>
      </c>
      <c r="AM311" s="1">
        <v>919580.78784914303</v>
      </c>
      <c r="AN311" s="1">
        <v>1681454.7701375601</v>
      </c>
      <c r="AO311" s="1">
        <v>2451970.4070319198</v>
      </c>
      <c r="AP311" s="1">
        <v>1615942.3289805599</v>
      </c>
      <c r="AQ311" s="1">
        <v>1058598.9161237101</v>
      </c>
      <c r="AR311" s="1">
        <v>1474217.7660024699</v>
      </c>
      <c r="AS311" s="1">
        <v>1172389.8515716901</v>
      </c>
      <c r="AT311" s="1">
        <v>3281264.3073864998</v>
      </c>
      <c r="AU311" s="1">
        <v>728574.24726477906</v>
      </c>
      <c r="AV311" s="1">
        <v>1290411.3639748199</v>
      </c>
      <c r="AW311" s="1">
        <v>1362833.55728392</v>
      </c>
      <c r="AX311" s="1">
        <v>1156278.34818858</v>
      </c>
      <c r="AY311" s="1">
        <v>958384.29063617601</v>
      </c>
      <c r="AZ311" s="1">
        <v>2049228.1650127301</v>
      </c>
      <c r="BA311" s="1">
        <v>1429998.04910957</v>
      </c>
      <c r="BB311" s="1">
        <v>1796748.98353724</v>
      </c>
      <c r="BC311" s="1">
        <v>1196077.7085035699</v>
      </c>
      <c r="BD311" s="1">
        <v>1356715.9546648499</v>
      </c>
      <c r="BE311" s="1">
        <v>812259.13444136805</v>
      </c>
      <c r="BF311" s="1">
        <v>909329.50011718099</v>
      </c>
      <c r="BG311" s="1">
        <v>1955034.4754947899</v>
      </c>
      <c r="BH311" s="1">
        <v>2217684.0920561501</v>
      </c>
      <c r="BI311" s="1">
        <v>903088.45329667395</v>
      </c>
      <c r="BJ311" s="1">
        <v>1679797.52880299</v>
      </c>
      <c r="BK311" s="1">
        <v>876770.39164075698</v>
      </c>
      <c r="BL311" s="1">
        <v>2007024.80737038</v>
      </c>
      <c r="BM311" s="1">
        <v>1048127.64900109</v>
      </c>
      <c r="BN311" s="1">
        <v>1318857.4846870501</v>
      </c>
      <c r="BO311" s="1">
        <v>2186046.7923906902</v>
      </c>
      <c r="BP311" s="1">
        <v>1154181.83735207</v>
      </c>
      <c r="BQ311" s="1">
        <v>1852096.2174956901</v>
      </c>
      <c r="BR311" s="1">
        <v>1343346.1401235999</v>
      </c>
      <c r="BS311" s="1">
        <v>907458.60046837502</v>
      </c>
      <c r="BT311" s="1">
        <v>1884689.7975355799</v>
      </c>
      <c r="BU311" s="1">
        <v>1072602.2239651501</v>
      </c>
      <c r="BV311" s="1">
        <v>3855350.1883638799</v>
      </c>
      <c r="BW311" s="1">
        <v>1606692.9756698301</v>
      </c>
      <c r="BX311" s="1">
        <v>1016018.49060208</v>
      </c>
      <c r="BY311" s="1">
        <v>1290725.53275692</v>
      </c>
      <c r="BZ311" s="1">
        <v>1414950.7413795099</v>
      </c>
      <c r="CA311" s="1">
        <v>1082334.74014748</v>
      </c>
      <c r="CB311" s="1">
        <v>2053515.0551485401</v>
      </c>
      <c r="CC311" s="1">
        <v>1287400.86153073</v>
      </c>
      <c r="CD311" s="1">
        <v>1485980.7316696099</v>
      </c>
      <c r="CE311" s="1">
        <v>1316327.6525546201</v>
      </c>
      <c r="CF311" s="1">
        <v>1058178.44493597</v>
      </c>
      <c r="CG311" s="1">
        <v>1025702.29975355</v>
      </c>
      <c r="CH311" s="1">
        <v>2287197.2938142898</v>
      </c>
      <c r="CI311" s="1">
        <v>2117968.2485729898</v>
      </c>
      <c r="CJ311" s="1">
        <v>1976679.5707606699</v>
      </c>
      <c r="CK311" s="1">
        <v>1090671.0907306599</v>
      </c>
      <c r="CL311" s="1">
        <v>2918737.41980098</v>
      </c>
      <c r="CM311" s="1">
        <v>1389791.3948915501</v>
      </c>
      <c r="CN311" s="1">
        <v>1048581.70024583</v>
      </c>
      <c r="CO311" s="1">
        <v>1520081.34313287</v>
      </c>
      <c r="CP311" s="1">
        <v>1127399.5414489801</v>
      </c>
      <c r="CQ311" s="1">
        <v>1862259.4120035199</v>
      </c>
      <c r="CR311" s="1">
        <v>1141064.01226678</v>
      </c>
      <c r="CS311" s="1">
        <v>1028503.56517278</v>
      </c>
      <c r="CT311" s="1">
        <v>1732148.48783855</v>
      </c>
      <c r="CU311" s="1">
        <v>828755.21488857595</v>
      </c>
      <c r="CV311" s="1">
        <v>2258614.6357596898</v>
      </c>
      <c r="CW311" s="1">
        <v>736619.83143812499</v>
      </c>
      <c r="CX311" s="1">
        <v>882325.00693473697</v>
      </c>
      <c r="CY311" s="1">
        <v>1923561.2655611699</v>
      </c>
      <c r="CZ311" s="1">
        <v>1160792.53021876</v>
      </c>
      <c r="DA311" s="1">
        <v>1005697.00124365</v>
      </c>
      <c r="DB311" s="1">
        <v>868936.70247863198</v>
      </c>
      <c r="DC311" s="1">
        <v>693401.19783069903</v>
      </c>
      <c r="DD311" s="1">
        <v>1454313.96500156</v>
      </c>
      <c r="DE311" s="1">
        <v>1066400.20212632</v>
      </c>
      <c r="DF311" s="1">
        <v>491593.919616431</v>
      </c>
      <c r="DG311" s="1">
        <v>1887758.7512674001</v>
      </c>
      <c r="DH311" s="1">
        <v>1193395.81640584</v>
      </c>
      <c r="DI311" s="1">
        <v>1483950.5819705699</v>
      </c>
      <c r="DJ311" s="1">
        <v>1110111.2461741599</v>
      </c>
      <c r="DK311" s="1">
        <v>1373804.9656859799</v>
      </c>
      <c r="DL311" s="1">
        <v>863262.20255015802</v>
      </c>
      <c r="DM311" s="1">
        <v>1144755.8022261199</v>
      </c>
      <c r="DN311" s="1">
        <v>2113669.6960209901</v>
      </c>
      <c r="DO311" s="1">
        <v>582867.79733300698</v>
      </c>
      <c r="DP311" s="1">
        <v>1593375.12091231</v>
      </c>
      <c r="DQ311" s="1">
        <v>934296.60654665495</v>
      </c>
      <c r="DR311" s="1">
        <v>2166020.9828615598</v>
      </c>
      <c r="DS311" s="1">
        <v>1433991.0191819801</v>
      </c>
      <c r="DT311" s="1">
        <v>1022672.78063389</v>
      </c>
      <c r="DU311" s="1">
        <v>1437839.3411485001</v>
      </c>
      <c r="DV311" s="1">
        <v>1209603.2467678301</v>
      </c>
      <c r="DW311" s="1">
        <v>1684217.0010329001</v>
      </c>
      <c r="DX311" s="1">
        <v>2488094.26217657</v>
      </c>
      <c r="DY311" s="1">
        <v>1971882.8572309699</v>
      </c>
      <c r="DZ311" s="1">
        <v>1868470.54880177</v>
      </c>
      <c r="EA311" s="1">
        <v>2017720.1668684401</v>
      </c>
      <c r="EB311" s="1">
        <v>2032870.1850857099</v>
      </c>
      <c r="EC311" s="1">
        <v>1767721.40279402</v>
      </c>
      <c r="ED311" s="1">
        <v>1117781.2561131001</v>
      </c>
      <c r="EE311" s="1">
        <v>700813.219391466</v>
      </c>
      <c r="EF311" s="1">
        <v>752209.10472393595</v>
      </c>
      <c r="EG311" s="1">
        <v>1566007.5184284099</v>
      </c>
      <c r="EH311" s="1">
        <v>1560215.7807038401</v>
      </c>
      <c r="EI311" s="1">
        <v>755320.12530053</v>
      </c>
      <c r="EJ311" s="1">
        <v>1431623.4750737599</v>
      </c>
      <c r="EK311" s="1">
        <v>751060.61222146405</v>
      </c>
      <c r="EL311" s="1">
        <v>1973294.6392290101</v>
      </c>
      <c r="EM311" s="1">
        <v>1581362.1745265501</v>
      </c>
      <c r="EN311" s="1">
        <v>699947.83804185304</v>
      </c>
      <c r="EO311" s="1">
        <v>2417617.84604102</v>
      </c>
      <c r="EP311" s="1">
        <v>1412073.87612587</v>
      </c>
      <c r="EQ311" s="1">
        <v>929508.63117954903</v>
      </c>
      <c r="ER311" s="1">
        <v>1224308.5227306699</v>
      </c>
      <c r="ES311" s="1">
        <v>2117490.0888620899</v>
      </c>
      <c r="ET311" s="1">
        <v>1872771.37434032</v>
      </c>
      <c r="EU311" s="1">
        <v>1201481.5480776799</v>
      </c>
      <c r="EV311" s="1">
        <v>967575.27817418298</v>
      </c>
      <c r="EW311" s="1">
        <v>1181995.85206221</v>
      </c>
      <c r="EX311" s="1">
        <v>1531127.83571059</v>
      </c>
      <c r="EY311" s="1">
        <v>1044335.85834948</v>
      </c>
      <c r="EZ311" s="1">
        <v>1727853.88172201</v>
      </c>
      <c r="FA311" s="1">
        <v>1582687.06585343</v>
      </c>
      <c r="FB311" s="1">
        <v>1309719.4474356801</v>
      </c>
      <c r="FC311" s="1">
        <v>1248648.0240711099</v>
      </c>
      <c r="FD311" s="1">
        <v>1711954.9961765099</v>
      </c>
    </row>
    <row r="312" spans="1:160" x14ac:dyDescent="0.2">
      <c r="A312" s="1" t="s">
        <v>1949</v>
      </c>
      <c r="B312" s="4" t="s">
        <v>1371</v>
      </c>
      <c r="C312" s="4" t="s">
        <v>1372</v>
      </c>
      <c r="D312" s="1" t="s">
        <v>0</v>
      </c>
      <c r="E312" s="1" t="s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  <c r="K312" s="1" t="s">
        <v>0</v>
      </c>
      <c r="L312" s="1" t="s">
        <v>0</v>
      </c>
      <c r="M312" s="1" t="s">
        <v>0</v>
      </c>
      <c r="N312" s="1" t="s">
        <v>0</v>
      </c>
      <c r="O312" s="1" t="s">
        <v>0</v>
      </c>
      <c r="P312" s="1" t="s">
        <v>0</v>
      </c>
      <c r="Q312" s="1" t="s">
        <v>0</v>
      </c>
      <c r="R312" s="1" t="s">
        <v>0</v>
      </c>
      <c r="S312" s="1" t="s">
        <v>0</v>
      </c>
      <c r="T312" s="1" t="s">
        <v>0</v>
      </c>
      <c r="U312" s="1" t="s">
        <v>0</v>
      </c>
      <c r="V312" s="1" t="s">
        <v>0</v>
      </c>
      <c r="W312" s="1" t="s">
        <v>0</v>
      </c>
      <c r="X312" s="1" t="s">
        <v>0</v>
      </c>
      <c r="Y312" s="1" t="s">
        <v>0</v>
      </c>
      <c r="Z312" s="1" t="s">
        <v>0</v>
      </c>
      <c r="AA312" s="1" t="s">
        <v>0</v>
      </c>
      <c r="AB312" s="1" t="s">
        <v>0</v>
      </c>
      <c r="AC312" s="1" t="s">
        <v>0</v>
      </c>
      <c r="AD312" s="1" t="s">
        <v>0</v>
      </c>
      <c r="AE312" s="1" t="s">
        <v>0</v>
      </c>
      <c r="AF312" s="1" t="s">
        <v>0</v>
      </c>
      <c r="AG312" s="1" t="s">
        <v>0</v>
      </c>
      <c r="AH312" s="1" t="s">
        <v>0</v>
      </c>
      <c r="AI312" s="1" t="s">
        <v>0</v>
      </c>
      <c r="AJ312" s="1" t="s">
        <v>0</v>
      </c>
      <c r="AK312" s="1" t="s">
        <v>0</v>
      </c>
      <c r="AL312" s="1" t="s">
        <v>0</v>
      </c>
      <c r="AM312" s="1" t="s">
        <v>0</v>
      </c>
      <c r="AN312" s="1" t="s">
        <v>0</v>
      </c>
      <c r="AO312" s="1" t="s">
        <v>0</v>
      </c>
      <c r="AP312" s="1" t="s">
        <v>0</v>
      </c>
      <c r="AQ312" s="1" t="s">
        <v>0</v>
      </c>
      <c r="AR312" s="1" t="s">
        <v>0</v>
      </c>
      <c r="AS312" s="1" t="s">
        <v>0</v>
      </c>
      <c r="AT312" s="1" t="s">
        <v>0</v>
      </c>
      <c r="AU312" s="1" t="s">
        <v>0</v>
      </c>
      <c r="AV312" s="1" t="s">
        <v>0</v>
      </c>
      <c r="AW312" s="1" t="s">
        <v>0</v>
      </c>
      <c r="AX312" s="1" t="s">
        <v>0</v>
      </c>
      <c r="AY312" s="1" t="s">
        <v>0</v>
      </c>
      <c r="AZ312" s="1" t="s">
        <v>0</v>
      </c>
      <c r="BA312" s="1" t="s">
        <v>0</v>
      </c>
      <c r="BB312" s="1" t="s">
        <v>0</v>
      </c>
      <c r="BC312" s="1" t="s">
        <v>0</v>
      </c>
      <c r="BD312" s="1" t="s">
        <v>0</v>
      </c>
      <c r="BE312" s="1" t="s">
        <v>0</v>
      </c>
      <c r="BF312" s="1" t="s">
        <v>0</v>
      </c>
      <c r="BG312" s="1" t="s">
        <v>0</v>
      </c>
      <c r="BH312" s="1" t="s">
        <v>0</v>
      </c>
      <c r="BI312" s="1" t="s">
        <v>0</v>
      </c>
      <c r="BJ312" s="1" t="s">
        <v>0</v>
      </c>
      <c r="BK312" s="1" t="s">
        <v>0</v>
      </c>
      <c r="BL312" s="1" t="s">
        <v>0</v>
      </c>
      <c r="BM312" s="1" t="s">
        <v>0</v>
      </c>
      <c r="BN312" s="1" t="s">
        <v>0</v>
      </c>
      <c r="BO312" s="1" t="s">
        <v>0</v>
      </c>
      <c r="BP312" s="1" t="s">
        <v>0</v>
      </c>
      <c r="BQ312" s="1" t="s">
        <v>0</v>
      </c>
      <c r="BR312" s="1" t="s">
        <v>0</v>
      </c>
      <c r="BS312" s="1" t="s">
        <v>0</v>
      </c>
      <c r="BT312" s="1" t="s">
        <v>0</v>
      </c>
      <c r="BU312" s="1" t="s">
        <v>0</v>
      </c>
      <c r="BV312" s="1" t="s">
        <v>0</v>
      </c>
      <c r="BW312" s="1" t="s">
        <v>0</v>
      </c>
      <c r="BX312" s="1" t="s">
        <v>0</v>
      </c>
      <c r="BY312" s="1" t="s">
        <v>0</v>
      </c>
      <c r="BZ312" s="1" t="s">
        <v>0</v>
      </c>
      <c r="CA312" s="1" t="s">
        <v>0</v>
      </c>
      <c r="CB312" s="1" t="s">
        <v>0</v>
      </c>
      <c r="CC312" s="1" t="s">
        <v>0</v>
      </c>
      <c r="CD312" s="1" t="s">
        <v>0</v>
      </c>
      <c r="CE312" s="1" t="s">
        <v>0</v>
      </c>
      <c r="CF312" s="1" t="s">
        <v>0</v>
      </c>
      <c r="CG312" s="1" t="s">
        <v>0</v>
      </c>
      <c r="CH312" s="1" t="s">
        <v>0</v>
      </c>
      <c r="CI312" s="1" t="s">
        <v>0</v>
      </c>
      <c r="CJ312" s="1" t="s">
        <v>0</v>
      </c>
      <c r="CK312" s="1" t="s">
        <v>0</v>
      </c>
      <c r="CL312" s="1" t="s">
        <v>0</v>
      </c>
      <c r="CM312" s="1" t="s">
        <v>0</v>
      </c>
      <c r="CN312" s="1" t="s">
        <v>0</v>
      </c>
      <c r="CO312" s="1" t="s">
        <v>0</v>
      </c>
      <c r="CP312" s="1" t="s">
        <v>0</v>
      </c>
      <c r="CQ312" s="1" t="s">
        <v>0</v>
      </c>
      <c r="CR312" s="1" t="s">
        <v>0</v>
      </c>
      <c r="CS312" s="1" t="s">
        <v>0</v>
      </c>
      <c r="CT312" s="1" t="s">
        <v>0</v>
      </c>
      <c r="CU312" s="1" t="s">
        <v>0</v>
      </c>
      <c r="CV312" s="1" t="s">
        <v>0</v>
      </c>
      <c r="CW312" s="1" t="s">
        <v>0</v>
      </c>
      <c r="CX312" s="1" t="s">
        <v>0</v>
      </c>
      <c r="CY312" s="1" t="s">
        <v>0</v>
      </c>
      <c r="CZ312" s="1" t="s">
        <v>0</v>
      </c>
      <c r="DA312" s="1" t="s">
        <v>0</v>
      </c>
      <c r="DB312" s="1" t="s">
        <v>0</v>
      </c>
      <c r="DC312" s="1" t="s">
        <v>0</v>
      </c>
      <c r="DD312" s="1" t="s">
        <v>0</v>
      </c>
      <c r="DE312" s="1" t="s">
        <v>0</v>
      </c>
      <c r="DF312" s="1" t="s">
        <v>0</v>
      </c>
      <c r="DG312" s="1" t="s">
        <v>0</v>
      </c>
      <c r="DH312" s="1" t="s">
        <v>0</v>
      </c>
      <c r="DI312" s="1" t="s">
        <v>0</v>
      </c>
      <c r="DJ312" s="1" t="s">
        <v>0</v>
      </c>
      <c r="DK312" s="1" t="s">
        <v>0</v>
      </c>
      <c r="DL312" s="1" t="s">
        <v>0</v>
      </c>
      <c r="DM312" s="1" t="s">
        <v>0</v>
      </c>
      <c r="DN312" s="1" t="s">
        <v>0</v>
      </c>
      <c r="DO312" s="1" t="s">
        <v>0</v>
      </c>
      <c r="DP312" s="1" t="s">
        <v>0</v>
      </c>
      <c r="DQ312" s="1" t="s">
        <v>0</v>
      </c>
      <c r="DR312" s="1" t="s">
        <v>0</v>
      </c>
      <c r="DS312" s="1" t="s">
        <v>0</v>
      </c>
      <c r="DT312" s="1" t="s">
        <v>0</v>
      </c>
      <c r="DU312" s="1" t="s">
        <v>0</v>
      </c>
      <c r="DV312" s="1" t="s">
        <v>0</v>
      </c>
      <c r="DW312" s="1" t="s">
        <v>0</v>
      </c>
      <c r="DX312" s="1" t="s">
        <v>0</v>
      </c>
      <c r="DY312" s="1" t="s">
        <v>0</v>
      </c>
      <c r="DZ312" s="1" t="s">
        <v>0</v>
      </c>
      <c r="EA312" s="1" t="s">
        <v>0</v>
      </c>
      <c r="EB312" s="1" t="s">
        <v>0</v>
      </c>
      <c r="EC312" s="1" t="s">
        <v>0</v>
      </c>
      <c r="ED312" s="1" t="s">
        <v>0</v>
      </c>
      <c r="EE312" s="1" t="s">
        <v>0</v>
      </c>
      <c r="EF312" s="1" t="s">
        <v>0</v>
      </c>
      <c r="EG312" s="1" t="s">
        <v>0</v>
      </c>
      <c r="EH312" s="1" t="s">
        <v>0</v>
      </c>
      <c r="EI312" s="1" t="s">
        <v>0</v>
      </c>
      <c r="EJ312" s="1" t="s">
        <v>0</v>
      </c>
      <c r="EK312" s="1" t="s">
        <v>0</v>
      </c>
      <c r="EL312" s="1" t="s">
        <v>0</v>
      </c>
      <c r="EM312" s="1" t="s">
        <v>0</v>
      </c>
      <c r="EN312" s="1" t="s">
        <v>0</v>
      </c>
      <c r="EO312" s="1" t="s">
        <v>0</v>
      </c>
      <c r="EP312" s="1" t="s">
        <v>0</v>
      </c>
      <c r="EQ312" s="1" t="s">
        <v>0</v>
      </c>
      <c r="ER312" s="1" t="s">
        <v>0</v>
      </c>
      <c r="ES312" s="1" t="s">
        <v>0</v>
      </c>
      <c r="ET312" s="1" t="s">
        <v>0</v>
      </c>
      <c r="EU312" s="1" t="s">
        <v>0</v>
      </c>
      <c r="EV312" s="1" t="s">
        <v>0</v>
      </c>
      <c r="EW312" s="1" t="s">
        <v>0</v>
      </c>
      <c r="EX312" s="1" t="s">
        <v>0</v>
      </c>
      <c r="EY312" s="1" t="s">
        <v>0</v>
      </c>
      <c r="EZ312" s="1" t="s">
        <v>0</v>
      </c>
      <c r="FA312" s="1" t="s">
        <v>0</v>
      </c>
      <c r="FB312" s="1" t="s">
        <v>0</v>
      </c>
      <c r="FC312" s="1" t="s">
        <v>0</v>
      </c>
      <c r="FD312" s="1" t="s">
        <v>0</v>
      </c>
    </row>
    <row r="313" spans="1:160" x14ac:dyDescent="0.2">
      <c r="A313" s="1" t="s">
        <v>1950</v>
      </c>
      <c r="B313" s="4" t="s">
        <v>1376</v>
      </c>
      <c r="C313" s="4" t="s">
        <v>1377</v>
      </c>
      <c r="D313" s="1" t="s">
        <v>0</v>
      </c>
      <c r="E313" s="1" t="s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  <c r="K313" s="1" t="s">
        <v>0</v>
      </c>
      <c r="L313" s="1" t="s">
        <v>0</v>
      </c>
      <c r="M313" s="1" t="s">
        <v>0</v>
      </c>
      <c r="N313" s="1" t="s">
        <v>0</v>
      </c>
      <c r="O313" s="1" t="s">
        <v>0</v>
      </c>
      <c r="P313" s="1" t="s">
        <v>0</v>
      </c>
      <c r="Q313" s="1" t="s">
        <v>0</v>
      </c>
      <c r="R313" s="1" t="s">
        <v>0</v>
      </c>
      <c r="S313" s="1" t="s">
        <v>0</v>
      </c>
      <c r="T313" s="1" t="s">
        <v>0</v>
      </c>
      <c r="U313" s="1" t="s">
        <v>0</v>
      </c>
      <c r="V313" s="1" t="s">
        <v>0</v>
      </c>
      <c r="W313" s="1" t="s">
        <v>0</v>
      </c>
      <c r="X313" s="1" t="s">
        <v>0</v>
      </c>
      <c r="Y313" s="1" t="s">
        <v>0</v>
      </c>
      <c r="Z313" s="1" t="s">
        <v>0</v>
      </c>
      <c r="AA313" s="1" t="s">
        <v>0</v>
      </c>
      <c r="AB313" s="1" t="s">
        <v>0</v>
      </c>
      <c r="AC313" s="1" t="s">
        <v>0</v>
      </c>
      <c r="AD313" s="1" t="s">
        <v>0</v>
      </c>
      <c r="AE313" s="1" t="s">
        <v>0</v>
      </c>
      <c r="AF313" s="1" t="s">
        <v>0</v>
      </c>
      <c r="AG313" s="1" t="s">
        <v>0</v>
      </c>
      <c r="AH313" s="1" t="s">
        <v>0</v>
      </c>
      <c r="AI313" s="1" t="s">
        <v>0</v>
      </c>
      <c r="AJ313" s="1" t="s">
        <v>0</v>
      </c>
      <c r="AK313" s="1" t="s">
        <v>0</v>
      </c>
      <c r="AL313" s="1" t="s">
        <v>0</v>
      </c>
      <c r="AM313" s="1" t="s">
        <v>0</v>
      </c>
      <c r="AN313" s="1" t="s">
        <v>0</v>
      </c>
      <c r="AO313" s="1" t="s">
        <v>0</v>
      </c>
      <c r="AP313" s="1" t="s">
        <v>0</v>
      </c>
      <c r="AQ313" s="1" t="s">
        <v>0</v>
      </c>
      <c r="AR313" s="1" t="s">
        <v>0</v>
      </c>
      <c r="AS313" s="1" t="s">
        <v>0</v>
      </c>
      <c r="AT313" s="1" t="s">
        <v>0</v>
      </c>
      <c r="AU313" s="1" t="s">
        <v>0</v>
      </c>
      <c r="AV313" s="1" t="s">
        <v>0</v>
      </c>
      <c r="AW313" s="1" t="s">
        <v>0</v>
      </c>
      <c r="AX313" s="1" t="s">
        <v>0</v>
      </c>
      <c r="AY313" s="1" t="s">
        <v>0</v>
      </c>
      <c r="AZ313" s="1" t="s">
        <v>0</v>
      </c>
      <c r="BA313" s="1" t="s">
        <v>0</v>
      </c>
      <c r="BB313" s="1" t="s">
        <v>0</v>
      </c>
      <c r="BC313" s="1" t="s">
        <v>0</v>
      </c>
      <c r="BD313" s="1" t="s">
        <v>0</v>
      </c>
      <c r="BE313" s="1" t="s">
        <v>0</v>
      </c>
      <c r="BF313" s="1" t="s">
        <v>0</v>
      </c>
      <c r="BG313" s="1" t="s">
        <v>0</v>
      </c>
      <c r="BH313" s="1" t="s">
        <v>0</v>
      </c>
      <c r="BI313" s="1" t="s">
        <v>0</v>
      </c>
      <c r="BJ313" s="1" t="s">
        <v>0</v>
      </c>
      <c r="BK313" s="1" t="s">
        <v>0</v>
      </c>
      <c r="BL313" s="1" t="s">
        <v>0</v>
      </c>
      <c r="BM313" s="1" t="s">
        <v>0</v>
      </c>
      <c r="BN313" s="1" t="s">
        <v>0</v>
      </c>
      <c r="BO313" s="1" t="s">
        <v>0</v>
      </c>
      <c r="BP313" s="1" t="s">
        <v>0</v>
      </c>
      <c r="BQ313" s="1" t="s">
        <v>0</v>
      </c>
      <c r="BR313" s="1" t="s">
        <v>0</v>
      </c>
      <c r="BS313" s="1" t="s">
        <v>0</v>
      </c>
      <c r="BT313" s="1" t="s">
        <v>0</v>
      </c>
      <c r="BU313" s="1" t="s">
        <v>0</v>
      </c>
      <c r="BV313" s="1" t="s">
        <v>0</v>
      </c>
      <c r="BW313" s="1" t="s">
        <v>0</v>
      </c>
      <c r="BX313" s="1" t="s">
        <v>0</v>
      </c>
      <c r="BY313" s="1" t="s">
        <v>0</v>
      </c>
      <c r="BZ313" s="1" t="s">
        <v>0</v>
      </c>
      <c r="CA313" s="1" t="s">
        <v>0</v>
      </c>
      <c r="CB313" s="1" t="s">
        <v>0</v>
      </c>
      <c r="CC313" s="1" t="s">
        <v>0</v>
      </c>
      <c r="CD313" s="1" t="s">
        <v>0</v>
      </c>
      <c r="CE313" s="1" t="s">
        <v>0</v>
      </c>
      <c r="CF313" s="1" t="s">
        <v>0</v>
      </c>
      <c r="CG313" s="1" t="s">
        <v>0</v>
      </c>
      <c r="CH313" s="1" t="s">
        <v>0</v>
      </c>
      <c r="CI313" s="1" t="s">
        <v>0</v>
      </c>
      <c r="CJ313" s="1" t="s">
        <v>0</v>
      </c>
      <c r="CK313" s="1" t="s">
        <v>0</v>
      </c>
      <c r="CL313" s="1" t="s">
        <v>0</v>
      </c>
      <c r="CM313" s="1" t="s">
        <v>0</v>
      </c>
      <c r="CN313" s="1" t="s">
        <v>0</v>
      </c>
      <c r="CO313" s="1" t="s">
        <v>0</v>
      </c>
      <c r="CP313" s="1" t="s">
        <v>0</v>
      </c>
      <c r="CQ313" s="1" t="s">
        <v>0</v>
      </c>
      <c r="CR313" s="1" t="s">
        <v>0</v>
      </c>
      <c r="CS313" s="1" t="s">
        <v>0</v>
      </c>
      <c r="CT313" s="1" t="s">
        <v>0</v>
      </c>
      <c r="CU313" s="1" t="s">
        <v>0</v>
      </c>
      <c r="CV313" s="1" t="s">
        <v>0</v>
      </c>
      <c r="CW313" s="1" t="s">
        <v>0</v>
      </c>
      <c r="CX313" s="1" t="s">
        <v>0</v>
      </c>
      <c r="CY313" s="1" t="s">
        <v>0</v>
      </c>
      <c r="CZ313" s="1" t="s">
        <v>0</v>
      </c>
      <c r="DA313" s="1" t="s">
        <v>0</v>
      </c>
      <c r="DB313" s="1" t="s">
        <v>0</v>
      </c>
      <c r="DC313" s="1" t="s">
        <v>0</v>
      </c>
      <c r="DD313" s="1" t="s">
        <v>0</v>
      </c>
      <c r="DE313" s="1" t="s">
        <v>0</v>
      </c>
      <c r="DF313" s="1" t="s">
        <v>0</v>
      </c>
      <c r="DG313" s="1" t="s">
        <v>0</v>
      </c>
      <c r="DH313" s="1" t="s">
        <v>0</v>
      </c>
      <c r="DI313" s="1" t="s">
        <v>0</v>
      </c>
      <c r="DJ313" s="1" t="s">
        <v>0</v>
      </c>
      <c r="DK313" s="1" t="s">
        <v>0</v>
      </c>
      <c r="DL313" s="1" t="s">
        <v>0</v>
      </c>
      <c r="DM313" s="1" t="s">
        <v>0</v>
      </c>
      <c r="DN313" s="1" t="s">
        <v>0</v>
      </c>
      <c r="DO313" s="1" t="s">
        <v>0</v>
      </c>
      <c r="DP313" s="1" t="s">
        <v>0</v>
      </c>
      <c r="DQ313" s="1" t="s">
        <v>0</v>
      </c>
      <c r="DR313" s="1" t="s">
        <v>0</v>
      </c>
      <c r="DS313" s="1" t="s">
        <v>0</v>
      </c>
      <c r="DT313" s="1" t="s">
        <v>0</v>
      </c>
      <c r="DU313" s="1" t="s">
        <v>0</v>
      </c>
      <c r="DV313" s="1" t="s">
        <v>0</v>
      </c>
      <c r="DW313" s="1" t="s">
        <v>0</v>
      </c>
      <c r="DX313" s="1" t="s">
        <v>0</v>
      </c>
      <c r="DY313" s="1" t="s">
        <v>0</v>
      </c>
      <c r="DZ313" s="1" t="s">
        <v>0</v>
      </c>
      <c r="EA313" s="1" t="s">
        <v>0</v>
      </c>
      <c r="EB313" s="1" t="s">
        <v>0</v>
      </c>
      <c r="EC313" s="1" t="s">
        <v>0</v>
      </c>
      <c r="ED313" s="1" t="s">
        <v>0</v>
      </c>
      <c r="EE313" s="1" t="s">
        <v>0</v>
      </c>
      <c r="EF313" s="1" t="s">
        <v>0</v>
      </c>
      <c r="EG313" s="1" t="s">
        <v>0</v>
      </c>
      <c r="EH313" s="1" t="s">
        <v>0</v>
      </c>
      <c r="EI313" s="1" t="s">
        <v>0</v>
      </c>
      <c r="EJ313" s="1" t="s">
        <v>0</v>
      </c>
      <c r="EK313" s="1" t="s">
        <v>0</v>
      </c>
      <c r="EL313" s="1" t="s">
        <v>0</v>
      </c>
      <c r="EM313" s="1" t="s">
        <v>0</v>
      </c>
      <c r="EN313" s="1" t="s">
        <v>0</v>
      </c>
      <c r="EO313" s="1" t="s">
        <v>0</v>
      </c>
      <c r="EP313" s="1" t="s">
        <v>0</v>
      </c>
      <c r="EQ313" s="1" t="s">
        <v>0</v>
      </c>
      <c r="ER313" s="1" t="s">
        <v>0</v>
      </c>
      <c r="ES313" s="1" t="s">
        <v>0</v>
      </c>
      <c r="ET313" s="1" t="s">
        <v>0</v>
      </c>
      <c r="EU313" s="1" t="s">
        <v>0</v>
      </c>
      <c r="EV313" s="1" t="s">
        <v>0</v>
      </c>
      <c r="EW313" s="1" t="s">
        <v>0</v>
      </c>
      <c r="EX313" s="1" t="s">
        <v>0</v>
      </c>
      <c r="EY313" s="1" t="s">
        <v>0</v>
      </c>
      <c r="EZ313" s="1" t="s">
        <v>0</v>
      </c>
      <c r="FA313" s="1" t="s">
        <v>0</v>
      </c>
      <c r="FB313" s="1" t="s">
        <v>0</v>
      </c>
      <c r="FC313" s="1" t="s">
        <v>0</v>
      </c>
      <c r="FD313" s="1" t="s">
        <v>0</v>
      </c>
    </row>
    <row r="314" spans="1:160" x14ac:dyDescent="0.2">
      <c r="A314" s="1" t="s">
        <v>1951</v>
      </c>
      <c r="B314" s="4" t="s">
        <v>1381</v>
      </c>
      <c r="C314" s="4" t="s">
        <v>1382</v>
      </c>
      <c r="D314" s="1" t="s">
        <v>0</v>
      </c>
      <c r="E314" s="1" t="s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 t="s">
        <v>0</v>
      </c>
      <c r="K314" s="1" t="s">
        <v>0</v>
      </c>
      <c r="L314" s="1" t="s">
        <v>0</v>
      </c>
      <c r="M314" s="1" t="s">
        <v>0</v>
      </c>
      <c r="N314" s="1" t="s">
        <v>0</v>
      </c>
      <c r="O314" s="1" t="s">
        <v>0</v>
      </c>
      <c r="P314" s="1" t="s">
        <v>0</v>
      </c>
      <c r="Q314" s="1" t="s">
        <v>0</v>
      </c>
      <c r="R314" s="1" t="s">
        <v>0</v>
      </c>
      <c r="S314" s="1" t="s">
        <v>0</v>
      </c>
      <c r="T314" s="1" t="s">
        <v>0</v>
      </c>
      <c r="U314" s="1" t="s">
        <v>0</v>
      </c>
      <c r="V314" s="1" t="s">
        <v>0</v>
      </c>
      <c r="W314" s="1" t="s">
        <v>0</v>
      </c>
      <c r="X314" s="1" t="s">
        <v>0</v>
      </c>
      <c r="Y314" s="1" t="s">
        <v>0</v>
      </c>
      <c r="Z314" s="1" t="s">
        <v>0</v>
      </c>
      <c r="AA314" s="1" t="s">
        <v>0</v>
      </c>
      <c r="AB314" s="1" t="s">
        <v>0</v>
      </c>
      <c r="AC314" s="1" t="s">
        <v>0</v>
      </c>
      <c r="AD314" s="1" t="s">
        <v>0</v>
      </c>
      <c r="AE314" s="1" t="s">
        <v>0</v>
      </c>
      <c r="AF314" s="1" t="s">
        <v>0</v>
      </c>
      <c r="AG314" s="1" t="s">
        <v>0</v>
      </c>
      <c r="AH314" s="1" t="s">
        <v>0</v>
      </c>
      <c r="AI314" s="1" t="s">
        <v>0</v>
      </c>
      <c r="AJ314" s="1" t="s">
        <v>0</v>
      </c>
      <c r="AK314" s="1" t="s">
        <v>0</v>
      </c>
      <c r="AL314" s="1" t="s">
        <v>0</v>
      </c>
      <c r="AM314" s="1" t="s">
        <v>0</v>
      </c>
      <c r="AN314" s="1" t="s">
        <v>0</v>
      </c>
      <c r="AO314" s="1" t="s">
        <v>0</v>
      </c>
      <c r="AP314" s="1" t="s">
        <v>0</v>
      </c>
      <c r="AQ314" s="1" t="s">
        <v>0</v>
      </c>
      <c r="AR314" s="1" t="s">
        <v>0</v>
      </c>
      <c r="AS314" s="1" t="s">
        <v>0</v>
      </c>
      <c r="AT314" s="1" t="s">
        <v>0</v>
      </c>
      <c r="AU314" s="1" t="s">
        <v>0</v>
      </c>
      <c r="AV314" s="1" t="s">
        <v>0</v>
      </c>
      <c r="AW314" s="1" t="s">
        <v>0</v>
      </c>
      <c r="AX314" s="1" t="s">
        <v>0</v>
      </c>
      <c r="AY314" s="1" t="s">
        <v>0</v>
      </c>
      <c r="AZ314" s="1" t="s">
        <v>0</v>
      </c>
      <c r="BA314" s="1" t="s">
        <v>0</v>
      </c>
      <c r="BB314" s="1" t="s">
        <v>0</v>
      </c>
      <c r="BC314" s="1" t="s">
        <v>0</v>
      </c>
      <c r="BD314" s="1" t="s">
        <v>0</v>
      </c>
      <c r="BE314" s="1" t="s">
        <v>0</v>
      </c>
      <c r="BF314" s="1" t="s">
        <v>0</v>
      </c>
      <c r="BG314" s="1" t="s">
        <v>0</v>
      </c>
      <c r="BH314" s="1" t="s">
        <v>0</v>
      </c>
      <c r="BI314" s="1" t="s">
        <v>0</v>
      </c>
      <c r="BJ314" s="1" t="s">
        <v>0</v>
      </c>
      <c r="BK314" s="1" t="s">
        <v>0</v>
      </c>
      <c r="BL314" s="1" t="s">
        <v>0</v>
      </c>
      <c r="BM314" s="1" t="s">
        <v>0</v>
      </c>
      <c r="BN314" s="1" t="s">
        <v>0</v>
      </c>
      <c r="BO314" s="1" t="s">
        <v>0</v>
      </c>
      <c r="BP314" s="1" t="s">
        <v>0</v>
      </c>
      <c r="BQ314" s="1" t="s">
        <v>0</v>
      </c>
      <c r="BR314" s="1" t="s">
        <v>0</v>
      </c>
      <c r="BS314" s="1" t="s">
        <v>0</v>
      </c>
      <c r="BT314" s="1" t="s">
        <v>0</v>
      </c>
      <c r="BU314" s="1" t="s">
        <v>0</v>
      </c>
      <c r="BV314" s="1" t="s">
        <v>0</v>
      </c>
      <c r="BW314" s="1" t="s">
        <v>0</v>
      </c>
      <c r="BX314" s="1" t="s">
        <v>0</v>
      </c>
      <c r="BY314" s="1" t="s">
        <v>0</v>
      </c>
      <c r="BZ314" s="1" t="s">
        <v>0</v>
      </c>
      <c r="CA314" s="1" t="s">
        <v>0</v>
      </c>
      <c r="CB314" s="1" t="s">
        <v>0</v>
      </c>
      <c r="CC314" s="1" t="s">
        <v>0</v>
      </c>
      <c r="CD314" s="1" t="s">
        <v>0</v>
      </c>
      <c r="CE314" s="1" t="s">
        <v>0</v>
      </c>
      <c r="CF314" s="1" t="s">
        <v>0</v>
      </c>
      <c r="CG314" s="1" t="s">
        <v>0</v>
      </c>
      <c r="CH314" s="1" t="s">
        <v>0</v>
      </c>
      <c r="CI314" s="1" t="s">
        <v>0</v>
      </c>
      <c r="CJ314" s="1" t="s">
        <v>0</v>
      </c>
      <c r="CK314" s="1" t="s">
        <v>0</v>
      </c>
      <c r="CL314" s="1" t="s">
        <v>0</v>
      </c>
      <c r="CM314" s="1" t="s">
        <v>0</v>
      </c>
      <c r="CN314" s="1" t="s">
        <v>0</v>
      </c>
      <c r="CO314" s="1" t="s">
        <v>0</v>
      </c>
      <c r="CP314" s="1" t="s">
        <v>0</v>
      </c>
      <c r="CQ314" s="1" t="s">
        <v>0</v>
      </c>
      <c r="CR314" s="1" t="s">
        <v>0</v>
      </c>
      <c r="CS314" s="1" t="s">
        <v>0</v>
      </c>
      <c r="CT314" s="1" t="s">
        <v>0</v>
      </c>
      <c r="CU314" s="1" t="s">
        <v>0</v>
      </c>
      <c r="CV314" s="1" t="s">
        <v>0</v>
      </c>
      <c r="CW314" s="1" t="s">
        <v>0</v>
      </c>
      <c r="CX314" s="1" t="s">
        <v>0</v>
      </c>
      <c r="CY314" s="1" t="s">
        <v>0</v>
      </c>
      <c r="CZ314" s="1" t="s">
        <v>0</v>
      </c>
      <c r="DA314" s="1" t="s">
        <v>0</v>
      </c>
      <c r="DB314" s="1" t="s">
        <v>0</v>
      </c>
      <c r="DC314" s="1" t="s">
        <v>0</v>
      </c>
      <c r="DD314" s="1" t="s">
        <v>0</v>
      </c>
      <c r="DE314" s="1" t="s">
        <v>0</v>
      </c>
      <c r="DF314" s="1" t="s">
        <v>0</v>
      </c>
      <c r="DG314" s="1" t="s">
        <v>0</v>
      </c>
      <c r="DH314" s="1" t="s">
        <v>0</v>
      </c>
      <c r="DI314" s="1" t="s">
        <v>0</v>
      </c>
      <c r="DJ314" s="1" t="s">
        <v>0</v>
      </c>
      <c r="DK314" s="1" t="s">
        <v>0</v>
      </c>
      <c r="DL314" s="1" t="s">
        <v>0</v>
      </c>
      <c r="DM314" s="1" t="s">
        <v>0</v>
      </c>
      <c r="DN314" s="1" t="s">
        <v>0</v>
      </c>
      <c r="DO314" s="1" t="s">
        <v>0</v>
      </c>
      <c r="DP314" s="1" t="s">
        <v>0</v>
      </c>
      <c r="DQ314" s="1" t="s">
        <v>0</v>
      </c>
      <c r="DR314" s="1" t="s">
        <v>0</v>
      </c>
      <c r="DS314" s="1" t="s">
        <v>0</v>
      </c>
      <c r="DT314" s="1" t="s">
        <v>0</v>
      </c>
      <c r="DU314" s="1" t="s">
        <v>0</v>
      </c>
      <c r="DV314" s="1" t="s">
        <v>0</v>
      </c>
      <c r="DW314" s="1" t="s">
        <v>0</v>
      </c>
      <c r="DX314" s="1" t="s">
        <v>0</v>
      </c>
      <c r="DY314" s="1" t="s">
        <v>0</v>
      </c>
      <c r="DZ314" s="1" t="s">
        <v>0</v>
      </c>
      <c r="EA314" s="1" t="s">
        <v>0</v>
      </c>
      <c r="EB314" s="1" t="s">
        <v>0</v>
      </c>
      <c r="EC314" s="1" t="s">
        <v>0</v>
      </c>
      <c r="ED314" s="1" t="s">
        <v>0</v>
      </c>
      <c r="EE314" s="1" t="s">
        <v>0</v>
      </c>
      <c r="EF314" s="1" t="s">
        <v>0</v>
      </c>
      <c r="EG314" s="1" t="s">
        <v>0</v>
      </c>
      <c r="EH314" s="1" t="s">
        <v>0</v>
      </c>
      <c r="EI314" s="1" t="s">
        <v>0</v>
      </c>
      <c r="EJ314" s="1" t="s">
        <v>0</v>
      </c>
      <c r="EK314" s="1" t="s">
        <v>0</v>
      </c>
      <c r="EL314" s="1" t="s">
        <v>0</v>
      </c>
      <c r="EM314" s="1" t="s">
        <v>0</v>
      </c>
      <c r="EN314" s="1" t="s">
        <v>0</v>
      </c>
      <c r="EO314" s="1" t="s">
        <v>0</v>
      </c>
      <c r="EP314" s="1" t="s">
        <v>0</v>
      </c>
      <c r="EQ314" s="1" t="s">
        <v>0</v>
      </c>
      <c r="ER314" s="1" t="s">
        <v>0</v>
      </c>
      <c r="ES314" s="1" t="s">
        <v>0</v>
      </c>
      <c r="ET314" s="1" t="s">
        <v>0</v>
      </c>
      <c r="EU314" s="1" t="s">
        <v>0</v>
      </c>
      <c r="EV314" s="1" t="s">
        <v>0</v>
      </c>
      <c r="EW314" s="1" t="s">
        <v>0</v>
      </c>
      <c r="EX314" s="1" t="s">
        <v>0</v>
      </c>
      <c r="EY314" s="1" t="s">
        <v>0</v>
      </c>
      <c r="EZ314" s="1" t="s">
        <v>0</v>
      </c>
      <c r="FA314" s="1" t="s">
        <v>0</v>
      </c>
      <c r="FB314" s="1" t="s">
        <v>0</v>
      </c>
      <c r="FC314" s="1" t="s">
        <v>0</v>
      </c>
      <c r="FD314" s="1" t="s">
        <v>0</v>
      </c>
    </row>
    <row r="315" spans="1:160" x14ac:dyDescent="0.2">
      <c r="A315" s="1" t="s">
        <v>1952</v>
      </c>
      <c r="B315" s="4" t="s">
        <v>1386</v>
      </c>
      <c r="C315" s="4" t="s">
        <v>1387</v>
      </c>
      <c r="D315" s="1" t="s">
        <v>0</v>
      </c>
      <c r="E315" s="1" t="s">
        <v>0</v>
      </c>
      <c r="F315" s="1" t="s">
        <v>0</v>
      </c>
      <c r="G315" s="1" t="s">
        <v>0</v>
      </c>
      <c r="H315" s="1" t="s">
        <v>0</v>
      </c>
      <c r="I315" s="1" t="s">
        <v>0</v>
      </c>
      <c r="J315" s="1" t="s">
        <v>0</v>
      </c>
      <c r="K315" s="1" t="s">
        <v>0</v>
      </c>
      <c r="L315" s="1" t="s">
        <v>0</v>
      </c>
      <c r="M315" s="1" t="s">
        <v>0</v>
      </c>
      <c r="N315" s="1" t="s">
        <v>0</v>
      </c>
      <c r="O315" s="1" t="s">
        <v>0</v>
      </c>
      <c r="P315" s="1" t="s">
        <v>0</v>
      </c>
      <c r="Q315" s="1" t="s">
        <v>0</v>
      </c>
      <c r="R315" s="1" t="s">
        <v>0</v>
      </c>
      <c r="S315" s="1" t="s">
        <v>0</v>
      </c>
      <c r="T315" s="1" t="s">
        <v>0</v>
      </c>
      <c r="U315" s="1" t="s">
        <v>0</v>
      </c>
      <c r="V315" s="1" t="s">
        <v>0</v>
      </c>
      <c r="W315" s="1" t="s">
        <v>0</v>
      </c>
      <c r="X315" s="1" t="s">
        <v>0</v>
      </c>
      <c r="Y315" s="1" t="s">
        <v>0</v>
      </c>
      <c r="Z315" s="1" t="s">
        <v>0</v>
      </c>
      <c r="AA315" s="1" t="s">
        <v>0</v>
      </c>
      <c r="AB315" s="1" t="s">
        <v>0</v>
      </c>
      <c r="AC315" s="1" t="s">
        <v>0</v>
      </c>
      <c r="AD315" s="1" t="s">
        <v>0</v>
      </c>
      <c r="AE315" s="1" t="s">
        <v>0</v>
      </c>
      <c r="AF315" s="1" t="s">
        <v>0</v>
      </c>
      <c r="AG315" s="1" t="s">
        <v>0</v>
      </c>
      <c r="AH315" s="1" t="s">
        <v>0</v>
      </c>
      <c r="AI315" s="1" t="s">
        <v>0</v>
      </c>
      <c r="AJ315" s="1" t="s">
        <v>0</v>
      </c>
      <c r="AK315" s="1" t="s">
        <v>0</v>
      </c>
      <c r="AL315" s="1" t="s">
        <v>0</v>
      </c>
      <c r="AM315" s="1" t="s">
        <v>0</v>
      </c>
      <c r="AN315" s="1" t="s">
        <v>0</v>
      </c>
      <c r="AO315" s="1" t="s">
        <v>0</v>
      </c>
      <c r="AP315" s="1" t="s">
        <v>0</v>
      </c>
      <c r="AQ315" s="1" t="s">
        <v>0</v>
      </c>
      <c r="AR315" s="1" t="s">
        <v>0</v>
      </c>
      <c r="AS315" s="1" t="s">
        <v>0</v>
      </c>
      <c r="AT315" s="1" t="s">
        <v>0</v>
      </c>
      <c r="AU315" s="1" t="s">
        <v>0</v>
      </c>
      <c r="AV315" s="1" t="s">
        <v>0</v>
      </c>
      <c r="AW315" s="1" t="s">
        <v>0</v>
      </c>
      <c r="AX315" s="1" t="s">
        <v>0</v>
      </c>
      <c r="AY315" s="1" t="s">
        <v>0</v>
      </c>
      <c r="AZ315" s="1" t="s">
        <v>0</v>
      </c>
      <c r="BA315" s="1" t="s">
        <v>0</v>
      </c>
      <c r="BB315" s="1" t="s">
        <v>0</v>
      </c>
      <c r="BC315" s="1" t="s">
        <v>0</v>
      </c>
      <c r="BD315" s="1" t="s">
        <v>0</v>
      </c>
      <c r="BE315" s="1" t="s">
        <v>0</v>
      </c>
      <c r="BF315" s="1" t="s">
        <v>0</v>
      </c>
      <c r="BG315" s="1" t="s">
        <v>0</v>
      </c>
      <c r="BH315" s="1" t="s">
        <v>0</v>
      </c>
      <c r="BI315" s="1" t="s">
        <v>0</v>
      </c>
      <c r="BJ315" s="1" t="s">
        <v>0</v>
      </c>
      <c r="BK315" s="1" t="s">
        <v>0</v>
      </c>
      <c r="BL315" s="1" t="s">
        <v>0</v>
      </c>
      <c r="BM315" s="1" t="s">
        <v>0</v>
      </c>
      <c r="BN315" s="1" t="s">
        <v>0</v>
      </c>
      <c r="BO315" s="1" t="s">
        <v>0</v>
      </c>
      <c r="BP315" s="1" t="s">
        <v>0</v>
      </c>
      <c r="BQ315" s="1" t="s">
        <v>0</v>
      </c>
      <c r="BR315" s="1" t="s">
        <v>0</v>
      </c>
      <c r="BS315" s="1" t="s">
        <v>0</v>
      </c>
      <c r="BT315" s="1" t="s">
        <v>0</v>
      </c>
      <c r="BU315" s="1" t="s">
        <v>0</v>
      </c>
      <c r="BV315" s="1" t="s">
        <v>0</v>
      </c>
      <c r="BW315" s="1" t="s">
        <v>0</v>
      </c>
      <c r="BX315" s="1" t="s">
        <v>0</v>
      </c>
      <c r="BY315" s="1" t="s">
        <v>0</v>
      </c>
      <c r="BZ315" s="1" t="s">
        <v>0</v>
      </c>
      <c r="CA315" s="1" t="s">
        <v>0</v>
      </c>
      <c r="CB315" s="1" t="s">
        <v>0</v>
      </c>
      <c r="CC315" s="1" t="s">
        <v>0</v>
      </c>
      <c r="CD315" s="1" t="s">
        <v>0</v>
      </c>
      <c r="CE315" s="1" t="s">
        <v>0</v>
      </c>
      <c r="CF315" s="1" t="s">
        <v>0</v>
      </c>
      <c r="CG315" s="1" t="s">
        <v>0</v>
      </c>
      <c r="CH315" s="1" t="s">
        <v>0</v>
      </c>
      <c r="CI315" s="1" t="s">
        <v>0</v>
      </c>
      <c r="CJ315" s="1" t="s">
        <v>0</v>
      </c>
      <c r="CK315" s="1" t="s">
        <v>0</v>
      </c>
      <c r="CL315" s="1" t="s">
        <v>0</v>
      </c>
      <c r="CM315" s="1" t="s">
        <v>0</v>
      </c>
      <c r="CN315" s="1" t="s">
        <v>0</v>
      </c>
      <c r="CO315" s="1" t="s">
        <v>0</v>
      </c>
      <c r="CP315" s="1" t="s">
        <v>0</v>
      </c>
      <c r="CQ315" s="1" t="s">
        <v>0</v>
      </c>
      <c r="CR315" s="1" t="s">
        <v>0</v>
      </c>
      <c r="CS315" s="1" t="s">
        <v>0</v>
      </c>
      <c r="CT315" s="1" t="s">
        <v>0</v>
      </c>
      <c r="CU315" s="1" t="s">
        <v>0</v>
      </c>
      <c r="CV315" s="1" t="s">
        <v>0</v>
      </c>
      <c r="CW315" s="1" t="s">
        <v>0</v>
      </c>
      <c r="CX315" s="1" t="s">
        <v>0</v>
      </c>
      <c r="CY315" s="1" t="s">
        <v>0</v>
      </c>
      <c r="CZ315" s="1" t="s">
        <v>0</v>
      </c>
      <c r="DA315" s="1" t="s">
        <v>0</v>
      </c>
      <c r="DB315" s="1" t="s">
        <v>0</v>
      </c>
      <c r="DC315" s="1" t="s">
        <v>0</v>
      </c>
      <c r="DD315" s="1" t="s">
        <v>0</v>
      </c>
      <c r="DE315" s="1" t="s">
        <v>0</v>
      </c>
      <c r="DF315" s="1" t="s">
        <v>0</v>
      </c>
      <c r="DG315" s="1" t="s">
        <v>0</v>
      </c>
      <c r="DH315" s="1" t="s">
        <v>0</v>
      </c>
      <c r="DI315" s="1" t="s">
        <v>0</v>
      </c>
      <c r="DJ315" s="1" t="s">
        <v>0</v>
      </c>
      <c r="DK315" s="1" t="s">
        <v>0</v>
      </c>
      <c r="DL315" s="1" t="s">
        <v>0</v>
      </c>
      <c r="DM315" s="1" t="s">
        <v>0</v>
      </c>
      <c r="DN315" s="1" t="s">
        <v>0</v>
      </c>
      <c r="DO315" s="1" t="s">
        <v>0</v>
      </c>
      <c r="DP315" s="1" t="s">
        <v>0</v>
      </c>
      <c r="DQ315" s="1" t="s">
        <v>0</v>
      </c>
      <c r="DR315" s="1" t="s">
        <v>0</v>
      </c>
      <c r="DS315" s="1" t="s">
        <v>0</v>
      </c>
      <c r="DT315" s="1" t="s">
        <v>0</v>
      </c>
      <c r="DU315" s="1" t="s">
        <v>0</v>
      </c>
      <c r="DV315" s="1" t="s">
        <v>0</v>
      </c>
      <c r="DW315" s="1" t="s">
        <v>0</v>
      </c>
      <c r="DX315" s="1" t="s">
        <v>0</v>
      </c>
      <c r="DY315" s="1" t="s">
        <v>0</v>
      </c>
      <c r="DZ315" s="1" t="s">
        <v>0</v>
      </c>
      <c r="EA315" s="1" t="s">
        <v>0</v>
      </c>
      <c r="EB315" s="1" t="s">
        <v>0</v>
      </c>
      <c r="EC315" s="1" t="s">
        <v>0</v>
      </c>
      <c r="ED315" s="1" t="s">
        <v>0</v>
      </c>
      <c r="EE315" s="1" t="s">
        <v>0</v>
      </c>
      <c r="EF315" s="1" t="s">
        <v>0</v>
      </c>
      <c r="EG315" s="1" t="s">
        <v>0</v>
      </c>
      <c r="EH315" s="1" t="s">
        <v>0</v>
      </c>
      <c r="EI315" s="1" t="s">
        <v>0</v>
      </c>
      <c r="EJ315" s="1" t="s">
        <v>0</v>
      </c>
      <c r="EK315" s="1" t="s">
        <v>0</v>
      </c>
      <c r="EL315" s="1" t="s">
        <v>0</v>
      </c>
      <c r="EM315" s="1" t="s">
        <v>0</v>
      </c>
      <c r="EN315" s="1" t="s">
        <v>0</v>
      </c>
      <c r="EO315" s="1" t="s">
        <v>0</v>
      </c>
      <c r="EP315" s="1" t="s">
        <v>0</v>
      </c>
      <c r="EQ315" s="1" t="s">
        <v>0</v>
      </c>
      <c r="ER315" s="1" t="s">
        <v>0</v>
      </c>
      <c r="ES315" s="1" t="s">
        <v>0</v>
      </c>
      <c r="ET315" s="1" t="s">
        <v>0</v>
      </c>
      <c r="EU315" s="1" t="s">
        <v>0</v>
      </c>
      <c r="EV315" s="1" t="s">
        <v>0</v>
      </c>
      <c r="EW315" s="1" t="s">
        <v>0</v>
      </c>
      <c r="EX315" s="1" t="s">
        <v>0</v>
      </c>
      <c r="EY315" s="1" t="s">
        <v>0</v>
      </c>
      <c r="EZ315" s="1" t="s">
        <v>0</v>
      </c>
      <c r="FA315" s="1" t="s">
        <v>0</v>
      </c>
      <c r="FB315" s="1" t="s">
        <v>0</v>
      </c>
      <c r="FC315" s="1" t="s">
        <v>0</v>
      </c>
      <c r="FD315" s="1" t="s">
        <v>0</v>
      </c>
    </row>
    <row r="316" spans="1:160" x14ac:dyDescent="0.2">
      <c r="A316" s="1" t="s">
        <v>1953</v>
      </c>
      <c r="B316" s="4" t="s">
        <v>1391</v>
      </c>
      <c r="C316" s="4" t="s">
        <v>1392</v>
      </c>
      <c r="D316" s="1">
        <v>4501310.0214006696</v>
      </c>
      <c r="E316" s="1">
        <v>4240602.3504320802</v>
      </c>
      <c r="F316" s="1">
        <v>3177741.3361416999</v>
      </c>
      <c r="G316" s="1">
        <v>2311765.8873645798</v>
      </c>
      <c r="H316" s="1">
        <v>2243731.3173813201</v>
      </c>
      <c r="I316" s="1">
        <v>2375516.5874821101</v>
      </c>
      <c r="J316" s="1">
        <v>3756196.4119673502</v>
      </c>
      <c r="K316" s="1">
        <v>1568506.8917424099</v>
      </c>
      <c r="L316" s="1">
        <v>3906198.8095493601</v>
      </c>
      <c r="M316" s="1">
        <v>4652507.8696982097</v>
      </c>
      <c r="N316" s="1">
        <v>4054650.17824353</v>
      </c>
      <c r="O316" s="1">
        <v>3014537.81510334</v>
      </c>
      <c r="P316" s="1">
        <v>3415988.16830116</v>
      </c>
      <c r="Q316" s="1">
        <v>2511980.3672387698</v>
      </c>
      <c r="R316" s="1">
        <v>3435024.1179416198</v>
      </c>
      <c r="S316" s="1">
        <v>2622394.1388682299</v>
      </c>
      <c r="T316" s="1">
        <v>4661464.4738568803</v>
      </c>
      <c r="U316" s="1">
        <v>3157002.1422260902</v>
      </c>
      <c r="V316" s="1">
        <v>2780594.63781991</v>
      </c>
      <c r="W316" s="1">
        <v>3024271.1720243501</v>
      </c>
      <c r="X316" s="1">
        <v>3421206.7630002699</v>
      </c>
      <c r="Y316" s="1">
        <v>3515462.0733916298</v>
      </c>
      <c r="Z316" s="1">
        <v>3425331.5192677001</v>
      </c>
      <c r="AA316" s="1">
        <v>3042583.8411764498</v>
      </c>
      <c r="AB316" s="1">
        <v>2617631.6554518999</v>
      </c>
      <c r="AC316" s="1">
        <v>3170565.2521289201</v>
      </c>
      <c r="AD316" s="1">
        <v>2476701.09815975</v>
      </c>
      <c r="AE316" s="1">
        <v>1619843.24407318</v>
      </c>
      <c r="AF316" s="1">
        <v>1743971.7567056599</v>
      </c>
      <c r="AG316" s="1">
        <v>4214463.2714258404</v>
      </c>
      <c r="AH316" s="1">
        <v>3222071.7133221901</v>
      </c>
      <c r="AI316" s="1">
        <v>2560447.6001260802</v>
      </c>
      <c r="AJ316" s="1">
        <v>1953507.35564734</v>
      </c>
      <c r="AK316" s="1">
        <v>3565398.29317981</v>
      </c>
      <c r="AL316" s="1">
        <v>2729986.9016876202</v>
      </c>
      <c r="AM316" s="1">
        <v>1616063.28845668</v>
      </c>
      <c r="AN316" s="1">
        <v>3187868.7152517699</v>
      </c>
      <c r="AO316" s="1">
        <v>4045285.21269954</v>
      </c>
      <c r="AP316" s="1">
        <v>3374592.8520376501</v>
      </c>
      <c r="AQ316" s="1">
        <v>2440626.4405556899</v>
      </c>
      <c r="AR316" s="1">
        <v>2317295.6243073302</v>
      </c>
      <c r="AS316" s="1">
        <v>3506529.53606806</v>
      </c>
      <c r="AT316" s="1">
        <v>3405383.9549654201</v>
      </c>
      <c r="AU316" s="1">
        <v>2080063.2456946999</v>
      </c>
      <c r="AV316" s="1">
        <v>1673944.3167979899</v>
      </c>
      <c r="AW316" s="1">
        <v>3418827.781775</v>
      </c>
      <c r="AX316" s="1">
        <v>2425119.5084112999</v>
      </c>
      <c r="AY316" s="1">
        <v>1911000.3220523801</v>
      </c>
      <c r="AZ316" s="1">
        <v>4282510.2666126899</v>
      </c>
      <c r="BA316" s="1">
        <v>2813772.2565590502</v>
      </c>
      <c r="BB316" s="1">
        <v>2173347.1369156698</v>
      </c>
      <c r="BC316" s="1">
        <v>2316022.0541375098</v>
      </c>
      <c r="BD316" s="1">
        <v>2665418.21838463</v>
      </c>
      <c r="BE316" s="1">
        <v>4339423.8713870402</v>
      </c>
      <c r="BF316" s="1">
        <v>2203490.69713698</v>
      </c>
      <c r="BG316" s="1">
        <v>1721471.7345523401</v>
      </c>
      <c r="BH316" s="1">
        <v>3038659.95051627</v>
      </c>
      <c r="BI316" s="1">
        <v>3599463.7332755099</v>
      </c>
      <c r="BJ316" s="1">
        <v>2096372.9965419199</v>
      </c>
      <c r="BK316" s="1">
        <v>2058849.83986539</v>
      </c>
      <c r="BL316" s="1">
        <v>3408400.0286431899</v>
      </c>
      <c r="BM316" s="1">
        <v>1804196.1761868901</v>
      </c>
      <c r="BN316" s="1">
        <v>2466461.6979483101</v>
      </c>
      <c r="BO316" s="1">
        <v>2594632.5777212</v>
      </c>
      <c r="BP316" s="1">
        <v>2882570.3906226498</v>
      </c>
      <c r="BQ316" s="1">
        <v>2537627.7096659001</v>
      </c>
      <c r="BR316" s="1">
        <v>6216179.9348714696</v>
      </c>
      <c r="BS316" s="1">
        <v>2947889.6451043501</v>
      </c>
      <c r="BT316" s="1">
        <v>1827896.9800759801</v>
      </c>
      <c r="BU316" s="1">
        <v>2606456.1061063898</v>
      </c>
      <c r="BV316" s="1">
        <v>3267667.6087313001</v>
      </c>
      <c r="BW316" s="1">
        <v>2196305.9745696499</v>
      </c>
      <c r="BX316" s="1">
        <v>2317557.5873780302</v>
      </c>
      <c r="BY316" s="1">
        <v>1746604.4565306799</v>
      </c>
      <c r="BZ316" s="1">
        <v>1808367.68682739</v>
      </c>
      <c r="CA316" s="1">
        <v>3001365.70287586</v>
      </c>
      <c r="CB316" s="1">
        <v>2924581.25326007</v>
      </c>
      <c r="CC316" s="1">
        <v>2005041.5207187899</v>
      </c>
      <c r="CD316" s="1">
        <v>1641169.33928497</v>
      </c>
      <c r="CE316" s="1">
        <v>2308990.6351959701</v>
      </c>
      <c r="CF316" s="1">
        <v>1599089.98431159</v>
      </c>
      <c r="CG316" s="1">
        <v>1869129.25089829</v>
      </c>
      <c r="CH316" s="1">
        <v>5034199.8573879097</v>
      </c>
      <c r="CI316" s="1">
        <v>1935904.83220909</v>
      </c>
      <c r="CJ316" s="1">
        <v>2770367.16121874</v>
      </c>
      <c r="CK316" s="1">
        <v>3129692.0204174099</v>
      </c>
      <c r="CL316" s="1">
        <v>4002354.0509919398</v>
      </c>
      <c r="CM316" s="1">
        <v>2145848.49444714</v>
      </c>
      <c r="CN316" s="1">
        <v>1687505.94148933</v>
      </c>
      <c r="CO316" s="1">
        <v>3344967.4665507399</v>
      </c>
      <c r="CP316" s="1">
        <v>1583170.23090092</v>
      </c>
      <c r="CQ316" s="1">
        <v>2191962.4865383501</v>
      </c>
      <c r="CR316" s="1">
        <v>2163783.2744100699</v>
      </c>
      <c r="CS316" s="1">
        <v>1879679.64200196</v>
      </c>
      <c r="CT316" s="1">
        <v>1964354.39339572</v>
      </c>
      <c r="CU316" s="1">
        <v>2393178.3546143798</v>
      </c>
      <c r="CV316" s="1">
        <v>2756012.2110784301</v>
      </c>
      <c r="CW316" s="1">
        <v>2446037.1779828202</v>
      </c>
      <c r="CX316" s="1">
        <v>1807427.99273513</v>
      </c>
      <c r="CY316" s="1">
        <v>1666428.2124254401</v>
      </c>
      <c r="CZ316" s="1">
        <v>1640745.6980564001</v>
      </c>
      <c r="DA316" s="1">
        <v>2017713.5407090201</v>
      </c>
      <c r="DB316" s="1">
        <v>2600879.0985624702</v>
      </c>
      <c r="DC316" s="1">
        <v>972853.31253414496</v>
      </c>
      <c r="DD316" s="1">
        <v>1732455.70119427</v>
      </c>
      <c r="DE316" s="1">
        <v>1226981.36695459</v>
      </c>
      <c r="DF316" s="1">
        <v>1953106.10385884</v>
      </c>
      <c r="DG316" s="1">
        <v>2257472.4381893999</v>
      </c>
      <c r="DH316" s="1">
        <v>1462345.35656799</v>
      </c>
      <c r="DI316" s="1">
        <v>1692195.26377114</v>
      </c>
      <c r="DJ316" s="1">
        <v>2643358.0507338801</v>
      </c>
      <c r="DK316" s="1">
        <v>1916960.6889905599</v>
      </c>
      <c r="DL316" s="1">
        <v>2219700.6652314202</v>
      </c>
      <c r="DM316" s="1">
        <v>2427721.9392983099</v>
      </c>
      <c r="DN316" s="1">
        <v>1307892.4834035099</v>
      </c>
      <c r="DO316" s="1">
        <v>3827875.8194445102</v>
      </c>
      <c r="DP316" s="1">
        <v>2724675.86274536</v>
      </c>
      <c r="DQ316" s="1">
        <v>2150241.57207142</v>
      </c>
      <c r="DR316" s="1">
        <v>4785192.9117176896</v>
      </c>
      <c r="DS316" s="1">
        <v>1735733.65491417</v>
      </c>
      <c r="DT316" s="1">
        <v>1867353.6265517599</v>
      </c>
      <c r="DU316" s="1">
        <v>3068419.3732906398</v>
      </c>
      <c r="DV316" s="1">
        <v>1818490.5057288599</v>
      </c>
      <c r="DW316" s="1">
        <v>3656773.3027401702</v>
      </c>
      <c r="DX316" s="1">
        <v>4435991.8560274104</v>
      </c>
      <c r="DY316" s="1">
        <v>2735115.6752075199</v>
      </c>
      <c r="DZ316" s="1">
        <v>2703963.5614976701</v>
      </c>
      <c r="EA316" s="1">
        <v>3306720.4853143101</v>
      </c>
      <c r="EB316" s="1">
        <v>2491315.2561518201</v>
      </c>
      <c r="EC316" s="1">
        <v>2195690.1314227101</v>
      </c>
      <c r="ED316" s="1">
        <v>2489636.9121206999</v>
      </c>
      <c r="EE316" s="1">
        <v>2152503.1049577598</v>
      </c>
      <c r="EF316" s="1">
        <v>3857764.65844006</v>
      </c>
      <c r="EG316" s="1">
        <v>13552067.4186753</v>
      </c>
      <c r="EH316" s="1">
        <v>3403239.58232988</v>
      </c>
      <c r="EI316" s="1">
        <v>1872378.7425631201</v>
      </c>
      <c r="EJ316" s="1">
        <v>1649674.5979669299</v>
      </c>
      <c r="EK316" s="1">
        <v>2042174.29749277</v>
      </c>
      <c r="EL316" s="1">
        <v>2118593.2851403998</v>
      </c>
      <c r="EM316" s="1">
        <v>2833135.3512456198</v>
      </c>
      <c r="EN316" s="1">
        <v>1462035.63569448</v>
      </c>
      <c r="EO316" s="1">
        <v>2996763.3809808898</v>
      </c>
      <c r="EP316" s="1">
        <v>3187155.5556948199</v>
      </c>
      <c r="EQ316" s="1">
        <v>1920375.8972237699</v>
      </c>
      <c r="ER316" s="1">
        <v>2075090.0647515301</v>
      </c>
      <c r="ES316" s="1">
        <v>2229789.9726559501</v>
      </c>
      <c r="ET316" s="1">
        <v>2894850.0852899002</v>
      </c>
      <c r="EU316" s="1">
        <v>1668149.13641614</v>
      </c>
      <c r="EV316" s="1">
        <v>1669840.97422714</v>
      </c>
      <c r="EW316" s="1">
        <v>1713174.32810572</v>
      </c>
      <c r="EX316" s="1">
        <v>4560317.0857094703</v>
      </c>
      <c r="EY316" s="1">
        <v>2780354.4982137699</v>
      </c>
      <c r="EZ316" s="1">
        <v>2319156.2750398498</v>
      </c>
      <c r="FA316" s="1">
        <v>2108842.12111186</v>
      </c>
      <c r="FB316" s="1">
        <v>3275229.10072954</v>
      </c>
      <c r="FC316" s="1">
        <v>2419603.1057719002</v>
      </c>
      <c r="FD316" s="1">
        <v>1520414.82034151</v>
      </c>
    </row>
    <row r="317" spans="1:160" x14ac:dyDescent="0.2">
      <c r="A317" s="1" t="s">
        <v>1954</v>
      </c>
      <c r="B317" s="4" t="s">
        <v>1396</v>
      </c>
      <c r="C317" s="4" t="s">
        <v>1397</v>
      </c>
      <c r="D317" s="1" t="s">
        <v>0</v>
      </c>
      <c r="E317" s="1" t="s">
        <v>0</v>
      </c>
      <c r="F317" s="1" t="s">
        <v>0</v>
      </c>
      <c r="G317" s="1" t="s">
        <v>0</v>
      </c>
      <c r="H317" s="1" t="s">
        <v>0</v>
      </c>
      <c r="I317" s="1" t="s">
        <v>0</v>
      </c>
      <c r="J317" s="1" t="s">
        <v>0</v>
      </c>
      <c r="K317" s="1" t="s">
        <v>0</v>
      </c>
      <c r="L317" s="1" t="s">
        <v>0</v>
      </c>
      <c r="M317" s="1" t="s">
        <v>0</v>
      </c>
      <c r="N317" s="1" t="s">
        <v>0</v>
      </c>
      <c r="O317" s="1" t="s">
        <v>0</v>
      </c>
      <c r="P317" s="1" t="s">
        <v>0</v>
      </c>
      <c r="Q317" s="1" t="s">
        <v>0</v>
      </c>
      <c r="R317" s="1" t="s">
        <v>0</v>
      </c>
      <c r="S317" s="1" t="s">
        <v>0</v>
      </c>
      <c r="T317" s="1" t="s">
        <v>0</v>
      </c>
      <c r="U317" s="1" t="s">
        <v>0</v>
      </c>
      <c r="V317" s="1" t="s">
        <v>0</v>
      </c>
      <c r="W317" s="1" t="s">
        <v>0</v>
      </c>
      <c r="X317" s="1" t="s">
        <v>0</v>
      </c>
      <c r="Y317" s="1" t="s">
        <v>0</v>
      </c>
      <c r="Z317" s="1" t="s">
        <v>0</v>
      </c>
      <c r="AA317" s="1" t="s">
        <v>0</v>
      </c>
      <c r="AB317" s="1" t="s">
        <v>0</v>
      </c>
      <c r="AC317" s="1" t="s">
        <v>0</v>
      </c>
      <c r="AD317" s="1" t="s">
        <v>0</v>
      </c>
      <c r="AE317" s="1" t="s">
        <v>0</v>
      </c>
      <c r="AF317" s="1" t="s">
        <v>0</v>
      </c>
      <c r="AG317" s="1" t="s">
        <v>0</v>
      </c>
      <c r="AH317" s="1" t="s">
        <v>0</v>
      </c>
      <c r="AI317" s="1" t="s">
        <v>0</v>
      </c>
      <c r="AJ317" s="1" t="s">
        <v>0</v>
      </c>
      <c r="AK317" s="1" t="s">
        <v>0</v>
      </c>
      <c r="AL317" s="1" t="s">
        <v>0</v>
      </c>
      <c r="AM317" s="1" t="s">
        <v>0</v>
      </c>
      <c r="AN317" s="1" t="s">
        <v>0</v>
      </c>
      <c r="AO317" s="1" t="s">
        <v>0</v>
      </c>
      <c r="AP317" s="1" t="s">
        <v>0</v>
      </c>
      <c r="AQ317" s="1" t="s">
        <v>0</v>
      </c>
      <c r="AR317" s="1" t="s">
        <v>0</v>
      </c>
      <c r="AS317" s="1" t="s">
        <v>0</v>
      </c>
      <c r="AT317" s="1" t="s">
        <v>0</v>
      </c>
      <c r="AU317" s="1" t="s">
        <v>0</v>
      </c>
      <c r="AV317" s="1" t="s">
        <v>0</v>
      </c>
      <c r="AW317" s="1" t="s">
        <v>0</v>
      </c>
      <c r="AX317" s="1" t="s">
        <v>0</v>
      </c>
      <c r="AY317" s="1" t="s">
        <v>0</v>
      </c>
      <c r="AZ317" s="1" t="s">
        <v>0</v>
      </c>
      <c r="BA317" s="1" t="s">
        <v>0</v>
      </c>
      <c r="BB317" s="1" t="s">
        <v>0</v>
      </c>
      <c r="BC317" s="1" t="s">
        <v>0</v>
      </c>
      <c r="BD317" s="1" t="s">
        <v>0</v>
      </c>
      <c r="BE317" s="1" t="s">
        <v>0</v>
      </c>
      <c r="BF317" s="1" t="s">
        <v>0</v>
      </c>
      <c r="BG317" s="1" t="s">
        <v>0</v>
      </c>
      <c r="BH317" s="1" t="s">
        <v>0</v>
      </c>
      <c r="BI317" s="1" t="s">
        <v>0</v>
      </c>
      <c r="BJ317" s="1" t="s">
        <v>0</v>
      </c>
      <c r="BK317" s="1" t="s">
        <v>0</v>
      </c>
      <c r="BL317" s="1" t="s">
        <v>0</v>
      </c>
      <c r="BM317" s="1" t="s">
        <v>0</v>
      </c>
      <c r="BN317" s="1" t="s">
        <v>0</v>
      </c>
      <c r="BO317" s="1" t="s">
        <v>0</v>
      </c>
      <c r="BP317" s="1" t="s">
        <v>0</v>
      </c>
      <c r="BQ317" s="1" t="s">
        <v>0</v>
      </c>
      <c r="BR317" s="1" t="s">
        <v>0</v>
      </c>
      <c r="BS317" s="1" t="s">
        <v>0</v>
      </c>
      <c r="BT317" s="1" t="s">
        <v>0</v>
      </c>
      <c r="BU317" s="1" t="s">
        <v>0</v>
      </c>
      <c r="BV317" s="1" t="s">
        <v>0</v>
      </c>
      <c r="BW317" s="1" t="s">
        <v>0</v>
      </c>
      <c r="BX317" s="1" t="s">
        <v>0</v>
      </c>
      <c r="BY317" s="1" t="s">
        <v>0</v>
      </c>
      <c r="BZ317" s="1" t="s">
        <v>0</v>
      </c>
      <c r="CA317" s="1" t="s">
        <v>0</v>
      </c>
      <c r="CB317" s="1" t="s">
        <v>0</v>
      </c>
      <c r="CC317" s="1" t="s">
        <v>0</v>
      </c>
      <c r="CD317" s="1" t="s">
        <v>0</v>
      </c>
      <c r="CE317" s="1" t="s">
        <v>0</v>
      </c>
      <c r="CF317" s="1" t="s">
        <v>0</v>
      </c>
      <c r="CG317" s="1" t="s">
        <v>0</v>
      </c>
      <c r="CH317" s="1" t="s">
        <v>0</v>
      </c>
      <c r="CI317" s="1" t="s">
        <v>0</v>
      </c>
      <c r="CJ317" s="1" t="s">
        <v>0</v>
      </c>
      <c r="CK317" s="1" t="s">
        <v>0</v>
      </c>
      <c r="CL317" s="1" t="s">
        <v>0</v>
      </c>
      <c r="CM317" s="1" t="s">
        <v>0</v>
      </c>
      <c r="CN317" s="1" t="s">
        <v>0</v>
      </c>
      <c r="CO317" s="1" t="s">
        <v>0</v>
      </c>
      <c r="CP317" s="1" t="s">
        <v>0</v>
      </c>
      <c r="CQ317" s="1" t="s">
        <v>0</v>
      </c>
      <c r="CR317" s="1" t="s">
        <v>0</v>
      </c>
      <c r="CS317" s="1" t="s">
        <v>0</v>
      </c>
      <c r="CT317" s="1" t="s">
        <v>0</v>
      </c>
      <c r="CU317" s="1" t="s">
        <v>0</v>
      </c>
      <c r="CV317" s="1" t="s">
        <v>0</v>
      </c>
      <c r="CW317" s="1" t="s">
        <v>0</v>
      </c>
      <c r="CX317" s="1" t="s">
        <v>0</v>
      </c>
      <c r="CY317" s="1" t="s">
        <v>0</v>
      </c>
      <c r="CZ317" s="1" t="s">
        <v>0</v>
      </c>
      <c r="DA317" s="1" t="s">
        <v>0</v>
      </c>
      <c r="DB317" s="1" t="s">
        <v>0</v>
      </c>
      <c r="DC317" s="1" t="s">
        <v>0</v>
      </c>
      <c r="DD317" s="1" t="s">
        <v>0</v>
      </c>
      <c r="DE317" s="1" t="s">
        <v>0</v>
      </c>
      <c r="DF317" s="1" t="s">
        <v>0</v>
      </c>
      <c r="DG317" s="1" t="s">
        <v>0</v>
      </c>
      <c r="DH317" s="1" t="s">
        <v>0</v>
      </c>
      <c r="DI317" s="1" t="s">
        <v>0</v>
      </c>
      <c r="DJ317" s="1" t="s">
        <v>0</v>
      </c>
      <c r="DK317" s="1" t="s">
        <v>0</v>
      </c>
      <c r="DL317" s="1" t="s">
        <v>0</v>
      </c>
      <c r="DM317" s="1" t="s">
        <v>0</v>
      </c>
      <c r="DN317" s="1" t="s">
        <v>0</v>
      </c>
      <c r="DO317" s="1" t="s">
        <v>0</v>
      </c>
      <c r="DP317" s="1" t="s">
        <v>0</v>
      </c>
      <c r="DQ317" s="1" t="s">
        <v>0</v>
      </c>
      <c r="DR317" s="1" t="s">
        <v>0</v>
      </c>
      <c r="DS317" s="1" t="s">
        <v>0</v>
      </c>
      <c r="DT317" s="1" t="s">
        <v>0</v>
      </c>
      <c r="DU317" s="1" t="s">
        <v>0</v>
      </c>
      <c r="DV317" s="1" t="s">
        <v>0</v>
      </c>
      <c r="DW317" s="1" t="s">
        <v>0</v>
      </c>
      <c r="DX317" s="1" t="s">
        <v>0</v>
      </c>
      <c r="DY317" s="1" t="s">
        <v>0</v>
      </c>
      <c r="DZ317" s="1" t="s">
        <v>0</v>
      </c>
      <c r="EA317" s="1" t="s">
        <v>0</v>
      </c>
      <c r="EB317" s="1" t="s">
        <v>0</v>
      </c>
      <c r="EC317" s="1" t="s">
        <v>0</v>
      </c>
      <c r="ED317" s="1" t="s">
        <v>0</v>
      </c>
      <c r="EE317" s="1" t="s">
        <v>0</v>
      </c>
      <c r="EF317" s="1" t="s">
        <v>0</v>
      </c>
      <c r="EG317" s="1" t="s">
        <v>0</v>
      </c>
      <c r="EH317" s="1" t="s">
        <v>0</v>
      </c>
      <c r="EI317" s="1" t="s">
        <v>0</v>
      </c>
      <c r="EJ317" s="1" t="s">
        <v>0</v>
      </c>
      <c r="EK317" s="1" t="s">
        <v>0</v>
      </c>
      <c r="EL317" s="1" t="s">
        <v>0</v>
      </c>
      <c r="EM317" s="1" t="s">
        <v>0</v>
      </c>
      <c r="EN317" s="1" t="s">
        <v>0</v>
      </c>
      <c r="EO317" s="1" t="s">
        <v>0</v>
      </c>
      <c r="EP317" s="1" t="s">
        <v>0</v>
      </c>
      <c r="EQ317" s="1" t="s">
        <v>0</v>
      </c>
      <c r="ER317" s="1" t="s">
        <v>0</v>
      </c>
      <c r="ES317" s="1" t="s">
        <v>0</v>
      </c>
      <c r="ET317" s="1" t="s">
        <v>0</v>
      </c>
      <c r="EU317" s="1" t="s">
        <v>0</v>
      </c>
      <c r="EV317" s="1" t="s">
        <v>0</v>
      </c>
      <c r="EW317" s="1" t="s">
        <v>0</v>
      </c>
      <c r="EX317" s="1" t="s">
        <v>0</v>
      </c>
      <c r="EY317" s="1" t="s">
        <v>0</v>
      </c>
      <c r="EZ317" s="1" t="s">
        <v>0</v>
      </c>
      <c r="FA317" s="1" t="s">
        <v>0</v>
      </c>
      <c r="FB317" s="1" t="s">
        <v>0</v>
      </c>
      <c r="FC317" s="1" t="s">
        <v>0</v>
      </c>
      <c r="FD317" s="1" t="s">
        <v>0</v>
      </c>
    </row>
    <row r="318" spans="1:160" x14ac:dyDescent="0.2">
      <c r="A318" s="1" t="s">
        <v>1955</v>
      </c>
      <c r="B318" s="4" t="s">
        <v>1400</v>
      </c>
      <c r="C318" s="4" t="s">
        <v>1401</v>
      </c>
      <c r="D318" s="1">
        <v>4990.4550059942603</v>
      </c>
      <c r="E318" s="1">
        <v>6787.4552128956502</v>
      </c>
      <c r="F318" s="1">
        <v>5311.18474805194</v>
      </c>
      <c r="G318" s="1">
        <v>10377.6658753189</v>
      </c>
      <c r="H318" s="1">
        <v>7016.0903163582798</v>
      </c>
      <c r="I318" s="1">
        <v>7900.64101768195</v>
      </c>
      <c r="J318" s="1">
        <v>18346.1096989201</v>
      </c>
      <c r="K318" s="1">
        <v>7513.7934745978</v>
      </c>
      <c r="L318" s="1">
        <v>6223.2664890322103</v>
      </c>
      <c r="M318" s="1">
        <v>6229.9782657406604</v>
      </c>
      <c r="N318" s="1">
        <v>26441.386715643599</v>
      </c>
      <c r="O318" s="1">
        <v>7562.5310239485498</v>
      </c>
      <c r="P318" s="1">
        <v>7690.6828783309802</v>
      </c>
      <c r="Q318" s="1">
        <v>4025.0854879353301</v>
      </c>
      <c r="R318" s="1">
        <v>3808.7584894035099</v>
      </c>
      <c r="S318" s="1">
        <v>11980.406947152</v>
      </c>
      <c r="T318" s="1">
        <v>5893.9010157787598</v>
      </c>
      <c r="U318" s="1">
        <v>32922.487066594098</v>
      </c>
      <c r="V318" s="1">
        <v>5923.5116106372498</v>
      </c>
      <c r="W318" s="1">
        <v>9394.7447635380904</v>
      </c>
      <c r="X318" s="1">
        <v>6192.66353720598</v>
      </c>
      <c r="Y318" s="1">
        <v>9369.8853989447998</v>
      </c>
      <c r="Z318" s="1">
        <v>5697.5094989413101</v>
      </c>
      <c r="AA318" s="1">
        <v>7011.0730929252504</v>
      </c>
      <c r="AB318" s="1">
        <v>7890.2987207881797</v>
      </c>
      <c r="AC318" s="1">
        <v>7664.0866175238898</v>
      </c>
      <c r="AD318" s="1">
        <v>8004.3887496834896</v>
      </c>
      <c r="AE318" s="1">
        <v>9162.0813840808805</v>
      </c>
      <c r="AF318" s="1">
        <v>9704.6135734700001</v>
      </c>
      <c r="AG318" s="1">
        <v>6290.8759076118404</v>
      </c>
      <c r="AH318" s="1">
        <v>4078.3420718114899</v>
      </c>
      <c r="AI318" s="1">
        <v>6393.4615983801004</v>
      </c>
      <c r="AJ318" s="1">
        <v>7095.3281846236296</v>
      </c>
      <c r="AK318" s="1">
        <v>12768.902232906699</v>
      </c>
      <c r="AL318" s="1">
        <v>9300.4273271692491</v>
      </c>
      <c r="AM318" s="1">
        <v>8642.86954489651</v>
      </c>
      <c r="AN318" s="1">
        <v>27594.9096079751</v>
      </c>
      <c r="AO318" s="1">
        <v>5751.3883975062399</v>
      </c>
      <c r="AP318" s="1">
        <v>11564.577866241099</v>
      </c>
      <c r="AQ318" s="1">
        <v>14725.3999855315</v>
      </c>
      <c r="AR318" s="1">
        <v>8110.3405580614899</v>
      </c>
      <c r="AS318" s="1">
        <v>17992.487370824201</v>
      </c>
      <c r="AT318" s="1">
        <v>14718.500467818199</v>
      </c>
      <c r="AU318" s="1">
        <v>7222.7704097420201</v>
      </c>
      <c r="AV318" s="1">
        <v>5953.13474254618</v>
      </c>
      <c r="AW318" s="1">
        <v>49785.365622682701</v>
      </c>
      <c r="AX318" s="1">
        <v>9098.7595891644105</v>
      </c>
      <c r="AY318" s="1">
        <v>8752.68841618644</v>
      </c>
      <c r="AZ318" s="1">
        <v>6250.8175528029697</v>
      </c>
      <c r="BA318" s="1">
        <v>14534.076208902399</v>
      </c>
      <c r="BB318" s="1">
        <v>7764.5646972786699</v>
      </c>
      <c r="BC318" s="1">
        <v>11190.3743313385</v>
      </c>
      <c r="BD318" s="1">
        <v>288248.625979173</v>
      </c>
      <c r="BE318" s="1">
        <v>6408.7082718052998</v>
      </c>
      <c r="BF318" s="1">
        <v>12292.2981752001</v>
      </c>
      <c r="BG318" s="1">
        <v>29100.0256862889</v>
      </c>
      <c r="BH318" s="1">
        <v>6137.6670097532797</v>
      </c>
      <c r="BI318" s="1">
        <v>15876.620522692599</v>
      </c>
      <c r="BJ318" s="1">
        <v>12400.224056687801</v>
      </c>
      <c r="BK318" s="1">
        <v>11051.2526175693</v>
      </c>
      <c r="BL318" s="1">
        <v>63134.318840323896</v>
      </c>
      <c r="BM318" s="1">
        <v>12046.5907836769</v>
      </c>
      <c r="BN318" s="1">
        <v>7621.9567632739399</v>
      </c>
      <c r="BO318" s="1">
        <v>9209.9968887145606</v>
      </c>
      <c r="BP318" s="1">
        <v>21359.050481233498</v>
      </c>
      <c r="BQ318" s="1">
        <v>21156.953683409502</v>
      </c>
      <c r="BR318" s="1">
        <v>3713.8071498628701</v>
      </c>
      <c r="BS318" s="1">
        <v>13627.36029624</v>
      </c>
      <c r="BT318" s="1">
        <v>7077.3070642683197</v>
      </c>
      <c r="BU318" s="1">
        <v>9689.3233300252705</v>
      </c>
      <c r="BV318" s="1">
        <v>5560.54415976173</v>
      </c>
      <c r="BW318" s="1">
        <v>8745.9696063351694</v>
      </c>
      <c r="BX318" s="1">
        <v>12924.919252375699</v>
      </c>
      <c r="BY318" s="1">
        <v>9546.4355854841797</v>
      </c>
      <c r="BZ318" s="1">
        <v>8100.1270002322399</v>
      </c>
      <c r="CA318" s="1">
        <v>46867.494573986398</v>
      </c>
      <c r="CB318" s="1">
        <v>10247.807332624199</v>
      </c>
      <c r="CC318" s="1">
        <v>4661.1616556879999</v>
      </c>
      <c r="CD318" s="1">
        <v>4299.0793911343699</v>
      </c>
      <c r="CE318" s="1">
        <v>6963.7214499313404</v>
      </c>
      <c r="CF318" s="1">
        <v>5332.3755891455903</v>
      </c>
      <c r="CG318" s="1">
        <v>3862.8868204239998</v>
      </c>
      <c r="CH318" s="1">
        <v>3669.5645940641002</v>
      </c>
      <c r="CI318" s="1">
        <v>8600.3777797408202</v>
      </c>
      <c r="CJ318" s="1">
        <v>5930.3048838589202</v>
      </c>
      <c r="CK318" s="1">
        <v>4646.5309055830703</v>
      </c>
      <c r="CL318" s="1">
        <v>7085.4516979227301</v>
      </c>
      <c r="CM318" s="1">
        <v>5828.1272678968899</v>
      </c>
      <c r="CN318" s="1">
        <v>7110.6405902885799</v>
      </c>
      <c r="CO318" s="1">
        <v>5082.1155237857201</v>
      </c>
      <c r="CP318" s="1">
        <v>5504.32786063409</v>
      </c>
      <c r="CQ318" s="1">
        <v>3823.64190055985</v>
      </c>
      <c r="CR318" s="1">
        <v>6081.7875240410303</v>
      </c>
      <c r="CS318" s="1">
        <v>4520.2408406005898</v>
      </c>
      <c r="CT318" s="1">
        <v>3754.3639080077401</v>
      </c>
      <c r="CU318" s="1">
        <v>4129.0362402501796</v>
      </c>
      <c r="CV318" s="1">
        <v>5920.2712910707896</v>
      </c>
      <c r="CW318" s="1">
        <v>5372.0873534845796</v>
      </c>
      <c r="CX318" s="1">
        <v>4216.3666148320699</v>
      </c>
      <c r="CY318" s="1">
        <v>4813.8755733312901</v>
      </c>
      <c r="CZ318" s="1">
        <v>5921.7876130403902</v>
      </c>
      <c r="DA318" s="1">
        <v>17539.912140522301</v>
      </c>
      <c r="DB318" s="1">
        <v>3084.7264715842898</v>
      </c>
      <c r="DC318" s="1">
        <v>5479.4301003166001</v>
      </c>
      <c r="DD318" s="1">
        <v>4448.8657376944202</v>
      </c>
      <c r="DE318" s="1">
        <v>3729.5119354837998</v>
      </c>
      <c r="DF318" s="1">
        <v>4407.8452922132101</v>
      </c>
      <c r="DG318" s="1">
        <v>3767.6833964207099</v>
      </c>
      <c r="DH318" s="1">
        <v>5130.8672680344298</v>
      </c>
      <c r="DI318" s="1">
        <v>5615.1135820576801</v>
      </c>
      <c r="DJ318" s="1">
        <v>4617.4039151399102</v>
      </c>
      <c r="DK318" s="1">
        <v>5772.4932428900502</v>
      </c>
      <c r="DL318" s="1">
        <v>6808.5924325095602</v>
      </c>
      <c r="DM318" s="1">
        <v>10265.1096024497</v>
      </c>
      <c r="DN318" s="1">
        <v>4453.7025615326602</v>
      </c>
      <c r="DO318" s="1">
        <v>4465.1057777831402</v>
      </c>
      <c r="DP318" s="1">
        <v>17568.933513013799</v>
      </c>
      <c r="DQ318" s="1">
        <v>11607.5608222622</v>
      </c>
      <c r="DR318" s="1">
        <v>16650.710954214799</v>
      </c>
      <c r="DS318" s="1">
        <v>7006.8936092359299</v>
      </c>
      <c r="DT318" s="1">
        <v>8357.2504002575006</v>
      </c>
      <c r="DU318" s="1">
        <v>7378.7893532423795</v>
      </c>
      <c r="DV318" s="1">
        <v>6446.3104950439601</v>
      </c>
      <c r="DW318" s="1">
        <v>4958.2740002938799</v>
      </c>
      <c r="DX318" s="1">
        <v>3531.3552569082799</v>
      </c>
      <c r="DY318" s="1">
        <v>12816.8638629711</v>
      </c>
      <c r="DZ318" s="1">
        <v>7296.9788159845803</v>
      </c>
      <c r="EA318" s="1">
        <v>3667.9577913213602</v>
      </c>
      <c r="EB318" s="1">
        <v>5454.5470773209599</v>
      </c>
      <c r="EC318" s="1">
        <v>3556.3176810754599</v>
      </c>
      <c r="ED318" s="1">
        <v>5913.5666375005003</v>
      </c>
      <c r="EE318" s="1">
        <v>7652.9927271721999</v>
      </c>
      <c r="EF318" s="1">
        <v>1731.81268653604</v>
      </c>
      <c r="EG318" s="1">
        <v>4253.6859605520604</v>
      </c>
      <c r="EH318" s="1">
        <v>4502.3407068968299</v>
      </c>
      <c r="EI318" s="1">
        <v>11424.239472258299</v>
      </c>
      <c r="EJ318" s="1">
        <v>9355.0256488383402</v>
      </c>
      <c r="EK318" s="1">
        <v>8371.4179396494001</v>
      </c>
      <c r="EL318" s="1">
        <v>8135.6614306924403</v>
      </c>
      <c r="EM318" s="1">
        <v>6734.1350693919303</v>
      </c>
      <c r="EN318" s="1">
        <v>10466.0240577567</v>
      </c>
      <c r="EO318" s="1">
        <v>4910.83263913473</v>
      </c>
      <c r="EP318" s="1">
        <v>5322.1472037660596</v>
      </c>
      <c r="EQ318" s="1">
        <v>6915.2461234576003</v>
      </c>
      <c r="ER318" s="1">
        <v>8912.6950256752007</v>
      </c>
      <c r="ES318" s="1">
        <v>6306.8185938172401</v>
      </c>
      <c r="ET318" s="1">
        <v>4866.8507581841504</v>
      </c>
      <c r="EU318" s="1">
        <v>14657.4789482991</v>
      </c>
      <c r="EV318" s="1">
        <v>5149.0349371211296</v>
      </c>
      <c r="EW318" s="1">
        <v>13132.7466606342</v>
      </c>
      <c r="EX318" s="1">
        <v>4335.5027845487502</v>
      </c>
      <c r="EY318" s="1">
        <v>8269.2596375302201</v>
      </c>
      <c r="EZ318" s="1">
        <v>7760.3234541173697</v>
      </c>
      <c r="FA318" s="1">
        <v>6178.4632461010697</v>
      </c>
      <c r="FB318" s="1">
        <v>7792.9825762539604</v>
      </c>
      <c r="FC318" s="1">
        <v>14467.759657708801</v>
      </c>
      <c r="FD318" s="1">
        <v>6932.9540504652596</v>
      </c>
    </row>
    <row r="319" spans="1:160" x14ac:dyDescent="0.2">
      <c r="A319" s="1" t="s">
        <v>1956</v>
      </c>
      <c r="B319" s="4" t="s">
        <v>1405</v>
      </c>
      <c r="C319" s="4" t="s">
        <v>1406</v>
      </c>
      <c r="D319" s="1" t="s">
        <v>0</v>
      </c>
      <c r="E319" s="1" t="s">
        <v>0</v>
      </c>
      <c r="F319" s="1" t="s">
        <v>0</v>
      </c>
      <c r="G319" s="1" t="s">
        <v>0</v>
      </c>
      <c r="H319" s="1" t="s">
        <v>0</v>
      </c>
      <c r="I319" s="1" t="s">
        <v>0</v>
      </c>
      <c r="J319" s="1" t="s">
        <v>0</v>
      </c>
      <c r="K319" s="1" t="s">
        <v>0</v>
      </c>
      <c r="L319" s="1" t="s">
        <v>0</v>
      </c>
      <c r="M319" s="1" t="s">
        <v>0</v>
      </c>
      <c r="N319" s="1" t="s">
        <v>0</v>
      </c>
      <c r="O319" s="1" t="s">
        <v>0</v>
      </c>
      <c r="P319" s="1" t="s">
        <v>0</v>
      </c>
      <c r="Q319" s="1" t="s">
        <v>0</v>
      </c>
      <c r="R319" s="1" t="s">
        <v>0</v>
      </c>
      <c r="S319" s="1" t="s">
        <v>0</v>
      </c>
      <c r="T319" s="1" t="s">
        <v>0</v>
      </c>
      <c r="U319" s="1" t="s">
        <v>0</v>
      </c>
      <c r="V319" s="1" t="s">
        <v>0</v>
      </c>
      <c r="W319" s="1" t="s">
        <v>0</v>
      </c>
      <c r="X319" s="1" t="s">
        <v>0</v>
      </c>
      <c r="Y319" s="1" t="s">
        <v>0</v>
      </c>
      <c r="Z319" s="1" t="s">
        <v>0</v>
      </c>
      <c r="AA319" s="1" t="s">
        <v>0</v>
      </c>
      <c r="AB319" s="1" t="s">
        <v>0</v>
      </c>
      <c r="AC319" s="1" t="s">
        <v>0</v>
      </c>
      <c r="AD319" s="1" t="s">
        <v>0</v>
      </c>
      <c r="AE319" s="1" t="s">
        <v>0</v>
      </c>
      <c r="AF319" s="1" t="s">
        <v>0</v>
      </c>
      <c r="AG319" s="1" t="s">
        <v>0</v>
      </c>
      <c r="AH319" s="1" t="s">
        <v>0</v>
      </c>
      <c r="AI319" s="1" t="s">
        <v>0</v>
      </c>
      <c r="AJ319" s="1" t="s">
        <v>0</v>
      </c>
      <c r="AK319" s="1" t="s">
        <v>0</v>
      </c>
      <c r="AL319" s="1" t="s">
        <v>0</v>
      </c>
      <c r="AM319" s="1" t="s">
        <v>0</v>
      </c>
      <c r="AN319" s="1" t="s">
        <v>0</v>
      </c>
      <c r="AO319" s="1" t="s">
        <v>0</v>
      </c>
      <c r="AP319" s="1" t="s">
        <v>0</v>
      </c>
      <c r="AQ319" s="1" t="s">
        <v>0</v>
      </c>
      <c r="AR319" s="1" t="s">
        <v>0</v>
      </c>
      <c r="AS319" s="1" t="s">
        <v>0</v>
      </c>
      <c r="AT319" s="1" t="s">
        <v>0</v>
      </c>
      <c r="AU319" s="1" t="s">
        <v>0</v>
      </c>
      <c r="AV319" s="1" t="s">
        <v>0</v>
      </c>
      <c r="AW319" s="1" t="s">
        <v>0</v>
      </c>
      <c r="AX319" s="1" t="s">
        <v>0</v>
      </c>
      <c r="AY319" s="1" t="s">
        <v>0</v>
      </c>
      <c r="AZ319" s="1" t="s">
        <v>0</v>
      </c>
      <c r="BA319" s="1" t="s">
        <v>0</v>
      </c>
      <c r="BB319" s="1" t="s">
        <v>0</v>
      </c>
      <c r="BC319" s="1" t="s">
        <v>0</v>
      </c>
      <c r="BD319" s="1" t="s">
        <v>0</v>
      </c>
      <c r="BE319" s="1" t="s">
        <v>0</v>
      </c>
      <c r="BF319" s="1" t="s">
        <v>0</v>
      </c>
      <c r="BG319" s="1" t="s">
        <v>0</v>
      </c>
      <c r="BH319" s="1" t="s">
        <v>0</v>
      </c>
      <c r="BI319" s="1" t="s">
        <v>0</v>
      </c>
      <c r="BJ319" s="1" t="s">
        <v>0</v>
      </c>
      <c r="BK319" s="1" t="s">
        <v>0</v>
      </c>
      <c r="BL319" s="1" t="s">
        <v>0</v>
      </c>
      <c r="BM319" s="1" t="s">
        <v>0</v>
      </c>
      <c r="BN319" s="1" t="s">
        <v>0</v>
      </c>
      <c r="BO319" s="1" t="s">
        <v>0</v>
      </c>
      <c r="BP319" s="1" t="s">
        <v>0</v>
      </c>
      <c r="BQ319" s="1" t="s">
        <v>0</v>
      </c>
      <c r="BR319" s="1" t="s">
        <v>0</v>
      </c>
      <c r="BS319" s="1" t="s">
        <v>0</v>
      </c>
      <c r="BT319" s="1" t="s">
        <v>0</v>
      </c>
      <c r="BU319" s="1" t="s">
        <v>0</v>
      </c>
      <c r="BV319" s="1" t="s">
        <v>0</v>
      </c>
      <c r="BW319" s="1" t="s">
        <v>0</v>
      </c>
      <c r="BX319" s="1" t="s">
        <v>0</v>
      </c>
      <c r="BY319" s="1" t="s">
        <v>0</v>
      </c>
      <c r="BZ319" s="1" t="s">
        <v>0</v>
      </c>
      <c r="CA319" s="1" t="s">
        <v>0</v>
      </c>
      <c r="CB319" s="1" t="s">
        <v>0</v>
      </c>
      <c r="CC319" s="1" t="s">
        <v>0</v>
      </c>
      <c r="CD319" s="1" t="s">
        <v>0</v>
      </c>
      <c r="CE319" s="1" t="s">
        <v>0</v>
      </c>
      <c r="CF319" s="1" t="s">
        <v>0</v>
      </c>
      <c r="CG319" s="1" t="s">
        <v>0</v>
      </c>
      <c r="CH319" s="1" t="s">
        <v>0</v>
      </c>
      <c r="CI319" s="1" t="s">
        <v>0</v>
      </c>
      <c r="CJ319" s="1" t="s">
        <v>0</v>
      </c>
      <c r="CK319" s="1" t="s">
        <v>0</v>
      </c>
      <c r="CL319" s="1" t="s">
        <v>0</v>
      </c>
      <c r="CM319" s="1" t="s">
        <v>0</v>
      </c>
      <c r="CN319" s="1" t="s">
        <v>0</v>
      </c>
      <c r="CO319" s="1" t="s">
        <v>0</v>
      </c>
      <c r="CP319" s="1" t="s">
        <v>0</v>
      </c>
      <c r="CQ319" s="1" t="s">
        <v>0</v>
      </c>
      <c r="CR319" s="1" t="s">
        <v>0</v>
      </c>
      <c r="CS319" s="1" t="s">
        <v>0</v>
      </c>
      <c r="CT319" s="1" t="s">
        <v>0</v>
      </c>
      <c r="CU319" s="1" t="s">
        <v>0</v>
      </c>
      <c r="CV319" s="1" t="s">
        <v>0</v>
      </c>
      <c r="CW319" s="1" t="s">
        <v>0</v>
      </c>
      <c r="CX319" s="1" t="s">
        <v>0</v>
      </c>
      <c r="CY319" s="1" t="s">
        <v>0</v>
      </c>
      <c r="CZ319" s="1" t="s">
        <v>0</v>
      </c>
      <c r="DA319" s="1" t="s">
        <v>0</v>
      </c>
      <c r="DB319" s="1" t="s">
        <v>0</v>
      </c>
      <c r="DC319" s="1" t="s">
        <v>0</v>
      </c>
      <c r="DD319" s="1" t="s">
        <v>0</v>
      </c>
      <c r="DE319" s="1" t="s">
        <v>0</v>
      </c>
      <c r="DF319" s="1" t="s">
        <v>0</v>
      </c>
      <c r="DG319" s="1" t="s">
        <v>0</v>
      </c>
      <c r="DH319" s="1" t="s">
        <v>0</v>
      </c>
      <c r="DI319" s="1" t="s">
        <v>0</v>
      </c>
      <c r="DJ319" s="1" t="s">
        <v>0</v>
      </c>
      <c r="DK319" s="1" t="s">
        <v>0</v>
      </c>
      <c r="DL319" s="1" t="s">
        <v>0</v>
      </c>
      <c r="DM319" s="1" t="s">
        <v>0</v>
      </c>
      <c r="DN319" s="1" t="s">
        <v>0</v>
      </c>
      <c r="DO319" s="1" t="s">
        <v>0</v>
      </c>
      <c r="DP319" s="1" t="s">
        <v>0</v>
      </c>
      <c r="DQ319" s="1" t="s">
        <v>0</v>
      </c>
      <c r="DR319" s="1" t="s">
        <v>0</v>
      </c>
      <c r="DS319" s="1" t="s">
        <v>0</v>
      </c>
      <c r="DT319" s="1" t="s">
        <v>0</v>
      </c>
      <c r="DU319" s="1" t="s">
        <v>0</v>
      </c>
      <c r="DV319" s="1" t="s">
        <v>0</v>
      </c>
      <c r="DW319" s="1" t="s">
        <v>0</v>
      </c>
      <c r="DX319" s="1" t="s">
        <v>0</v>
      </c>
      <c r="DY319" s="1" t="s">
        <v>0</v>
      </c>
      <c r="DZ319" s="1" t="s">
        <v>0</v>
      </c>
      <c r="EA319" s="1" t="s">
        <v>0</v>
      </c>
      <c r="EB319" s="1" t="s">
        <v>0</v>
      </c>
      <c r="EC319" s="1" t="s">
        <v>0</v>
      </c>
      <c r="ED319" s="1" t="s">
        <v>0</v>
      </c>
      <c r="EE319" s="1" t="s">
        <v>0</v>
      </c>
      <c r="EF319" s="1" t="s">
        <v>0</v>
      </c>
      <c r="EG319" s="1" t="s">
        <v>0</v>
      </c>
      <c r="EH319" s="1" t="s">
        <v>0</v>
      </c>
      <c r="EI319" s="1" t="s">
        <v>0</v>
      </c>
      <c r="EJ319" s="1" t="s">
        <v>0</v>
      </c>
      <c r="EK319" s="1" t="s">
        <v>0</v>
      </c>
      <c r="EL319" s="1" t="s">
        <v>0</v>
      </c>
      <c r="EM319" s="1" t="s">
        <v>0</v>
      </c>
      <c r="EN319" s="1" t="s">
        <v>0</v>
      </c>
      <c r="EO319" s="1" t="s">
        <v>0</v>
      </c>
      <c r="EP319" s="1" t="s">
        <v>0</v>
      </c>
      <c r="EQ319" s="1" t="s">
        <v>0</v>
      </c>
      <c r="ER319" s="1" t="s">
        <v>0</v>
      </c>
      <c r="ES319" s="1" t="s">
        <v>0</v>
      </c>
      <c r="ET319" s="1" t="s">
        <v>0</v>
      </c>
      <c r="EU319" s="1" t="s">
        <v>0</v>
      </c>
      <c r="EV319" s="1" t="s">
        <v>0</v>
      </c>
      <c r="EW319" s="1" t="s">
        <v>0</v>
      </c>
      <c r="EX319" s="1" t="s">
        <v>0</v>
      </c>
      <c r="EY319" s="1" t="s">
        <v>0</v>
      </c>
      <c r="EZ319" s="1" t="s">
        <v>0</v>
      </c>
      <c r="FA319" s="1" t="s">
        <v>0</v>
      </c>
      <c r="FB319" s="1" t="s">
        <v>0</v>
      </c>
      <c r="FC319" s="1" t="s">
        <v>0</v>
      </c>
      <c r="FD319" s="1" t="s">
        <v>0</v>
      </c>
    </row>
    <row r="320" spans="1:160" x14ac:dyDescent="0.2">
      <c r="A320" s="1" t="s">
        <v>1957</v>
      </c>
      <c r="B320" s="4" t="s">
        <v>1410</v>
      </c>
      <c r="C320" s="4" t="s">
        <v>1411</v>
      </c>
      <c r="D320" s="1">
        <v>371621.01517393498</v>
      </c>
      <c r="E320" s="1">
        <v>415499.33693351701</v>
      </c>
      <c r="F320" s="1">
        <v>451643.004647594</v>
      </c>
      <c r="G320" s="1">
        <v>477800.31539049803</v>
      </c>
      <c r="H320" s="1">
        <v>413408.36554037599</v>
      </c>
      <c r="I320" s="1">
        <v>286584.41243092599</v>
      </c>
      <c r="J320" s="1">
        <v>596132.230096168</v>
      </c>
      <c r="K320" s="1">
        <v>342750.08221963502</v>
      </c>
      <c r="L320" s="1">
        <v>356207.05553590303</v>
      </c>
      <c r="M320" s="1">
        <v>342817.45751248801</v>
      </c>
      <c r="N320" s="1">
        <v>1256756.80973789</v>
      </c>
      <c r="O320" s="1">
        <v>264646.73493442201</v>
      </c>
      <c r="P320" s="1">
        <v>367588.882097575</v>
      </c>
      <c r="Q320" s="1">
        <v>260215.64121323699</v>
      </c>
      <c r="R320" s="1">
        <v>374311.11084484402</v>
      </c>
      <c r="S320" s="1">
        <v>347964.82219578797</v>
      </c>
      <c r="T320" s="1">
        <v>900824.77475464297</v>
      </c>
      <c r="U320" s="1">
        <v>1501388.54969653</v>
      </c>
      <c r="V320" s="1">
        <v>438965.26177023101</v>
      </c>
      <c r="W320" s="1">
        <v>433642.68092983501</v>
      </c>
      <c r="X320" s="1">
        <v>412847.85364122799</v>
      </c>
      <c r="Y320" s="1">
        <v>340649.98888728902</v>
      </c>
      <c r="Z320" s="1">
        <v>331655.14491513401</v>
      </c>
      <c r="AA320" s="1">
        <v>237955.41943714599</v>
      </c>
      <c r="AB320" s="1">
        <v>457243.32063452498</v>
      </c>
      <c r="AC320" s="1">
        <v>408206.28766386298</v>
      </c>
      <c r="AD320" s="1">
        <v>396978.40544490999</v>
      </c>
      <c r="AE320" s="1">
        <v>339304.944119711</v>
      </c>
      <c r="AF320" s="1">
        <v>257988.913445663</v>
      </c>
      <c r="AG320" s="1">
        <v>240774.98233260601</v>
      </c>
      <c r="AH320" s="1">
        <v>356963.03393182001</v>
      </c>
      <c r="AI320" s="1">
        <v>229350.214926343</v>
      </c>
      <c r="AJ320" s="1">
        <v>444399.81847992598</v>
      </c>
      <c r="AK320" s="1">
        <v>387406.86414729099</v>
      </c>
      <c r="AL320" s="1">
        <v>212495.42986757201</v>
      </c>
      <c r="AM320" s="1">
        <v>388299.52301634301</v>
      </c>
      <c r="AN320" s="1">
        <v>618477.08016144705</v>
      </c>
      <c r="AO320" s="1">
        <v>288749.93438913202</v>
      </c>
      <c r="AP320" s="1">
        <v>725999.17238841904</v>
      </c>
      <c r="AQ320" s="1">
        <v>193379.36089035601</v>
      </c>
      <c r="AR320" s="1">
        <v>322573.41995884897</v>
      </c>
      <c r="AS320" s="1">
        <v>274044.84857576201</v>
      </c>
      <c r="AT320" s="1">
        <v>437268.07090067002</v>
      </c>
      <c r="AU320" s="1">
        <v>324610.78850820998</v>
      </c>
      <c r="AV320" s="1">
        <v>274010.44672614097</v>
      </c>
      <c r="AW320" s="1">
        <v>442714.453742076</v>
      </c>
      <c r="AX320" s="1">
        <v>139758.32521723199</v>
      </c>
      <c r="AY320" s="1">
        <v>256072.46615543001</v>
      </c>
      <c r="AZ320" s="1">
        <v>257654.59751973001</v>
      </c>
      <c r="BA320" s="1">
        <v>310705.43350558903</v>
      </c>
      <c r="BB320" s="1">
        <v>226376.20856093001</v>
      </c>
      <c r="BC320" s="1">
        <v>255737.285014047</v>
      </c>
      <c r="BD320" s="1">
        <v>769125.59734054597</v>
      </c>
      <c r="BE320" s="1">
        <v>302656.23778633098</v>
      </c>
      <c r="BF320" s="1">
        <v>281677.71783232799</v>
      </c>
      <c r="BG320" s="1">
        <v>354661.63809664699</v>
      </c>
      <c r="BH320" s="1">
        <v>182309.85891817501</v>
      </c>
      <c r="BI320" s="1">
        <v>523973.81040587102</v>
      </c>
      <c r="BJ320" s="1">
        <v>670767.09869182203</v>
      </c>
      <c r="BK320" s="1">
        <v>301138.11353458202</v>
      </c>
      <c r="BL320" s="1">
        <v>869419.02007957501</v>
      </c>
      <c r="BM320" s="1">
        <v>159615.25893037199</v>
      </c>
      <c r="BN320" s="1">
        <v>290263.49573177699</v>
      </c>
      <c r="BO320" s="1">
        <v>529309.06439379696</v>
      </c>
      <c r="BP320" s="1">
        <v>391508.93588709302</v>
      </c>
      <c r="BQ320" s="1">
        <v>595959.37131187401</v>
      </c>
      <c r="BR320" s="1">
        <v>369366.65593640797</v>
      </c>
      <c r="BS320" s="1">
        <v>296974.08848493698</v>
      </c>
      <c r="BT320" s="1">
        <v>349404.85135248798</v>
      </c>
      <c r="BU320" s="1">
        <v>359592.465827443</v>
      </c>
      <c r="BV320" s="1">
        <v>284514.85843524401</v>
      </c>
      <c r="BW320" s="1">
        <v>449354.78067423799</v>
      </c>
      <c r="BX320" s="1">
        <v>269930.59755841101</v>
      </c>
      <c r="BY320" s="1">
        <v>575991.42942227202</v>
      </c>
      <c r="BZ320" s="1">
        <v>279622.98533098598</v>
      </c>
      <c r="CA320" s="1">
        <v>714302.34437652701</v>
      </c>
      <c r="CB320" s="1">
        <v>1025722.52509542</v>
      </c>
      <c r="CC320" s="1">
        <v>373284.144786697</v>
      </c>
      <c r="CD320" s="1">
        <v>302663.91226334602</v>
      </c>
      <c r="CE320" s="1">
        <v>316266.04365222203</v>
      </c>
      <c r="CF320" s="1">
        <v>321784.13089909102</v>
      </c>
      <c r="CG320" s="1">
        <v>242675.81728255999</v>
      </c>
      <c r="CH320" s="1">
        <v>531241.21789321501</v>
      </c>
      <c r="CI320" s="1">
        <v>763204.26320222905</v>
      </c>
      <c r="CJ320" s="1">
        <v>254798.351666651</v>
      </c>
      <c r="CK320" s="1">
        <v>267749.88833915401</v>
      </c>
      <c r="CL320" s="1">
        <v>1195330.6902539199</v>
      </c>
      <c r="CM320" s="1">
        <v>388999.46204389201</v>
      </c>
      <c r="CN320" s="1">
        <v>929177.73200071999</v>
      </c>
      <c r="CO320" s="1">
        <v>282904.89582642401</v>
      </c>
      <c r="CP320" s="1">
        <v>298993.72635340702</v>
      </c>
      <c r="CQ320" s="1">
        <v>305612.43600256398</v>
      </c>
      <c r="CR320" s="1">
        <v>476671.20443414</v>
      </c>
      <c r="CS320" s="1">
        <v>210355.09170252</v>
      </c>
      <c r="CT320" s="1">
        <v>306232.06502252899</v>
      </c>
      <c r="CU320" s="1">
        <v>243335.97687684101</v>
      </c>
      <c r="CV320" s="1">
        <v>427407.56925959903</v>
      </c>
      <c r="CW320" s="1">
        <v>262093.173205953</v>
      </c>
      <c r="CX320" s="1">
        <v>394198.13417952001</v>
      </c>
      <c r="CY320" s="1">
        <v>259336.73130205501</v>
      </c>
      <c r="CZ320" s="1">
        <v>333374.088339262</v>
      </c>
      <c r="DA320" s="1">
        <v>1155696.6851151399</v>
      </c>
      <c r="DB320" s="1">
        <v>428896.66921465698</v>
      </c>
      <c r="DC320" s="1">
        <v>343267.51267970999</v>
      </c>
      <c r="DD320" s="1">
        <v>236400.38351245201</v>
      </c>
      <c r="DE320" s="1">
        <v>276848.17301986599</v>
      </c>
      <c r="DF320" s="1">
        <v>242690.64209573</v>
      </c>
      <c r="DG320" s="1">
        <v>232729.25364995599</v>
      </c>
      <c r="DH320" s="1">
        <v>352692.65143931197</v>
      </c>
      <c r="DI320" s="1">
        <v>463283.26013568701</v>
      </c>
      <c r="DJ320" s="1">
        <v>389754.879513386</v>
      </c>
      <c r="DK320" s="1">
        <v>252304.471585755</v>
      </c>
      <c r="DL320" s="1">
        <v>297498.41001512198</v>
      </c>
      <c r="DM320" s="1">
        <v>453651.56816268701</v>
      </c>
      <c r="DN320" s="1">
        <v>196744.74779290101</v>
      </c>
      <c r="DO320" s="1">
        <v>284348.261184378</v>
      </c>
      <c r="DP320" s="1">
        <v>428758.46624083602</v>
      </c>
      <c r="DQ320" s="1">
        <v>442248.34180170001</v>
      </c>
      <c r="DR320" s="1">
        <v>878369.43609770702</v>
      </c>
      <c r="DS320" s="1">
        <v>282842.45224409399</v>
      </c>
      <c r="DT320" s="1">
        <v>266504.318092737</v>
      </c>
      <c r="DU320" s="1">
        <v>332913.166118439</v>
      </c>
      <c r="DV320" s="1">
        <v>229182.476083785</v>
      </c>
      <c r="DW320" s="1">
        <v>235599.73808197401</v>
      </c>
      <c r="DX320" s="1">
        <v>219487.528105609</v>
      </c>
      <c r="DY320" s="1">
        <v>342772.91410544398</v>
      </c>
      <c r="DZ320" s="1">
        <v>257687.51609876301</v>
      </c>
      <c r="EA320" s="1">
        <v>326280.44880650402</v>
      </c>
      <c r="EB320" s="1">
        <v>222644.442960455</v>
      </c>
      <c r="EC320" s="1">
        <v>506193.45714383898</v>
      </c>
      <c r="ED320" s="1">
        <v>307961.41473317402</v>
      </c>
      <c r="EE320" s="1">
        <v>329278.62256573502</v>
      </c>
      <c r="EF320" s="1">
        <v>357346.987483476</v>
      </c>
      <c r="EG320" s="1">
        <v>629866.69782343402</v>
      </c>
      <c r="EH320" s="1">
        <v>287800.89071502502</v>
      </c>
      <c r="EI320" s="1">
        <v>523534.74411053001</v>
      </c>
      <c r="EJ320" s="1">
        <v>282515.01363425399</v>
      </c>
      <c r="EK320" s="1">
        <v>245695.51999856901</v>
      </c>
      <c r="EL320" s="1">
        <v>182938.22644911101</v>
      </c>
      <c r="EM320" s="1">
        <v>196357.48497786501</v>
      </c>
      <c r="EN320" s="1">
        <v>239529.72717055501</v>
      </c>
      <c r="EO320" s="1">
        <v>300757.21576468297</v>
      </c>
      <c r="EP320" s="1">
        <v>318307.40911802801</v>
      </c>
      <c r="EQ320" s="1">
        <v>192521.81220092601</v>
      </c>
      <c r="ER320" s="1">
        <v>164573.47515209299</v>
      </c>
      <c r="ES320" s="1">
        <v>237669.79138583399</v>
      </c>
      <c r="ET320" s="1">
        <v>233507.97632403599</v>
      </c>
      <c r="EU320" s="1">
        <v>161350.753779769</v>
      </c>
      <c r="EV320" s="1">
        <v>236131.53659903799</v>
      </c>
      <c r="EW320" s="1">
        <v>194294.56003249899</v>
      </c>
      <c r="EX320" s="1">
        <v>145614.027688993</v>
      </c>
      <c r="EY320" s="1">
        <v>171312.70355003999</v>
      </c>
      <c r="EZ320" s="1">
        <v>419152.07444687001</v>
      </c>
      <c r="FA320" s="1">
        <v>191522.30859559501</v>
      </c>
      <c r="FB320" s="1">
        <v>591019.60833489301</v>
      </c>
      <c r="FC320" s="1">
        <v>274644.01626107498</v>
      </c>
      <c r="FD320" s="1">
        <v>267218.81173712498</v>
      </c>
    </row>
    <row r="321" spans="1:160" x14ac:dyDescent="0.2">
      <c r="A321" s="1" t="s">
        <v>1958</v>
      </c>
      <c r="B321" s="4" t="s">
        <v>1415</v>
      </c>
      <c r="C321" s="4" t="s">
        <v>1416</v>
      </c>
      <c r="D321" s="1" t="s">
        <v>0</v>
      </c>
      <c r="E321" s="1" t="s">
        <v>0</v>
      </c>
      <c r="F321" s="1" t="s">
        <v>0</v>
      </c>
      <c r="G321" s="1" t="s">
        <v>0</v>
      </c>
      <c r="H321" s="1" t="s">
        <v>0</v>
      </c>
      <c r="I321" s="1" t="s">
        <v>0</v>
      </c>
      <c r="J321" s="1" t="s">
        <v>0</v>
      </c>
      <c r="K321" s="1" t="s">
        <v>0</v>
      </c>
      <c r="L321" s="1" t="s">
        <v>0</v>
      </c>
      <c r="M321" s="1" t="s">
        <v>0</v>
      </c>
      <c r="N321" s="1" t="s">
        <v>0</v>
      </c>
      <c r="O321" s="1" t="s">
        <v>0</v>
      </c>
      <c r="P321" s="1" t="s">
        <v>0</v>
      </c>
      <c r="Q321" s="1" t="s">
        <v>0</v>
      </c>
      <c r="R321" s="1" t="s">
        <v>0</v>
      </c>
      <c r="S321" s="1" t="s">
        <v>0</v>
      </c>
      <c r="T321" s="1" t="s">
        <v>0</v>
      </c>
      <c r="U321" s="1" t="s">
        <v>0</v>
      </c>
      <c r="V321" s="1" t="s">
        <v>0</v>
      </c>
      <c r="W321" s="1" t="s">
        <v>0</v>
      </c>
      <c r="X321" s="1" t="s">
        <v>0</v>
      </c>
      <c r="Y321" s="1" t="s">
        <v>0</v>
      </c>
      <c r="Z321" s="1" t="s">
        <v>0</v>
      </c>
      <c r="AA321" s="1" t="s">
        <v>0</v>
      </c>
      <c r="AB321" s="1" t="s">
        <v>0</v>
      </c>
      <c r="AC321" s="1" t="s">
        <v>0</v>
      </c>
      <c r="AD321" s="1" t="s">
        <v>0</v>
      </c>
      <c r="AE321" s="1" t="s">
        <v>0</v>
      </c>
      <c r="AF321" s="1" t="s">
        <v>0</v>
      </c>
      <c r="AG321" s="1" t="s">
        <v>0</v>
      </c>
      <c r="AH321" s="1" t="s">
        <v>0</v>
      </c>
      <c r="AI321" s="1" t="s">
        <v>0</v>
      </c>
      <c r="AJ321" s="1" t="s">
        <v>0</v>
      </c>
      <c r="AK321" s="1" t="s">
        <v>0</v>
      </c>
      <c r="AL321" s="1" t="s">
        <v>0</v>
      </c>
      <c r="AM321" s="1" t="s">
        <v>0</v>
      </c>
      <c r="AN321" s="1" t="s">
        <v>0</v>
      </c>
      <c r="AO321" s="1" t="s">
        <v>0</v>
      </c>
      <c r="AP321" s="1" t="s">
        <v>0</v>
      </c>
      <c r="AQ321" s="1" t="s">
        <v>0</v>
      </c>
      <c r="AR321" s="1" t="s">
        <v>0</v>
      </c>
      <c r="AS321" s="1" t="s">
        <v>0</v>
      </c>
      <c r="AT321" s="1" t="s">
        <v>0</v>
      </c>
      <c r="AU321" s="1" t="s">
        <v>0</v>
      </c>
      <c r="AV321" s="1" t="s">
        <v>0</v>
      </c>
      <c r="AW321" s="1" t="s">
        <v>0</v>
      </c>
      <c r="AX321" s="1" t="s">
        <v>0</v>
      </c>
      <c r="AY321" s="1" t="s">
        <v>0</v>
      </c>
      <c r="AZ321" s="1" t="s">
        <v>0</v>
      </c>
      <c r="BA321" s="1" t="s">
        <v>0</v>
      </c>
      <c r="BB321" s="1" t="s">
        <v>0</v>
      </c>
      <c r="BC321" s="1" t="s">
        <v>0</v>
      </c>
      <c r="BD321" s="1" t="s">
        <v>0</v>
      </c>
      <c r="BE321" s="1" t="s">
        <v>0</v>
      </c>
      <c r="BF321" s="1" t="s">
        <v>0</v>
      </c>
      <c r="BG321" s="1" t="s">
        <v>0</v>
      </c>
      <c r="BH321" s="1" t="s">
        <v>0</v>
      </c>
      <c r="BI321" s="1" t="s">
        <v>0</v>
      </c>
      <c r="BJ321" s="1" t="s">
        <v>0</v>
      </c>
      <c r="BK321" s="1" t="s">
        <v>0</v>
      </c>
      <c r="BL321" s="1" t="s">
        <v>0</v>
      </c>
      <c r="BM321" s="1" t="s">
        <v>0</v>
      </c>
      <c r="BN321" s="1" t="s">
        <v>0</v>
      </c>
      <c r="BO321" s="1" t="s">
        <v>0</v>
      </c>
      <c r="BP321" s="1" t="s">
        <v>0</v>
      </c>
      <c r="BQ321" s="1" t="s">
        <v>0</v>
      </c>
      <c r="BR321" s="1" t="s">
        <v>0</v>
      </c>
      <c r="BS321" s="1" t="s">
        <v>0</v>
      </c>
      <c r="BT321" s="1" t="s">
        <v>0</v>
      </c>
      <c r="BU321" s="1" t="s">
        <v>0</v>
      </c>
      <c r="BV321" s="1" t="s">
        <v>0</v>
      </c>
      <c r="BW321" s="1" t="s">
        <v>0</v>
      </c>
      <c r="BX321" s="1" t="s">
        <v>0</v>
      </c>
      <c r="BY321" s="1" t="s">
        <v>0</v>
      </c>
      <c r="BZ321" s="1" t="s">
        <v>0</v>
      </c>
      <c r="CA321" s="1" t="s">
        <v>0</v>
      </c>
      <c r="CB321" s="1" t="s">
        <v>0</v>
      </c>
      <c r="CC321" s="1" t="s">
        <v>0</v>
      </c>
      <c r="CD321" s="1" t="s">
        <v>0</v>
      </c>
      <c r="CE321" s="1" t="s">
        <v>0</v>
      </c>
      <c r="CF321" s="1" t="s">
        <v>0</v>
      </c>
      <c r="CG321" s="1" t="s">
        <v>0</v>
      </c>
      <c r="CH321" s="1" t="s">
        <v>0</v>
      </c>
      <c r="CI321" s="1" t="s">
        <v>0</v>
      </c>
      <c r="CJ321" s="1" t="s">
        <v>0</v>
      </c>
      <c r="CK321" s="1" t="s">
        <v>0</v>
      </c>
      <c r="CL321" s="1" t="s">
        <v>0</v>
      </c>
      <c r="CM321" s="1" t="s">
        <v>0</v>
      </c>
      <c r="CN321" s="1" t="s">
        <v>0</v>
      </c>
      <c r="CO321" s="1" t="s">
        <v>0</v>
      </c>
      <c r="CP321" s="1" t="s">
        <v>0</v>
      </c>
      <c r="CQ321" s="1" t="s">
        <v>0</v>
      </c>
      <c r="CR321" s="1" t="s">
        <v>0</v>
      </c>
      <c r="CS321" s="1" t="s">
        <v>0</v>
      </c>
      <c r="CT321" s="1" t="s">
        <v>0</v>
      </c>
      <c r="CU321" s="1" t="s">
        <v>0</v>
      </c>
      <c r="CV321" s="1" t="s">
        <v>0</v>
      </c>
      <c r="CW321" s="1" t="s">
        <v>0</v>
      </c>
      <c r="CX321" s="1" t="s">
        <v>0</v>
      </c>
      <c r="CY321" s="1" t="s">
        <v>0</v>
      </c>
      <c r="CZ321" s="1" t="s">
        <v>0</v>
      </c>
      <c r="DA321" s="1" t="s">
        <v>0</v>
      </c>
      <c r="DB321" s="1" t="s">
        <v>0</v>
      </c>
      <c r="DC321" s="1" t="s">
        <v>0</v>
      </c>
      <c r="DD321" s="1" t="s">
        <v>0</v>
      </c>
      <c r="DE321" s="1" t="s">
        <v>0</v>
      </c>
      <c r="DF321" s="1" t="s">
        <v>0</v>
      </c>
      <c r="DG321" s="1" t="s">
        <v>0</v>
      </c>
      <c r="DH321" s="1" t="s">
        <v>0</v>
      </c>
      <c r="DI321" s="1" t="s">
        <v>0</v>
      </c>
      <c r="DJ321" s="1" t="s">
        <v>0</v>
      </c>
      <c r="DK321" s="1" t="s">
        <v>0</v>
      </c>
      <c r="DL321" s="1" t="s">
        <v>0</v>
      </c>
      <c r="DM321" s="1" t="s">
        <v>0</v>
      </c>
      <c r="DN321" s="1" t="s">
        <v>0</v>
      </c>
      <c r="DO321" s="1" t="s">
        <v>0</v>
      </c>
      <c r="DP321" s="1" t="s">
        <v>0</v>
      </c>
      <c r="DQ321" s="1" t="s">
        <v>0</v>
      </c>
      <c r="DR321" s="1" t="s">
        <v>0</v>
      </c>
      <c r="DS321" s="1" t="s">
        <v>0</v>
      </c>
      <c r="DT321" s="1" t="s">
        <v>0</v>
      </c>
      <c r="DU321" s="1" t="s">
        <v>0</v>
      </c>
      <c r="DV321" s="1" t="s">
        <v>0</v>
      </c>
      <c r="DW321" s="1" t="s">
        <v>0</v>
      </c>
      <c r="DX321" s="1" t="s">
        <v>0</v>
      </c>
      <c r="DY321" s="1" t="s">
        <v>0</v>
      </c>
      <c r="DZ321" s="1" t="s">
        <v>0</v>
      </c>
      <c r="EA321" s="1" t="s">
        <v>0</v>
      </c>
      <c r="EB321" s="1" t="s">
        <v>0</v>
      </c>
      <c r="EC321" s="1" t="s">
        <v>0</v>
      </c>
      <c r="ED321" s="1" t="s">
        <v>0</v>
      </c>
      <c r="EE321" s="1" t="s">
        <v>0</v>
      </c>
      <c r="EF321" s="1" t="s">
        <v>0</v>
      </c>
      <c r="EG321" s="1" t="s">
        <v>0</v>
      </c>
      <c r="EH321" s="1" t="s">
        <v>0</v>
      </c>
      <c r="EI321" s="1" t="s">
        <v>0</v>
      </c>
      <c r="EJ321" s="1" t="s">
        <v>0</v>
      </c>
      <c r="EK321" s="1" t="s">
        <v>0</v>
      </c>
      <c r="EL321" s="1" t="s">
        <v>0</v>
      </c>
      <c r="EM321" s="1" t="s">
        <v>0</v>
      </c>
      <c r="EN321" s="1" t="s">
        <v>0</v>
      </c>
      <c r="EO321" s="1" t="s">
        <v>0</v>
      </c>
      <c r="EP321" s="1" t="s">
        <v>0</v>
      </c>
      <c r="EQ321" s="1" t="s">
        <v>0</v>
      </c>
      <c r="ER321" s="1" t="s">
        <v>0</v>
      </c>
      <c r="ES321" s="1" t="s">
        <v>0</v>
      </c>
      <c r="ET321" s="1" t="s">
        <v>0</v>
      </c>
      <c r="EU321" s="1" t="s">
        <v>0</v>
      </c>
      <c r="EV321" s="1" t="s">
        <v>0</v>
      </c>
      <c r="EW321" s="1" t="s">
        <v>0</v>
      </c>
      <c r="EX321" s="1" t="s">
        <v>0</v>
      </c>
      <c r="EY321" s="1" t="s">
        <v>0</v>
      </c>
      <c r="EZ321" s="1" t="s">
        <v>0</v>
      </c>
      <c r="FA321" s="1" t="s">
        <v>0</v>
      </c>
      <c r="FB321" s="1" t="s">
        <v>0</v>
      </c>
      <c r="FC321" s="1" t="s">
        <v>0</v>
      </c>
      <c r="FD321" s="1" t="s">
        <v>0</v>
      </c>
    </row>
    <row r="322" spans="1:160" x14ac:dyDescent="0.2">
      <c r="A322" s="1" t="s">
        <v>1959</v>
      </c>
      <c r="B322" s="4" t="s">
        <v>1420</v>
      </c>
      <c r="C322" s="4" t="s">
        <v>1421</v>
      </c>
      <c r="D322" s="1" t="s">
        <v>0</v>
      </c>
      <c r="E322" s="1" t="s">
        <v>0</v>
      </c>
      <c r="F322" s="1" t="s">
        <v>0</v>
      </c>
      <c r="G322" s="1" t="s">
        <v>0</v>
      </c>
      <c r="H322" s="1" t="s">
        <v>0</v>
      </c>
      <c r="I322" s="1" t="s">
        <v>0</v>
      </c>
      <c r="J322" s="1" t="s">
        <v>0</v>
      </c>
      <c r="K322" s="1" t="s">
        <v>0</v>
      </c>
      <c r="L322" s="1" t="s">
        <v>0</v>
      </c>
      <c r="M322" s="1" t="s">
        <v>0</v>
      </c>
      <c r="N322" s="1" t="s">
        <v>0</v>
      </c>
      <c r="O322" s="1" t="s">
        <v>0</v>
      </c>
      <c r="P322" s="1" t="s">
        <v>0</v>
      </c>
      <c r="Q322" s="1" t="s">
        <v>0</v>
      </c>
      <c r="R322" s="1" t="s">
        <v>0</v>
      </c>
      <c r="S322" s="1" t="s">
        <v>0</v>
      </c>
      <c r="T322" s="1" t="s">
        <v>0</v>
      </c>
      <c r="U322" s="1" t="s">
        <v>0</v>
      </c>
      <c r="V322" s="1" t="s">
        <v>0</v>
      </c>
      <c r="W322" s="1" t="s">
        <v>0</v>
      </c>
      <c r="X322" s="1" t="s">
        <v>0</v>
      </c>
      <c r="Y322" s="1" t="s">
        <v>0</v>
      </c>
      <c r="Z322" s="1" t="s">
        <v>0</v>
      </c>
      <c r="AA322" s="1" t="s">
        <v>0</v>
      </c>
      <c r="AB322" s="1" t="s">
        <v>0</v>
      </c>
      <c r="AC322" s="1" t="s">
        <v>0</v>
      </c>
      <c r="AD322" s="1" t="s">
        <v>0</v>
      </c>
      <c r="AE322" s="1" t="s">
        <v>0</v>
      </c>
      <c r="AF322" s="1" t="s">
        <v>0</v>
      </c>
      <c r="AG322" s="1" t="s">
        <v>0</v>
      </c>
      <c r="AH322" s="1" t="s">
        <v>0</v>
      </c>
      <c r="AI322" s="1" t="s">
        <v>0</v>
      </c>
      <c r="AJ322" s="1" t="s">
        <v>0</v>
      </c>
      <c r="AK322" s="1" t="s">
        <v>0</v>
      </c>
      <c r="AL322" s="1" t="s">
        <v>0</v>
      </c>
      <c r="AM322" s="1" t="s">
        <v>0</v>
      </c>
      <c r="AN322" s="1" t="s">
        <v>0</v>
      </c>
      <c r="AO322" s="1" t="s">
        <v>0</v>
      </c>
      <c r="AP322" s="1" t="s">
        <v>0</v>
      </c>
      <c r="AQ322" s="1" t="s">
        <v>0</v>
      </c>
      <c r="AR322" s="1" t="s">
        <v>0</v>
      </c>
      <c r="AS322" s="1" t="s">
        <v>0</v>
      </c>
      <c r="AT322" s="1" t="s">
        <v>0</v>
      </c>
      <c r="AU322" s="1" t="s">
        <v>0</v>
      </c>
      <c r="AV322" s="1" t="s">
        <v>0</v>
      </c>
      <c r="AW322" s="1" t="s">
        <v>0</v>
      </c>
      <c r="AX322" s="1" t="s">
        <v>0</v>
      </c>
      <c r="AY322" s="1" t="s">
        <v>0</v>
      </c>
      <c r="AZ322" s="1" t="s">
        <v>0</v>
      </c>
      <c r="BA322" s="1" t="s">
        <v>0</v>
      </c>
      <c r="BB322" s="1" t="s">
        <v>0</v>
      </c>
      <c r="BC322" s="1" t="s">
        <v>0</v>
      </c>
      <c r="BD322" s="1" t="s">
        <v>0</v>
      </c>
      <c r="BE322" s="1" t="s">
        <v>0</v>
      </c>
      <c r="BF322" s="1" t="s">
        <v>0</v>
      </c>
      <c r="BG322" s="1" t="s">
        <v>0</v>
      </c>
      <c r="BH322" s="1" t="s">
        <v>0</v>
      </c>
      <c r="BI322" s="1" t="s">
        <v>0</v>
      </c>
      <c r="BJ322" s="1" t="s">
        <v>0</v>
      </c>
      <c r="BK322" s="1" t="s">
        <v>0</v>
      </c>
      <c r="BL322" s="1" t="s">
        <v>0</v>
      </c>
      <c r="BM322" s="1" t="s">
        <v>0</v>
      </c>
      <c r="BN322" s="1" t="s">
        <v>0</v>
      </c>
      <c r="BO322" s="1" t="s">
        <v>0</v>
      </c>
      <c r="BP322" s="1" t="s">
        <v>0</v>
      </c>
      <c r="BQ322" s="1" t="s">
        <v>0</v>
      </c>
      <c r="BR322" s="1" t="s">
        <v>0</v>
      </c>
      <c r="BS322" s="1" t="s">
        <v>0</v>
      </c>
      <c r="BT322" s="1" t="s">
        <v>0</v>
      </c>
      <c r="BU322" s="1" t="s">
        <v>0</v>
      </c>
      <c r="BV322" s="1" t="s">
        <v>0</v>
      </c>
      <c r="BW322" s="1" t="s">
        <v>0</v>
      </c>
      <c r="BX322" s="1" t="s">
        <v>0</v>
      </c>
      <c r="BY322" s="1" t="s">
        <v>0</v>
      </c>
      <c r="BZ322" s="1" t="s">
        <v>0</v>
      </c>
      <c r="CA322" s="1" t="s">
        <v>0</v>
      </c>
      <c r="CB322" s="1" t="s">
        <v>0</v>
      </c>
      <c r="CC322" s="1" t="s">
        <v>0</v>
      </c>
      <c r="CD322" s="1" t="s">
        <v>0</v>
      </c>
      <c r="CE322" s="1" t="s">
        <v>0</v>
      </c>
      <c r="CF322" s="1" t="s">
        <v>0</v>
      </c>
      <c r="CG322" s="1" t="s">
        <v>0</v>
      </c>
      <c r="CH322" s="1" t="s">
        <v>0</v>
      </c>
      <c r="CI322" s="1" t="s">
        <v>0</v>
      </c>
      <c r="CJ322" s="1" t="s">
        <v>0</v>
      </c>
      <c r="CK322" s="1" t="s">
        <v>0</v>
      </c>
      <c r="CL322" s="1" t="s">
        <v>0</v>
      </c>
      <c r="CM322" s="1" t="s">
        <v>0</v>
      </c>
      <c r="CN322" s="1" t="s">
        <v>0</v>
      </c>
      <c r="CO322" s="1" t="s">
        <v>0</v>
      </c>
      <c r="CP322" s="1" t="s">
        <v>0</v>
      </c>
      <c r="CQ322" s="1" t="s">
        <v>0</v>
      </c>
      <c r="CR322" s="1" t="s">
        <v>0</v>
      </c>
      <c r="CS322" s="1" t="s">
        <v>0</v>
      </c>
      <c r="CT322" s="1" t="s">
        <v>0</v>
      </c>
      <c r="CU322" s="1" t="s">
        <v>0</v>
      </c>
      <c r="CV322" s="1" t="s">
        <v>0</v>
      </c>
      <c r="CW322" s="1" t="s">
        <v>0</v>
      </c>
      <c r="CX322" s="1" t="s">
        <v>0</v>
      </c>
      <c r="CY322" s="1" t="s">
        <v>0</v>
      </c>
      <c r="CZ322" s="1" t="s">
        <v>0</v>
      </c>
      <c r="DA322" s="1" t="s">
        <v>0</v>
      </c>
      <c r="DB322" s="1" t="s">
        <v>0</v>
      </c>
      <c r="DC322" s="1" t="s">
        <v>0</v>
      </c>
      <c r="DD322" s="1" t="s">
        <v>0</v>
      </c>
      <c r="DE322" s="1" t="s">
        <v>0</v>
      </c>
      <c r="DF322" s="1" t="s">
        <v>0</v>
      </c>
      <c r="DG322" s="1" t="s">
        <v>0</v>
      </c>
      <c r="DH322" s="1" t="s">
        <v>0</v>
      </c>
      <c r="DI322" s="1" t="s">
        <v>0</v>
      </c>
      <c r="DJ322" s="1" t="s">
        <v>0</v>
      </c>
      <c r="DK322" s="1" t="s">
        <v>0</v>
      </c>
      <c r="DL322" s="1" t="s">
        <v>0</v>
      </c>
      <c r="DM322" s="1" t="s">
        <v>0</v>
      </c>
      <c r="DN322" s="1" t="s">
        <v>0</v>
      </c>
      <c r="DO322" s="1" t="s">
        <v>0</v>
      </c>
      <c r="DP322" s="1" t="s">
        <v>0</v>
      </c>
      <c r="DQ322" s="1" t="s">
        <v>0</v>
      </c>
      <c r="DR322" s="1" t="s">
        <v>0</v>
      </c>
      <c r="DS322" s="1" t="s">
        <v>0</v>
      </c>
      <c r="DT322" s="1" t="s">
        <v>0</v>
      </c>
      <c r="DU322" s="1" t="s">
        <v>0</v>
      </c>
      <c r="DV322" s="1" t="s">
        <v>0</v>
      </c>
      <c r="DW322" s="1" t="s">
        <v>0</v>
      </c>
      <c r="DX322" s="1" t="s">
        <v>0</v>
      </c>
      <c r="DY322" s="1" t="s">
        <v>0</v>
      </c>
      <c r="DZ322" s="1" t="s">
        <v>0</v>
      </c>
      <c r="EA322" s="1" t="s">
        <v>0</v>
      </c>
      <c r="EB322" s="1" t="s">
        <v>0</v>
      </c>
      <c r="EC322" s="1" t="s">
        <v>0</v>
      </c>
      <c r="ED322" s="1" t="s">
        <v>0</v>
      </c>
      <c r="EE322" s="1" t="s">
        <v>0</v>
      </c>
      <c r="EF322" s="1" t="s">
        <v>0</v>
      </c>
      <c r="EG322" s="1" t="s">
        <v>0</v>
      </c>
      <c r="EH322" s="1" t="s">
        <v>0</v>
      </c>
      <c r="EI322" s="1" t="s">
        <v>0</v>
      </c>
      <c r="EJ322" s="1" t="s">
        <v>0</v>
      </c>
      <c r="EK322" s="1" t="s">
        <v>0</v>
      </c>
      <c r="EL322" s="1" t="s">
        <v>0</v>
      </c>
      <c r="EM322" s="1" t="s">
        <v>0</v>
      </c>
      <c r="EN322" s="1" t="s">
        <v>0</v>
      </c>
      <c r="EO322" s="1" t="s">
        <v>0</v>
      </c>
      <c r="EP322" s="1" t="s">
        <v>0</v>
      </c>
      <c r="EQ322" s="1" t="s">
        <v>0</v>
      </c>
      <c r="ER322" s="1" t="s">
        <v>0</v>
      </c>
      <c r="ES322" s="1" t="s">
        <v>0</v>
      </c>
      <c r="ET322" s="1" t="s">
        <v>0</v>
      </c>
      <c r="EU322" s="1" t="s">
        <v>0</v>
      </c>
      <c r="EV322" s="1" t="s">
        <v>0</v>
      </c>
      <c r="EW322" s="1" t="s">
        <v>0</v>
      </c>
      <c r="EX322" s="1" t="s">
        <v>0</v>
      </c>
      <c r="EY322" s="1" t="s">
        <v>0</v>
      </c>
      <c r="EZ322" s="1" t="s">
        <v>0</v>
      </c>
      <c r="FA322" s="1" t="s">
        <v>0</v>
      </c>
      <c r="FB322" s="1" t="s">
        <v>0</v>
      </c>
      <c r="FC322" s="1" t="s">
        <v>0</v>
      </c>
      <c r="FD322" s="1" t="s">
        <v>0</v>
      </c>
    </row>
    <row r="323" spans="1:160" x14ac:dyDescent="0.2">
      <c r="A323" s="1" t="s">
        <v>1960</v>
      </c>
      <c r="B323" s="4" t="s">
        <v>1424</v>
      </c>
      <c r="C323" s="4" t="s">
        <v>1425</v>
      </c>
      <c r="D323" s="1">
        <v>68325.3170973261</v>
      </c>
      <c r="E323" s="1">
        <v>74809.6847066755</v>
      </c>
      <c r="F323" s="1">
        <v>68857.353735275596</v>
      </c>
      <c r="G323" s="1">
        <v>71556.355324187301</v>
      </c>
      <c r="H323" s="1">
        <v>69312.7852926817</v>
      </c>
      <c r="I323" s="1">
        <v>61725.622267445899</v>
      </c>
      <c r="J323" s="1">
        <v>70505.703825821605</v>
      </c>
      <c r="K323" s="1">
        <v>65878.318252868499</v>
      </c>
      <c r="L323" s="1">
        <v>63339.446871437904</v>
      </c>
      <c r="M323" s="1">
        <v>64521.636829125098</v>
      </c>
      <c r="N323" s="1">
        <v>61441.5117259248</v>
      </c>
      <c r="O323" s="1">
        <v>66126.591218469199</v>
      </c>
      <c r="P323" s="1">
        <v>59913.738631413602</v>
      </c>
      <c r="Q323" s="1">
        <v>62190.1821164012</v>
      </c>
      <c r="R323" s="1">
        <v>62882.366721784303</v>
      </c>
      <c r="S323" s="1">
        <v>64435.140956966497</v>
      </c>
      <c r="T323" s="1">
        <v>64270.659379522302</v>
      </c>
      <c r="U323" s="1">
        <v>63928.888347196102</v>
      </c>
      <c r="V323" s="1">
        <v>62531.425433534001</v>
      </c>
      <c r="W323" s="1">
        <v>59801.3088499675</v>
      </c>
      <c r="X323" s="1">
        <v>60048.149065400001</v>
      </c>
      <c r="Y323" s="1">
        <v>56884.060086024401</v>
      </c>
      <c r="Z323" s="1">
        <v>55561.4463936252</v>
      </c>
      <c r="AA323" s="1">
        <v>61814.766581665601</v>
      </c>
      <c r="AB323" s="1">
        <v>63494.345839455797</v>
      </c>
      <c r="AC323" s="1">
        <v>57405.169005789103</v>
      </c>
      <c r="AD323" s="1">
        <v>56815.540408370201</v>
      </c>
      <c r="AE323" s="1">
        <v>60725.509489370801</v>
      </c>
      <c r="AF323" s="1">
        <v>53690.936803516699</v>
      </c>
      <c r="AG323" s="1">
        <v>54252.831221499502</v>
      </c>
      <c r="AH323" s="1">
        <v>57218.992828459697</v>
      </c>
      <c r="AI323" s="1">
        <v>56361.636723109303</v>
      </c>
      <c r="AJ323" s="1">
        <v>58065.868385766102</v>
      </c>
      <c r="AK323" s="1">
        <v>58084.107118918801</v>
      </c>
      <c r="AL323" s="1">
        <v>59625.002161361997</v>
      </c>
      <c r="AM323" s="1">
        <v>58072.442645179101</v>
      </c>
      <c r="AN323" s="1">
        <v>59070.577148238503</v>
      </c>
      <c r="AO323" s="1">
        <v>56467.419629112897</v>
      </c>
      <c r="AP323" s="1">
        <v>60344.895856845702</v>
      </c>
      <c r="AQ323" s="1">
        <v>53378.848064735699</v>
      </c>
      <c r="AR323" s="1">
        <v>53590.5152632971</v>
      </c>
      <c r="AS323" s="1">
        <v>54387.788799689697</v>
      </c>
      <c r="AT323" s="1">
        <v>53283.081661310302</v>
      </c>
      <c r="AU323" s="1">
        <v>48116.976215954099</v>
      </c>
      <c r="AV323" s="1">
        <v>52128.327186843402</v>
      </c>
      <c r="AW323" s="1">
        <v>64381.260541057898</v>
      </c>
      <c r="AX323" s="1">
        <v>52294.061393455297</v>
      </c>
      <c r="AY323" s="1">
        <v>51702.6700752627</v>
      </c>
      <c r="AZ323" s="1">
        <v>55021.579579628698</v>
      </c>
      <c r="BA323" s="1">
        <v>57411.288537130902</v>
      </c>
      <c r="BB323" s="1">
        <v>52759.095443172402</v>
      </c>
      <c r="BC323" s="1">
        <v>55283.327863280501</v>
      </c>
      <c r="BD323" s="1">
        <v>81766.2462046562</v>
      </c>
      <c r="BE323" s="1">
        <v>49254.179192754302</v>
      </c>
      <c r="BF323" s="1">
        <v>51604.990654805202</v>
      </c>
      <c r="BG323" s="1">
        <v>65227.408986097798</v>
      </c>
      <c r="BH323" s="1">
        <v>52367.170078424097</v>
      </c>
      <c r="BI323" s="1">
        <v>49881.248383811697</v>
      </c>
      <c r="BJ323" s="1">
        <v>50805.346440787704</v>
      </c>
      <c r="BK323" s="1">
        <v>51575.857987030497</v>
      </c>
      <c r="BL323" s="1">
        <v>49319.076323358102</v>
      </c>
      <c r="BM323" s="1">
        <v>49396.774728094002</v>
      </c>
      <c r="BN323" s="1">
        <v>51713.227717590402</v>
      </c>
      <c r="BO323" s="1">
        <v>53088.023035810496</v>
      </c>
      <c r="BP323" s="1">
        <v>47916.227846649097</v>
      </c>
      <c r="BQ323" s="1">
        <v>50589.756261810602</v>
      </c>
      <c r="BR323" s="1">
        <v>47038.523397727004</v>
      </c>
      <c r="BS323" s="1">
        <v>51250.920774296399</v>
      </c>
      <c r="BT323" s="1">
        <v>50742.042752979898</v>
      </c>
      <c r="BU323" s="1">
        <v>50398.922513774203</v>
      </c>
      <c r="BV323" s="1">
        <v>47345.829104423399</v>
      </c>
      <c r="BW323" s="1">
        <v>48892.759904582497</v>
      </c>
      <c r="BX323" s="1">
        <v>48969.321119013002</v>
      </c>
      <c r="BY323" s="1">
        <v>52723.429705098097</v>
      </c>
      <c r="BZ323" s="1">
        <v>49258.892722885801</v>
      </c>
      <c r="CA323" s="1">
        <v>44704.140137227703</v>
      </c>
      <c r="CB323" s="1">
        <v>47420.369655334704</v>
      </c>
      <c r="CC323" s="1">
        <v>49755.716747409802</v>
      </c>
      <c r="CD323" s="1">
        <v>52681.620133549201</v>
      </c>
      <c r="CE323" s="1">
        <v>49300.958014170901</v>
      </c>
      <c r="CF323" s="1">
        <v>48896.2810451154</v>
      </c>
      <c r="CG323" s="1">
        <v>46603.503325645899</v>
      </c>
      <c r="CH323" s="1">
        <v>46598.903917347998</v>
      </c>
      <c r="CI323" s="1">
        <v>45719.068884376</v>
      </c>
      <c r="CJ323" s="1">
        <v>46865.953567869103</v>
      </c>
      <c r="CK323" s="1">
        <v>47840.873010331801</v>
      </c>
      <c r="CL323" s="1">
        <v>46557.639240150304</v>
      </c>
      <c r="CM323" s="1">
        <v>47601.707752849099</v>
      </c>
      <c r="CN323" s="1">
        <v>48067.507621973797</v>
      </c>
      <c r="CO323" s="1">
        <v>45682.8145901928</v>
      </c>
      <c r="CP323" s="1">
        <v>47246.769142144301</v>
      </c>
      <c r="CQ323" s="1">
        <v>46866.618933528996</v>
      </c>
      <c r="CR323" s="1">
        <v>46595.386540156302</v>
      </c>
      <c r="CS323" s="1">
        <v>49151.818566916401</v>
      </c>
      <c r="CT323" s="1">
        <v>46809.839809941601</v>
      </c>
      <c r="CU323" s="1">
        <v>49989.851705353598</v>
      </c>
      <c r="CV323" s="1">
        <v>45247.244479585002</v>
      </c>
      <c r="CW323" s="1">
        <v>48890.879845774201</v>
      </c>
      <c r="CX323" s="1">
        <v>46012.6502580987</v>
      </c>
      <c r="CY323" s="1">
        <v>49465.413899666099</v>
      </c>
      <c r="CZ323" s="1">
        <v>47322.018138402498</v>
      </c>
      <c r="DA323" s="1">
        <v>46648.699167813698</v>
      </c>
      <c r="DB323" s="1">
        <v>48690.968335927697</v>
      </c>
      <c r="DC323" s="1">
        <v>46814.956447408898</v>
      </c>
      <c r="DD323" s="1">
        <v>46191.2754768874</v>
      </c>
      <c r="DE323" s="1">
        <v>46301.818153945504</v>
      </c>
      <c r="DF323" s="1">
        <v>47520.132364276702</v>
      </c>
      <c r="DG323" s="1">
        <v>46346.189883451603</v>
      </c>
      <c r="DH323" s="1">
        <v>45999.795185438597</v>
      </c>
      <c r="DI323" s="1">
        <v>49147.197487392601</v>
      </c>
      <c r="DJ323" s="1">
        <v>47613.998115881703</v>
      </c>
      <c r="DK323" s="1">
        <v>49237.5072299721</v>
      </c>
      <c r="DL323" s="1">
        <v>49592.8364915368</v>
      </c>
      <c r="DM323" s="1">
        <v>46015.176509074503</v>
      </c>
      <c r="DN323" s="1">
        <v>40839.038641004503</v>
      </c>
      <c r="DO323" s="1">
        <v>49234.5160508794</v>
      </c>
      <c r="DP323" s="1">
        <v>50118.473131510298</v>
      </c>
      <c r="DQ323" s="1">
        <v>44333.867196415398</v>
      </c>
      <c r="DR323" s="1">
        <v>46314.109330417297</v>
      </c>
      <c r="DS323" s="1">
        <v>46425.2860287238</v>
      </c>
      <c r="DT323" s="1">
        <v>44503.5508743229</v>
      </c>
      <c r="DU323" s="1">
        <v>43404.581156432498</v>
      </c>
      <c r="DV323" s="1">
        <v>43249.609978753797</v>
      </c>
      <c r="DW323" s="1">
        <v>45008.674828026502</v>
      </c>
      <c r="DX323" s="1">
        <v>47215.836874949397</v>
      </c>
      <c r="DY323" s="1">
        <v>47263.270063593598</v>
      </c>
      <c r="DZ323" s="1">
        <v>46219.279931085803</v>
      </c>
      <c r="EA323" s="1">
        <v>46666.207374997997</v>
      </c>
      <c r="EB323" s="1">
        <v>43503.463805694097</v>
      </c>
      <c r="EC323" s="1">
        <v>45067.749635125103</v>
      </c>
      <c r="ED323" s="1">
        <v>47802.5678275764</v>
      </c>
      <c r="EE323" s="1">
        <v>48975.109083023599</v>
      </c>
      <c r="EF323" s="1">
        <v>44979.094273399503</v>
      </c>
      <c r="EG323" s="1">
        <v>50588.101302224299</v>
      </c>
      <c r="EH323" s="1">
        <v>44369.8736909769</v>
      </c>
      <c r="EI323" s="1">
        <v>46047.299902039398</v>
      </c>
      <c r="EJ323" s="1">
        <v>44695.092975494699</v>
      </c>
      <c r="EK323" s="1">
        <v>49870.805284414797</v>
      </c>
      <c r="EL323" s="1">
        <v>42184.878225173401</v>
      </c>
      <c r="EM323" s="1">
        <v>46980.648929944597</v>
      </c>
      <c r="EN323" s="1">
        <v>46521.4865080991</v>
      </c>
      <c r="EO323" s="1">
        <v>46526.773417025797</v>
      </c>
      <c r="EP323" s="1">
        <v>42922.179679018001</v>
      </c>
      <c r="EQ323" s="1">
        <v>39059.254467661704</v>
      </c>
      <c r="ER323" s="1">
        <v>44813.939875792203</v>
      </c>
      <c r="ES323" s="1">
        <v>44436.360064452703</v>
      </c>
      <c r="ET323" s="1">
        <v>46506.433267738103</v>
      </c>
      <c r="EU323" s="1">
        <v>39204.889959033098</v>
      </c>
      <c r="EV323" s="1">
        <v>43044.466216496097</v>
      </c>
      <c r="EW323" s="1">
        <v>46508.254915297999</v>
      </c>
      <c r="EX323" s="1">
        <v>42232.812225219801</v>
      </c>
      <c r="EY323" s="1">
        <v>42047.354658504402</v>
      </c>
      <c r="EZ323" s="1">
        <v>44325.034418501302</v>
      </c>
      <c r="FA323" s="1">
        <v>41237.093671587703</v>
      </c>
      <c r="FB323" s="1">
        <v>45969.492072099303</v>
      </c>
      <c r="FC323" s="1">
        <v>39399.3894425174</v>
      </c>
      <c r="FD323" s="1">
        <v>41258.479569200797</v>
      </c>
    </row>
    <row r="324" spans="1:160" x14ac:dyDescent="0.2">
      <c r="A324" s="1" t="s">
        <v>1961</v>
      </c>
      <c r="B324" s="4" t="s">
        <v>1428</v>
      </c>
      <c r="C324" s="4" t="s">
        <v>1429</v>
      </c>
      <c r="D324" s="1" t="s">
        <v>0</v>
      </c>
      <c r="E324" s="1" t="s">
        <v>0</v>
      </c>
      <c r="F324" s="1" t="s">
        <v>0</v>
      </c>
      <c r="G324" s="1" t="s">
        <v>0</v>
      </c>
      <c r="H324" s="1" t="s">
        <v>0</v>
      </c>
      <c r="I324" s="1" t="s">
        <v>0</v>
      </c>
      <c r="J324" s="1" t="s">
        <v>0</v>
      </c>
      <c r="K324" s="1" t="s">
        <v>0</v>
      </c>
      <c r="L324" s="1" t="s">
        <v>0</v>
      </c>
      <c r="M324" s="1" t="s">
        <v>0</v>
      </c>
      <c r="N324" s="1" t="s">
        <v>0</v>
      </c>
      <c r="O324" s="1" t="s">
        <v>0</v>
      </c>
      <c r="P324" s="1" t="s">
        <v>0</v>
      </c>
      <c r="Q324" s="1" t="s">
        <v>0</v>
      </c>
      <c r="R324" s="1" t="s">
        <v>0</v>
      </c>
      <c r="S324" s="1" t="s">
        <v>0</v>
      </c>
      <c r="T324" s="1" t="s">
        <v>0</v>
      </c>
      <c r="U324" s="1" t="s">
        <v>0</v>
      </c>
      <c r="V324" s="1" t="s">
        <v>0</v>
      </c>
      <c r="W324" s="1" t="s">
        <v>0</v>
      </c>
      <c r="X324" s="1" t="s">
        <v>0</v>
      </c>
      <c r="Y324" s="1" t="s">
        <v>0</v>
      </c>
      <c r="Z324" s="1" t="s">
        <v>0</v>
      </c>
      <c r="AA324" s="1" t="s">
        <v>0</v>
      </c>
      <c r="AB324" s="1" t="s">
        <v>0</v>
      </c>
      <c r="AC324" s="1" t="s">
        <v>0</v>
      </c>
      <c r="AD324" s="1" t="s">
        <v>0</v>
      </c>
      <c r="AE324" s="1" t="s">
        <v>0</v>
      </c>
      <c r="AF324" s="1" t="s">
        <v>0</v>
      </c>
      <c r="AG324" s="1" t="s">
        <v>0</v>
      </c>
      <c r="AH324" s="1" t="s">
        <v>0</v>
      </c>
      <c r="AI324" s="1" t="s">
        <v>0</v>
      </c>
      <c r="AJ324" s="1" t="s">
        <v>0</v>
      </c>
      <c r="AK324" s="1" t="s">
        <v>0</v>
      </c>
      <c r="AL324" s="1" t="s">
        <v>0</v>
      </c>
      <c r="AM324" s="1" t="s">
        <v>0</v>
      </c>
      <c r="AN324" s="1" t="s">
        <v>0</v>
      </c>
      <c r="AO324" s="1" t="s">
        <v>0</v>
      </c>
      <c r="AP324" s="1" t="s">
        <v>0</v>
      </c>
      <c r="AQ324" s="1" t="s">
        <v>0</v>
      </c>
      <c r="AR324" s="1" t="s">
        <v>0</v>
      </c>
      <c r="AS324" s="1" t="s">
        <v>0</v>
      </c>
      <c r="AT324" s="1" t="s">
        <v>0</v>
      </c>
      <c r="AU324" s="1" t="s">
        <v>0</v>
      </c>
      <c r="AV324" s="1" t="s">
        <v>0</v>
      </c>
      <c r="AW324" s="1" t="s">
        <v>0</v>
      </c>
      <c r="AX324" s="1" t="s">
        <v>0</v>
      </c>
      <c r="AY324" s="1" t="s">
        <v>0</v>
      </c>
      <c r="AZ324" s="1" t="s">
        <v>0</v>
      </c>
      <c r="BA324" s="1" t="s">
        <v>0</v>
      </c>
      <c r="BB324" s="1" t="s">
        <v>0</v>
      </c>
      <c r="BC324" s="1" t="s">
        <v>0</v>
      </c>
      <c r="BD324" s="1" t="s">
        <v>0</v>
      </c>
      <c r="BE324" s="1" t="s">
        <v>0</v>
      </c>
      <c r="BF324" s="1" t="s">
        <v>0</v>
      </c>
      <c r="BG324" s="1" t="s">
        <v>0</v>
      </c>
      <c r="BH324" s="1" t="s">
        <v>0</v>
      </c>
      <c r="BI324" s="1" t="s">
        <v>0</v>
      </c>
      <c r="BJ324" s="1" t="s">
        <v>0</v>
      </c>
      <c r="BK324" s="1" t="s">
        <v>0</v>
      </c>
      <c r="BL324" s="1" t="s">
        <v>0</v>
      </c>
      <c r="BM324" s="1" t="s">
        <v>0</v>
      </c>
      <c r="BN324" s="1" t="s">
        <v>0</v>
      </c>
      <c r="BO324" s="1" t="s">
        <v>0</v>
      </c>
      <c r="BP324" s="1" t="s">
        <v>0</v>
      </c>
      <c r="BQ324" s="1" t="s">
        <v>0</v>
      </c>
      <c r="BR324" s="1" t="s">
        <v>0</v>
      </c>
      <c r="BS324" s="1" t="s">
        <v>0</v>
      </c>
      <c r="BT324" s="1" t="s">
        <v>0</v>
      </c>
      <c r="BU324" s="1" t="s">
        <v>0</v>
      </c>
      <c r="BV324" s="1" t="s">
        <v>0</v>
      </c>
      <c r="BW324" s="1" t="s">
        <v>0</v>
      </c>
      <c r="BX324" s="1" t="s">
        <v>0</v>
      </c>
      <c r="BY324" s="1" t="s">
        <v>0</v>
      </c>
      <c r="BZ324" s="1" t="s">
        <v>0</v>
      </c>
      <c r="CA324" s="1" t="s">
        <v>0</v>
      </c>
      <c r="CB324" s="1" t="s">
        <v>0</v>
      </c>
      <c r="CC324" s="1" t="s">
        <v>0</v>
      </c>
      <c r="CD324" s="1" t="s">
        <v>0</v>
      </c>
      <c r="CE324" s="1" t="s">
        <v>0</v>
      </c>
      <c r="CF324" s="1" t="s">
        <v>0</v>
      </c>
      <c r="CG324" s="1" t="s">
        <v>0</v>
      </c>
      <c r="CH324" s="1" t="s">
        <v>0</v>
      </c>
      <c r="CI324" s="1" t="s">
        <v>0</v>
      </c>
      <c r="CJ324" s="1" t="s">
        <v>0</v>
      </c>
      <c r="CK324" s="1" t="s">
        <v>0</v>
      </c>
      <c r="CL324" s="1" t="s">
        <v>0</v>
      </c>
      <c r="CM324" s="1" t="s">
        <v>0</v>
      </c>
      <c r="CN324" s="1" t="s">
        <v>0</v>
      </c>
      <c r="CO324" s="1" t="s">
        <v>0</v>
      </c>
      <c r="CP324" s="1" t="s">
        <v>0</v>
      </c>
      <c r="CQ324" s="1" t="s">
        <v>0</v>
      </c>
      <c r="CR324" s="1" t="s">
        <v>0</v>
      </c>
      <c r="CS324" s="1" t="s">
        <v>0</v>
      </c>
      <c r="CT324" s="1" t="s">
        <v>0</v>
      </c>
      <c r="CU324" s="1" t="s">
        <v>0</v>
      </c>
      <c r="CV324" s="1" t="s">
        <v>0</v>
      </c>
      <c r="CW324" s="1" t="s">
        <v>0</v>
      </c>
      <c r="CX324" s="1" t="s">
        <v>0</v>
      </c>
      <c r="CY324" s="1" t="s">
        <v>0</v>
      </c>
      <c r="CZ324" s="1" t="s">
        <v>0</v>
      </c>
      <c r="DA324" s="1" t="s">
        <v>0</v>
      </c>
      <c r="DB324" s="1" t="s">
        <v>0</v>
      </c>
      <c r="DC324" s="1" t="s">
        <v>0</v>
      </c>
      <c r="DD324" s="1" t="s">
        <v>0</v>
      </c>
      <c r="DE324" s="1" t="s">
        <v>0</v>
      </c>
      <c r="DF324" s="1" t="s">
        <v>0</v>
      </c>
      <c r="DG324" s="1" t="s">
        <v>0</v>
      </c>
      <c r="DH324" s="1" t="s">
        <v>0</v>
      </c>
      <c r="DI324" s="1" t="s">
        <v>0</v>
      </c>
      <c r="DJ324" s="1" t="s">
        <v>0</v>
      </c>
      <c r="DK324" s="1" t="s">
        <v>0</v>
      </c>
      <c r="DL324" s="1" t="s">
        <v>0</v>
      </c>
      <c r="DM324" s="1" t="s">
        <v>0</v>
      </c>
      <c r="DN324" s="1" t="s">
        <v>0</v>
      </c>
      <c r="DO324" s="1" t="s">
        <v>0</v>
      </c>
      <c r="DP324" s="1" t="s">
        <v>0</v>
      </c>
      <c r="DQ324" s="1" t="s">
        <v>0</v>
      </c>
      <c r="DR324" s="1" t="s">
        <v>0</v>
      </c>
      <c r="DS324" s="1" t="s">
        <v>0</v>
      </c>
      <c r="DT324" s="1" t="s">
        <v>0</v>
      </c>
      <c r="DU324" s="1" t="s">
        <v>0</v>
      </c>
      <c r="DV324" s="1" t="s">
        <v>0</v>
      </c>
      <c r="DW324" s="1" t="s">
        <v>0</v>
      </c>
      <c r="DX324" s="1" t="s">
        <v>0</v>
      </c>
      <c r="DY324" s="1" t="s">
        <v>0</v>
      </c>
      <c r="DZ324" s="1" t="s">
        <v>0</v>
      </c>
      <c r="EA324" s="1" t="s">
        <v>0</v>
      </c>
      <c r="EB324" s="1" t="s">
        <v>0</v>
      </c>
      <c r="EC324" s="1" t="s">
        <v>0</v>
      </c>
      <c r="ED324" s="1" t="s">
        <v>0</v>
      </c>
      <c r="EE324" s="1" t="s">
        <v>0</v>
      </c>
      <c r="EF324" s="1" t="s">
        <v>0</v>
      </c>
      <c r="EG324" s="1" t="s">
        <v>0</v>
      </c>
      <c r="EH324" s="1" t="s">
        <v>0</v>
      </c>
      <c r="EI324" s="1" t="s">
        <v>0</v>
      </c>
      <c r="EJ324" s="1" t="s">
        <v>0</v>
      </c>
      <c r="EK324" s="1" t="s">
        <v>0</v>
      </c>
      <c r="EL324" s="1" t="s">
        <v>0</v>
      </c>
      <c r="EM324" s="1" t="s">
        <v>0</v>
      </c>
      <c r="EN324" s="1" t="s">
        <v>0</v>
      </c>
      <c r="EO324" s="1" t="s">
        <v>0</v>
      </c>
      <c r="EP324" s="1" t="s">
        <v>0</v>
      </c>
      <c r="EQ324" s="1" t="s">
        <v>0</v>
      </c>
      <c r="ER324" s="1" t="s">
        <v>0</v>
      </c>
      <c r="ES324" s="1" t="s">
        <v>0</v>
      </c>
      <c r="ET324" s="1" t="s">
        <v>0</v>
      </c>
      <c r="EU324" s="1" t="s">
        <v>0</v>
      </c>
      <c r="EV324" s="1" t="s">
        <v>0</v>
      </c>
      <c r="EW324" s="1" t="s">
        <v>0</v>
      </c>
      <c r="EX324" s="1" t="s">
        <v>0</v>
      </c>
      <c r="EY324" s="1" t="s">
        <v>0</v>
      </c>
      <c r="EZ324" s="1" t="s">
        <v>0</v>
      </c>
      <c r="FA324" s="1" t="s">
        <v>0</v>
      </c>
      <c r="FB324" s="1" t="s">
        <v>0</v>
      </c>
      <c r="FC324" s="1" t="s">
        <v>0</v>
      </c>
      <c r="FD324" s="1" t="s">
        <v>0</v>
      </c>
    </row>
    <row r="325" spans="1:160" x14ac:dyDescent="0.2">
      <c r="A325" s="1" t="s">
        <v>1962</v>
      </c>
      <c r="B325" s="4" t="s">
        <v>1433</v>
      </c>
      <c r="C325" s="4" t="s">
        <v>1434</v>
      </c>
      <c r="D325" s="1" t="s">
        <v>0</v>
      </c>
      <c r="E325" s="1" t="s">
        <v>0</v>
      </c>
      <c r="F325" s="1" t="s">
        <v>0</v>
      </c>
      <c r="G325" s="1" t="s">
        <v>0</v>
      </c>
      <c r="H325" s="1" t="s">
        <v>0</v>
      </c>
      <c r="I325" s="1" t="s">
        <v>0</v>
      </c>
      <c r="J325" s="1" t="s">
        <v>0</v>
      </c>
      <c r="K325" s="1" t="s">
        <v>0</v>
      </c>
      <c r="L325" s="1" t="s">
        <v>0</v>
      </c>
      <c r="M325" s="1" t="s">
        <v>0</v>
      </c>
      <c r="N325" s="1" t="s">
        <v>0</v>
      </c>
      <c r="O325" s="1" t="s">
        <v>0</v>
      </c>
      <c r="P325" s="1" t="s">
        <v>0</v>
      </c>
      <c r="Q325" s="1" t="s">
        <v>0</v>
      </c>
      <c r="R325" s="1" t="s">
        <v>0</v>
      </c>
      <c r="S325" s="1" t="s">
        <v>0</v>
      </c>
      <c r="T325" s="1" t="s">
        <v>0</v>
      </c>
      <c r="U325" s="1" t="s">
        <v>0</v>
      </c>
      <c r="V325" s="1" t="s">
        <v>0</v>
      </c>
      <c r="W325" s="1" t="s">
        <v>0</v>
      </c>
      <c r="X325" s="1" t="s">
        <v>0</v>
      </c>
      <c r="Y325" s="1" t="s">
        <v>0</v>
      </c>
      <c r="Z325" s="1" t="s">
        <v>0</v>
      </c>
      <c r="AA325" s="1" t="s">
        <v>0</v>
      </c>
      <c r="AB325" s="1" t="s">
        <v>0</v>
      </c>
      <c r="AC325" s="1" t="s">
        <v>0</v>
      </c>
      <c r="AD325" s="1" t="s">
        <v>0</v>
      </c>
      <c r="AE325" s="1" t="s">
        <v>0</v>
      </c>
      <c r="AF325" s="1" t="s">
        <v>0</v>
      </c>
      <c r="AG325" s="1" t="s">
        <v>0</v>
      </c>
      <c r="AH325" s="1" t="s">
        <v>0</v>
      </c>
      <c r="AI325" s="1" t="s">
        <v>0</v>
      </c>
      <c r="AJ325" s="1" t="s">
        <v>0</v>
      </c>
      <c r="AK325" s="1" t="s">
        <v>0</v>
      </c>
      <c r="AL325" s="1" t="s">
        <v>0</v>
      </c>
      <c r="AM325" s="1" t="s">
        <v>0</v>
      </c>
      <c r="AN325" s="1" t="s">
        <v>0</v>
      </c>
      <c r="AO325" s="1" t="s">
        <v>0</v>
      </c>
      <c r="AP325" s="1" t="s">
        <v>0</v>
      </c>
      <c r="AQ325" s="1" t="s">
        <v>0</v>
      </c>
      <c r="AR325" s="1" t="s">
        <v>0</v>
      </c>
      <c r="AS325" s="1" t="s">
        <v>0</v>
      </c>
      <c r="AT325" s="1" t="s">
        <v>0</v>
      </c>
      <c r="AU325" s="1" t="s">
        <v>0</v>
      </c>
      <c r="AV325" s="1" t="s">
        <v>0</v>
      </c>
      <c r="AW325" s="1" t="s">
        <v>0</v>
      </c>
      <c r="AX325" s="1" t="s">
        <v>0</v>
      </c>
      <c r="AY325" s="1" t="s">
        <v>0</v>
      </c>
      <c r="AZ325" s="1" t="s">
        <v>0</v>
      </c>
      <c r="BA325" s="1" t="s">
        <v>0</v>
      </c>
      <c r="BB325" s="1" t="s">
        <v>0</v>
      </c>
      <c r="BC325" s="1" t="s">
        <v>0</v>
      </c>
      <c r="BD325" s="1" t="s">
        <v>0</v>
      </c>
      <c r="BE325" s="1" t="s">
        <v>0</v>
      </c>
      <c r="BF325" s="1" t="s">
        <v>0</v>
      </c>
      <c r="BG325" s="1" t="s">
        <v>0</v>
      </c>
      <c r="BH325" s="1" t="s">
        <v>0</v>
      </c>
      <c r="BI325" s="1" t="s">
        <v>0</v>
      </c>
      <c r="BJ325" s="1" t="s">
        <v>0</v>
      </c>
      <c r="BK325" s="1" t="s">
        <v>0</v>
      </c>
      <c r="BL325" s="1" t="s">
        <v>0</v>
      </c>
      <c r="BM325" s="1" t="s">
        <v>0</v>
      </c>
      <c r="BN325" s="1" t="s">
        <v>0</v>
      </c>
      <c r="BO325" s="1" t="s">
        <v>0</v>
      </c>
      <c r="BP325" s="1" t="s">
        <v>0</v>
      </c>
      <c r="BQ325" s="1" t="s">
        <v>0</v>
      </c>
      <c r="BR325" s="1" t="s">
        <v>0</v>
      </c>
      <c r="BS325" s="1" t="s">
        <v>0</v>
      </c>
      <c r="BT325" s="1" t="s">
        <v>0</v>
      </c>
      <c r="BU325" s="1" t="s">
        <v>0</v>
      </c>
      <c r="BV325" s="1" t="s">
        <v>0</v>
      </c>
      <c r="BW325" s="1" t="s">
        <v>0</v>
      </c>
      <c r="BX325" s="1" t="s">
        <v>0</v>
      </c>
      <c r="BY325" s="1" t="s">
        <v>0</v>
      </c>
      <c r="BZ325" s="1" t="s">
        <v>0</v>
      </c>
      <c r="CA325" s="1" t="s">
        <v>0</v>
      </c>
      <c r="CB325" s="1" t="s">
        <v>0</v>
      </c>
      <c r="CC325" s="1" t="s">
        <v>0</v>
      </c>
      <c r="CD325" s="1" t="s">
        <v>0</v>
      </c>
      <c r="CE325" s="1" t="s">
        <v>0</v>
      </c>
      <c r="CF325" s="1" t="s">
        <v>0</v>
      </c>
      <c r="CG325" s="1" t="s">
        <v>0</v>
      </c>
      <c r="CH325" s="1" t="s">
        <v>0</v>
      </c>
      <c r="CI325" s="1" t="s">
        <v>0</v>
      </c>
      <c r="CJ325" s="1" t="s">
        <v>0</v>
      </c>
      <c r="CK325" s="1" t="s">
        <v>0</v>
      </c>
      <c r="CL325" s="1" t="s">
        <v>0</v>
      </c>
      <c r="CM325" s="1" t="s">
        <v>0</v>
      </c>
      <c r="CN325" s="1" t="s">
        <v>0</v>
      </c>
      <c r="CO325" s="1" t="s">
        <v>0</v>
      </c>
      <c r="CP325" s="1" t="s">
        <v>0</v>
      </c>
      <c r="CQ325" s="1" t="s">
        <v>0</v>
      </c>
      <c r="CR325" s="1" t="s">
        <v>0</v>
      </c>
      <c r="CS325" s="1" t="s">
        <v>0</v>
      </c>
      <c r="CT325" s="1" t="s">
        <v>0</v>
      </c>
      <c r="CU325" s="1" t="s">
        <v>0</v>
      </c>
      <c r="CV325" s="1" t="s">
        <v>0</v>
      </c>
      <c r="CW325" s="1" t="s">
        <v>0</v>
      </c>
      <c r="CX325" s="1" t="s">
        <v>0</v>
      </c>
      <c r="CY325" s="1" t="s">
        <v>0</v>
      </c>
      <c r="CZ325" s="1" t="s">
        <v>0</v>
      </c>
      <c r="DA325" s="1" t="s">
        <v>0</v>
      </c>
      <c r="DB325" s="1" t="s">
        <v>0</v>
      </c>
      <c r="DC325" s="1" t="s">
        <v>0</v>
      </c>
      <c r="DD325" s="1" t="s">
        <v>0</v>
      </c>
      <c r="DE325" s="1" t="s">
        <v>0</v>
      </c>
      <c r="DF325" s="1" t="s">
        <v>0</v>
      </c>
      <c r="DG325" s="1" t="s">
        <v>0</v>
      </c>
      <c r="DH325" s="1" t="s">
        <v>0</v>
      </c>
      <c r="DI325" s="1" t="s">
        <v>0</v>
      </c>
      <c r="DJ325" s="1" t="s">
        <v>0</v>
      </c>
      <c r="DK325" s="1" t="s">
        <v>0</v>
      </c>
      <c r="DL325" s="1" t="s">
        <v>0</v>
      </c>
      <c r="DM325" s="1" t="s">
        <v>0</v>
      </c>
      <c r="DN325" s="1" t="s">
        <v>0</v>
      </c>
      <c r="DO325" s="1" t="s">
        <v>0</v>
      </c>
      <c r="DP325" s="1" t="s">
        <v>0</v>
      </c>
      <c r="DQ325" s="1" t="s">
        <v>0</v>
      </c>
      <c r="DR325" s="1" t="s">
        <v>0</v>
      </c>
      <c r="DS325" s="1" t="s">
        <v>0</v>
      </c>
      <c r="DT325" s="1" t="s">
        <v>0</v>
      </c>
      <c r="DU325" s="1" t="s">
        <v>0</v>
      </c>
      <c r="DV325" s="1" t="s">
        <v>0</v>
      </c>
      <c r="DW325" s="1" t="s">
        <v>0</v>
      </c>
      <c r="DX325" s="1" t="s">
        <v>0</v>
      </c>
      <c r="DY325" s="1" t="s">
        <v>0</v>
      </c>
      <c r="DZ325" s="1" t="s">
        <v>0</v>
      </c>
      <c r="EA325" s="1" t="s">
        <v>0</v>
      </c>
      <c r="EB325" s="1" t="s">
        <v>0</v>
      </c>
      <c r="EC325" s="1" t="s">
        <v>0</v>
      </c>
      <c r="ED325" s="1" t="s">
        <v>0</v>
      </c>
      <c r="EE325" s="1" t="s">
        <v>0</v>
      </c>
      <c r="EF325" s="1" t="s">
        <v>0</v>
      </c>
      <c r="EG325" s="1" t="s">
        <v>0</v>
      </c>
      <c r="EH325" s="1" t="s">
        <v>0</v>
      </c>
      <c r="EI325" s="1" t="s">
        <v>0</v>
      </c>
      <c r="EJ325" s="1" t="s">
        <v>0</v>
      </c>
      <c r="EK325" s="1" t="s">
        <v>0</v>
      </c>
      <c r="EL325" s="1" t="s">
        <v>0</v>
      </c>
      <c r="EM325" s="1" t="s">
        <v>0</v>
      </c>
      <c r="EN325" s="1" t="s">
        <v>0</v>
      </c>
      <c r="EO325" s="1" t="s">
        <v>0</v>
      </c>
      <c r="EP325" s="1" t="s">
        <v>0</v>
      </c>
      <c r="EQ325" s="1" t="s">
        <v>0</v>
      </c>
      <c r="ER325" s="1" t="s">
        <v>0</v>
      </c>
      <c r="ES325" s="1" t="s">
        <v>0</v>
      </c>
      <c r="ET325" s="1" t="s">
        <v>0</v>
      </c>
      <c r="EU325" s="1" t="s">
        <v>0</v>
      </c>
      <c r="EV325" s="1" t="s">
        <v>0</v>
      </c>
      <c r="EW325" s="1" t="s">
        <v>0</v>
      </c>
      <c r="EX325" s="1" t="s">
        <v>0</v>
      </c>
      <c r="EY325" s="1" t="s">
        <v>0</v>
      </c>
      <c r="EZ325" s="1" t="s">
        <v>0</v>
      </c>
      <c r="FA325" s="1" t="s">
        <v>0</v>
      </c>
      <c r="FB325" s="1" t="s">
        <v>0</v>
      </c>
      <c r="FC325" s="1" t="s">
        <v>0</v>
      </c>
      <c r="FD325" s="1" t="s">
        <v>0</v>
      </c>
    </row>
    <row r="326" spans="1:160" x14ac:dyDescent="0.2">
      <c r="A326" s="1" t="s">
        <v>1963</v>
      </c>
      <c r="B326" s="4" t="s">
        <v>1438</v>
      </c>
      <c r="C326" s="4" t="s">
        <v>1439</v>
      </c>
      <c r="D326" s="1">
        <v>76726.116177560805</v>
      </c>
      <c r="E326" s="1">
        <v>85424.900319219203</v>
      </c>
      <c r="F326" s="1">
        <v>270490.30319491797</v>
      </c>
      <c r="G326" s="1">
        <v>88159.893011475695</v>
      </c>
      <c r="H326" s="1">
        <v>65011.7804087123</v>
      </c>
      <c r="I326" s="1">
        <v>39600.969169502998</v>
      </c>
      <c r="J326" s="1">
        <v>33047.949428056098</v>
      </c>
      <c r="K326" s="1">
        <v>71378.142762788906</v>
      </c>
      <c r="L326" s="1">
        <v>71504.326377377001</v>
      </c>
      <c r="M326" s="1">
        <v>53413.583695332301</v>
      </c>
      <c r="N326" s="1">
        <v>72217.312845632594</v>
      </c>
      <c r="O326" s="1">
        <v>41220.491817536102</v>
      </c>
      <c r="P326" s="1">
        <v>23648.8691278111</v>
      </c>
      <c r="Q326" s="1">
        <v>76512.469079490693</v>
      </c>
      <c r="R326" s="1">
        <v>21568.202047199</v>
      </c>
      <c r="S326" s="1">
        <v>83414.478653845799</v>
      </c>
      <c r="T326" s="1">
        <v>27900.2607353823</v>
      </c>
      <c r="U326" s="1">
        <v>48390.226131797303</v>
      </c>
      <c r="V326" s="1">
        <v>111969.19194066399</v>
      </c>
      <c r="W326" s="1">
        <v>31604.4025105609</v>
      </c>
      <c r="X326" s="1">
        <v>97636.913005299299</v>
      </c>
      <c r="Y326" s="1">
        <v>101445.638325279</v>
      </c>
      <c r="Z326" s="1">
        <v>39033.6972292559</v>
      </c>
      <c r="AA326" s="1">
        <v>110380.967920351</v>
      </c>
      <c r="AB326" s="1">
        <v>88719.354449068502</v>
      </c>
      <c r="AC326" s="1">
        <v>103978.63182633099</v>
      </c>
      <c r="AD326" s="1">
        <v>58587.721629992302</v>
      </c>
      <c r="AE326" s="1">
        <v>94482.585582452099</v>
      </c>
      <c r="AF326" s="1">
        <v>114656.079301566</v>
      </c>
      <c r="AG326" s="1">
        <v>41745.980157138198</v>
      </c>
      <c r="AH326" s="1">
        <v>695994.69293145998</v>
      </c>
      <c r="AI326" s="1">
        <v>110762.37239016</v>
      </c>
      <c r="AJ326" s="1">
        <v>104392.54731255</v>
      </c>
      <c r="AK326" s="1">
        <v>248838.20664246101</v>
      </c>
      <c r="AL326" s="1">
        <v>73645.543623385805</v>
      </c>
      <c r="AM326" s="1">
        <v>1954277.0785646299</v>
      </c>
      <c r="AN326" s="1">
        <v>83000.811864556395</v>
      </c>
      <c r="AO326" s="1">
        <v>36222.026161201</v>
      </c>
      <c r="AP326" s="1">
        <v>63677.466111749804</v>
      </c>
      <c r="AQ326" s="1">
        <v>470543.20359062299</v>
      </c>
      <c r="AR326" s="1">
        <v>505178.652463115</v>
      </c>
      <c r="AS326" s="1">
        <v>20860.5875892933</v>
      </c>
      <c r="AT326" s="1">
        <v>99368.829452508202</v>
      </c>
      <c r="AU326" s="1">
        <v>269543.17964406603</v>
      </c>
      <c r="AV326" s="1">
        <v>29034.221675029101</v>
      </c>
      <c r="AW326" s="1">
        <v>93123.816875612902</v>
      </c>
      <c r="AX326" s="1">
        <v>720974.82682423503</v>
      </c>
      <c r="AY326" s="1">
        <v>54474.133858914698</v>
      </c>
      <c r="AZ326" s="1">
        <v>69468.134093451605</v>
      </c>
      <c r="BA326" s="1">
        <v>109441.98560127099</v>
      </c>
      <c r="BB326" s="1">
        <v>14609.632522890301</v>
      </c>
      <c r="BC326" s="1">
        <v>58797.764284986399</v>
      </c>
      <c r="BD326" s="1">
        <v>78393.963128439995</v>
      </c>
      <c r="BE326" s="1">
        <v>60839.588083956602</v>
      </c>
      <c r="BF326" s="1">
        <v>1581362.61507037</v>
      </c>
      <c r="BG326" s="1">
        <v>436218.28048449702</v>
      </c>
      <c r="BH326" s="1">
        <v>20703.3012564573</v>
      </c>
      <c r="BI326" s="1">
        <v>224249.83834826099</v>
      </c>
      <c r="BJ326" s="1">
        <v>86796.315455086005</v>
      </c>
      <c r="BK326" s="1">
        <v>145233.63598744399</v>
      </c>
      <c r="BL326" s="1">
        <v>40729.143971188001</v>
      </c>
      <c r="BM326" s="1">
        <v>35047.954072142398</v>
      </c>
      <c r="BN326" s="1">
        <v>55519.911221547198</v>
      </c>
      <c r="BO326" s="1">
        <v>82217.201404761407</v>
      </c>
      <c r="BP326" s="1">
        <v>19561.342033311699</v>
      </c>
      <c r="BQ326" s="1">
        <v>56567.013040662998</v>
      </c>
      <c r="BR326" s="1">
        <v>97063.120951479403</v>
      </c>
      <c r="BS326" s="1">
        <v>127991.32855293401</v>
      </c>
      <c r="BT326" s="1">
        <v>41276.659308121198</v>
      </c>
      <c r="BU326" s="1">
        <v>27117.7062141879</v>
      </c>
      <c r="BV326" s="1">
        <v>54182.393062416799</v>
      </c>
      <c r="BW326" s="1">
        <v>118857.179640125</v>
      </c>
      <c r="BX326" s="1">
        <v>1348972.37272233</v>
      </c>
      <c r="BY326" s="1">
        <v>62564.0754013103</v>
      </c>
      <c r="BZ326" s="1">
        <v>32793.070320720697</v>
      </c>
      <c r="CA326" s="1">
        <v>75529.296139854603</v>
      </c>
      <c r="CB326" s="1">
        <v>139412.30386374099</v>
      </c>
      <c r="CC326" s="1">
        <v>40662.769753578097</v>
      </c>
      <c r="CD326" s="1">
        <v>44747.030752189901</v>
      </c>
      <c r="CE326" s="1">
        <v>42011.2809319792</v>
      </c>
      <c r="CF326" s="1">
        <v>577499.27327444695</v>
      </c>
      <c r="CG326" s="1">
        <v>57238.880278420598</v>
      </c>
      <c r="CH326" s="1">
        <v>62729.664805050197</v>
      </c>
      <c r="CI326" s="1">
        <v>35686.903930771303</v>
      </c>
      <c r="CJ326" s="1">
        <v>19177.9323340913</v>
      </c>
      <c r="CK326" s="1">
        <v>78294.341521478898</v>
      </c>
      <c r="CL326" s="1">
        <v>92760.527495576098</v>
      </c>
      <c r="CM326" s="1">
        <v>62380.6550236154</v>
      </c>
      <c r="CN326" s="1">
        <v>160283.03391081799</v>
      </c>
      <c r="CO326" s="1">
        <v>58009.038797458197</v>
      </c>
      <c r="CP326" s="1">
        <v>48651.464577077502</v>
      </c>
      <c r="CQ326" s="1">
        <v>69541.530499693006</v>
      </c>
      <c r="CR326" s="1">
        <v>85529.650470700799</v>
      </c>
      <c r="CS326" s="1">
        <v>38729.184903553898</v>
      </c>
      <c r="CT326" s="1">
        <v>71128.259854569798</v>
      </c>
      <c r="CU326" s="1">
        <v>65435.396774725799</v>
      </c>
      <c r="CV326" s="1">
        <v>59597.034197810499</v>
      </c>
      <c r="CW326" s="1">
        <v>73188.015986239407</v>
      </c>
      <c r="CX326" s="1">
        <v>67737.224263797107</v>
      </c>
      <c r="CY326" s="1">
        <v>36400.344982693103</v>
      </c>
      <c r="CZ326" s="1">
        <v>61955.757244774701</v>
      </c>
      <c r="DA326" s="1">
        <v>60990.314172485399</v>
      </c>
      <c r="DB326" s="1">
        <v>42862.898110768903</v>
      </c>
      <c r="DC326" s="1">
        <v>72366.004696787597</v>
      </c>
      <c r="DD326" s="1">
        <v>63251.287899444796</v>
      </c>
      <c r="DE326" s="1">
        <v>57475.151614836599</v>
      </c>
      <c r="DF326" s="1">
        <v>247772.198723582</v>
      </c>
      <c r="DG326" s="1">
        <v>30356.769367589401</v>
      </c>
      <c r="DH326" s="1">
        <v>60883.592743490597</v>
      </c>
      <c r="DI326" s="1">
        <v>56680.721640246396</v>
      </c>
      <c r="DJ326" s="1">
        <v>151683.44813865601</v>
      </c>
      <c r="DK326" s="1">
        <v>50025.444895556597</v>
      </c>
      <c r="DL326" s="1">
        <v>38409.1084403649</v>
      </c>
      <c r="DM326" s="1">
        <v>84081.838722269997</v>
      </c>
      <c r="DN326" s="1">
        <v>77859.435827704801</v>
      </c>
      <c r="DO326" s="1">
        <v>25866.946000135398</v>
      </c>
      <c r="DP326" s="1">
        <v>79684.339383708793</v>
      </c>
      <c r="DQ326" s="1">
        <v>733734.29291686998</v>
      </c>
      <c r="DR326" s="1">
        <v>29862.8220009334</v>
      </c>
      <c r="DS326" s="1">
        <v>64896.516046901801</v>
      </c>
      <c r="DT326" s="1">
        <v>96242.851247525599</v>
      </c>
      <c r="DU326" s="1">
        <v>212310.50612589001</v>
      </c>
      <c r="DV326" s="1">
        <v>169389.31237868301</v>
      </c>
      <c r="DW326" s="1">
        <v>205412.57769876899</v>
      </c>
      <c r="DX326" s="1">
        <v>112917.32847422099</v>
      </c>
      <c r="DY326" s="1">
        <v>146442.95159513099</v>
      </c>
      <c r="DZ326" s="1">
        <v>254665.23682980001</v>
      </c>
      <c r="EA326" s="1">
        <v>67941.884179797606</v>
      </c>
      <c r="EB326" s="1">
        <v>208370.61606821301</v>
      </c>
      <c r="EC326" s="1">
        <v>170685.55830611501</v>
      </c>
      <c r="ED326" s="1">
        <v>89665.589643079293</v>
      </c>
      <c r="EE326" s="1">
        <v>113404.318868709</v>
      </c>
      <c r="EF326" s="1">
        <v>120932.86915666101</v>
      </c>
      <c r="EG326" s="1">
        <v>27769.179364372299</v>
      </c>
      <c r="EH326" s="1">
        <v>125658.849310358</v>
      </c>
      <c r="EI326" s="1">
        <v>18981.078603985199</v>
      </c>
      <c r="EJ326" s="1">
        <v>87689.847149231296</v>
      </c>
      <c r="EK326" s="1">
        <v>337242.46844926698</v>
      </c>
      <c r="EL326" s="1">
        <v>17486.517533440499</v>
      </c>
      <c r="EM326" s="1">
        <v>31279.737202862401</v>
      </c>
      <c r="EN326" s="1">
        <v>42198.203105228298</v>
      </c>
      <c r="EO326" s="1">
        <v>74711.488155725296</v>
      </c>
      <c r="EP326" s="1">
        <v>70881.256348464507</v>
      </c>
      <c r="EQ326" s="1">
        <v>37878.068653048402</v>
      </c>
      <c r="ER326" s="1">
        <v>21855.536269824199</v>
      </c>
      <c r="ES326" s="1">
        <v>117357.834367175</v>
      </c>
      <c r="ET326" s="1">
        <v>143095.65369323399</v>
      </c>
      <c r="EU326" s="1">
        <v>47476.126742622699</v>
      </c>
      <c r="EV326" s="1">
        <v>126336.359111187</v>
      </c>
      <c r="EW326" s="1">
        <v>70419.373798034794</v>
      </c>
      <c r="EX326" s="1">
        <v>20407.113943337699</v>
      </c>
      <c r="EY326" s="1">
        <v>34122.647724137903</v>
      </c>
      <c r="EZ326" s="1">
        <v>37630.0610302278</v>
      </c>
      <c r="FA326" s="1">
        <v>92134.770164843605</v>
      </c>
      <c r="FB326" s="1">
        <v>29617.0532350455</v>
      </c>
      <c r="FC326" s="1">
        <v>59671.986576287003</v>
      </c>
      <c r="FD326" s="1">
        <v>147431.805282888</v>
      </c>
    </row>
    <row r="327" spans="1:160" x14ac:dyDescent="0.2">
      <c r="A327" s="1" t="s">
        <v>1964</v>
      </c>
      <c r="B327" s="4" t="s">
        <v>1442</v>
      </c>
      <c r="C327" s="4" t="s">
        <v>1443</v>
      </c>
      <c r="D327" s="1" t="s">
        <v>0</v>
      </c>
      <c r="E327" s="1" t="s">
        <v>0</v>
      </c>
      <c r="F327" s="1" t="s">
        <v>0</v>
      </c>
      <c r="G327" s="1" t="s">
        <v>0</v>
      </c>
      <c r="H327" s="1" t="s">
        <v>0</v>
      </c>
      <c r="I327" s="1" t="s">
        <v>0</v>
      </c>
      <c r="J327" s="1" t="s">
        <v>0</v>
      </c>
      <c r="K327" s="1" t="s">
        <v>0</v>
      </c>
      <c r="L327" s="1" t="s">
        <v>0</v>
      </c>
      <c r="M327" s="1" t="s">
        <v>0</v>
      </c>
      <c r="N327" s="1" t="s">
        <v>0</v>
      </c>
      <c r="O327" s="1" t="s">
        <v>0</v>
      </c>
      <c r="P327" s="1" t="s">
        <v>0</v>
      </c>
      <c r="Q327" s="1" t="s">
        <v>0</v>
      </c>
      <c r="R327" s="1" t="s">
        <v>0</v>
      </c>
      <c r="S327" s="1" t="s">
        <v>0</v>
      </c>
      <c r="T327" s="1" t="s">
        <v>0</v>
      </c>
      <c r="U327" s="1" t="s">
        <v>0</v>
      </c>
      <c r="V327" s="1" t="s">
        <v>0</v>
      </c>
      <c r="W327" s="1" t="s">
        <v>0</v>
      </c>
      <c r="X327" s="1" t="s">
        <v>0</v>
      </c>
      <c r="Y327" s="1" t="s">
        <v>0</v>
      </c>
      <c r="Z327" s="1" t="s">
        <v>0</v>
      </c>
      <c r="AA327" s="1" t="s">
        <v>0</v>
      </c>
      <c r="AB327" s="1" t="s">
        <v>0</v>
      </c>
      <c r="AC327" s="1" t="s">
        <v>0</v>
      </c>
      <c r="AD327" s="1" t="s">
        <v>0</v>
      </c>
      <c r="AE327" s="1" t="s">
        <v>0</v>
      </c>
      <c r="AF327" s="1" t="s">
        <v>0</v>
      </c>
      <c r="AG327" s="1" t="s">
        <v>0</v>
      </c>
      <c r="AH327" s="1" t="s">
        <v>0</v>
      </c>
      <c r="AI327" s="1" t="s">
        <v>0</v>
      </c>
      <c r="AJ327" s="1" t="s">
        <v>0</v>
      </c>
      <c r="AK327" s="1" t="s">
        <v>0</v>
      </c>
      <c r="AL327" s="1" t="s">
        <v>0</v>
      </c>
      <c r="AM327" s="1" t="s">
        <v>0</v>
      </c>
      <c r="AN327" s="1" t="s">
        <v>0</v>
      </c>
      <c r="AO327" s="1" t="s">
        <v>0</v>
      </c>
      <c r="AP327" s="1" t="s">
        <v>0</v>
      </c>
      <c r="AQ327" s="1" t="s">
        <v>0</v>
      </c>
      <c r="AR327" s="1" t="s">
        <v>0</v>
      </c>
      <c r="AS327" s="1" t="s">
        <v>0</v>
      </c>
      <c r="AT327" s="1" t="s">
        <v>0</v>
      </c>
      <c r="AU327" s="1" t="s">
        <v>0</v>
      </c>
      <c r="AV327" s="1" t="s">
        <v>0</v>
      </c>
      <c r="AW327" s="1" t="s">
        <v>0</v>
      </c>
      <c r="AX327" s="1" t="s">
        <v>0</v>
      </c>
      <c r="AY327" s="1" t="s">
        <v>0</v>
      </c>
      <c r="AZ327" s="1" t="s">
        <v>0</v>
      </c>
      <c r="BA327" s="1" t="s">
        <v>0</v>
      </c>
      <c r="BB327" s="1" t="s">
        <v>0</v>
      </c>
      <c r="BC327" s="1" t="s">
        <v>0</v>
      </c>
      <c r="BD327" s="1" t="s">
        <v>0</v>
      </c>
      <c r="BE327" s="1" t="s">
        <v>0</v>
      </c>
      <c r="BF327" s="1" t="s">
        <v>0</v>
      </c>
      <c r="BG327" s="1" t="s">
        <v>0</v>
      </c>
      <c r="BH327" s="1" t="s">
        <v>0</v>
      </c>
      <c r="BI327" s="1" t="s">
        <v>0</v>
      </c>
      <c r="BJ327" s="1" t="s">
        <v>0</v>
      </c>
      <c r="BK327" s="1" t="s">
        <v>0</v>
      </c>
      <c r="BL327" s="1" t="s">
        <v>0</v>
      </c>
      <c r="BM327" s="1" t="s">
        <v>0</v>
      </c>
      <c r="BN327" s="1" t="s">
        <v>0</v>
      </c>
      <c r="BO327" s="1" t="s">
        <v>0</v>
      </c>
      <c r="BP327" s="1" t="s">
        <v>0</v>
      </c>
      <c r="BQ327" s="1" t="s">
        <v>0</v>
      </c>
      <c r="BR327" s="1" t="s">
        <v>0</v>
      </c>
      <c r="BS327" s="1" t="s">
        <v>0</v>
      </c>
      <c r="BT327" s="1" t="s">
        <v>0</v>
      </c>
      <c r="BU327" s="1" t="s">
        <v>0</v>
      </c>
      <c r="BV327" s="1" t="s">
        <v>0</v>
      </c>
      <c r="BW327" s="1" t="s">
        <v>0</v>
      </c>
      <c r="BX327" s="1" t="s">
        <v>0</v>
      </c>
      <c r="BY327" s="1" t="s">
        <v>0</v>
      </c>
      <c r="BZ327" s="1" t="s">
        <v>0</v>
      </c>
      <c r="CA327" s="1" t="s">
        <v>0</v>
      </c>
      <c r="CB327" s="1" t="s">
        <v>0</v>
      </c>
      <c r="CC327" s="1" t="s">
        <v>0</v>
      </c>
      <c r="CD327" s="1" t="s">
        <v>0</v>
      </c>
      <c r="CE327" s="1" t="s">
        <v>0</v>
      </c>
      <c r="CF327" s="1" t="s">
        <v>0</v>
      </c>
      <c r="CG327" s="1" t="s">
        <v>0</v>
      </c>
      <c r="CH327" s="1" t="s">
        <v>0</v>
      </c>
      <c r="CI327" s="1" t="s">
        <v>0</v>
      </c>
      <c r="CJ327" s="1" t="s">
        <v>0</v>
      </c>
      <c r="CK327" s="1" t="s">
        <v>0</v>
      </c>
      <c r="CL327" s="1" t="s">
        <v>0</v>
      </c>
      <c r="CM327" s="1" t="s">
        <v>0</v>
      </c>
      <c r="CN327" s="1" t="s">
        <v>0</v>
      </c>
      <c r="CO327" s="1" t="s">
        <v>0</v>
      </c>
      <c r="CP327" s="1" t="s">
        <v>0</v>
      </c>
      <c r="CQ327" s="1" t="s">
        <v>0</v>
      </c>
      <c r="CR327" s="1" t="s">
        <v>0</v>
      </c>
      <c r="CS327" s="1" t="s">
        <v>0</v>
      </c>
      <c r="CT327" s="1" t="s">
        <v>0</v>
      </c>
      <c r="CU327" s="1" t="s">
        <v>0</v>
      </c>
      <c r="CV327" s="1" t="s">
        <v>0</v>
      </c>
      <c r="CW327" s="1" t="s">
        <v>0</v>
      </c>
      <c r="CX327" s="1" t="s">
        <v>0</v>
      </c>
      <c r="CY327" s="1" t="s">
        <v>0</v>
      </c>
      <c r="CZ327" s="1" t="s">
        <v>0</v>
      </c>
      <c r="DA327" s="1" t="s">
        <v>0</v>
      </c>
      <c r="DB327" s="1" t="s">
        <v>0</v>
      </c>
      <c r="DC327" s="1" t="s">
        <v>0</v>
      </c>
      <c r="DD327" s="1" t="s">
        <v>0</v>
      </c>
      <c r="DE327" s="1" t="s">
        <v>0</v>
      </c>
      <c r="DF327" s="1" t="s">
        <v>0</v>
      </c>
      <c r="DG327" s="1" t="s">
        <v>0</v>
      </c>
      <c r="DH327" s="1" t="s">
        <v>0</v>
      </c>
      <c r="DI327" s="1" t="s">
        <v>0</v>
      </c>
      <c r="DJ327" s="1" t="s">
        <v>0</v>
      </c>
      <c r="DK327" s="1" t="s">
        <v>0</v>
      </c>
      <c r="DL327" s="1" t="s">
        <v>0</v>
      </c>
      <c r="DM327" s="1" t="s">
        <v>0</v>
      </c>
      <c r="DN327" s="1" t="s">
        <v>0</v>
      </c>
      <c r="DO327" s="1" t="s">
        <v>0</v>
      </c>
      <c r="DP327" s="1" t="s">
        <v>0</v>
      </c>
      <c r="DQ327" s="1" t="s">
        <v>0</v>
      </c>
      <c r="DR327" s="1" t="s">
        <v>0</v>
      </c>
      <c r="DS327" s="1" t="s">
        <v>0</v>
      </c>
      <c r="DT327" s="1" t="s">
        <v>0</v>
      </c>
      <c r="DU327" s="1" t="s">
        <v>0</v>
      </c>
      <c r="DV327" s="1" t="s">
        <v>0</v>
      </c>
      <c r="DW327" s="1" t="s">
        <v>0</v>
      </c>
      <c r="DX327" s="1" t="s">
        <v>0</v>
      </c>
      <c r="DY327" s="1" t="s">
        <v>0</v>
      </c>
      <c r="DZ327" s="1" t="s">
        <v>0</v>
      </c>
      <c r="EA327" s="1" t="s">
        <v>0</v>
      </c>
      <c r="EB327" s="1" t="s">
        <v>0</v>
      </c>
      <c r="EC327" s="1" t="s">
        <v>0</v>
      </c>
      <c r="ED327" s="1" t="s">
        <v>0</v>
      </c>
      <c r="EE327" s="1" t="s">
        <v>0</v>
      </c>
      <c r="EF327" s="1" t="s">
        <v>0</v>
      </c>
      <c r="EG327" s="1" t="s">
        <v>0</v>
      </c>
      <c r="EH327" s="1" t="s">
        <v>0</v>
      </c>
      <c r="EI327" s="1" t="s">
        <v>0</v>
      </c>
      <c r="EJ327" s="1" t="s">
        <v>0</v>
      </c>
      <c r="EK327" s="1" t="s">
        <v>0</v>
      </c>
      <c r="EL327" s="1" t="s">
        <v>0</v>
      </c>
      <c r="EM327" s="1" t="s">
        <v>0</v>
      </c>
      <c r="EN327" s="1" t="s">
        <v>0</v>
      </c>
      <c r="EO327" s="1" t="s">
        <v>0</v>
      </c>
      <c r="EP327" s="1" t="s">
        <v>0</v>
      </c>
      <c r="EQ327" s="1" t="s">
        <v>0</v>
      </c>
      <c r="ER327" s="1" t="s">
        <v>0</v>
      </c>
      <c r="ES327" s="1" t="s">
        <v>0</v>
      </c>
      <c r="ET327" s="1" t="s">
        <v>0</v>
      </c>
      <c r="EU327" s="1" t="s">
        <v>0</v>
      </c>
      <c r="EV327" s="1" t="s">
        <v>0</v>
      </c>
      <c r="EW327" s="1" t="s">
        <v>0</v>
      </c>
      <c r="EX327" s="1" t="s">
        <v>0</v>
      </c>
      <c r="EY327" s="1" t="s">
        <v>0</v>
      </c>
      <c r="EZ327" s="1" t="s">
        <v>0</v>
      </c>
      <c r="FA327" s="1" t="s">
        <v>0</v>
      </c>
      <c r="FB327" s="1" t="s">
        <v>0</v>
      </c>
      <c r="FC327" s="1" t="s">
        <v>0</v>
      </c>
      <c r="FD327" s="1" t="s">
        <v>0</v>
      </c>
    </row>
    <row r="328" spans="1:160" x14ac:dyDescent="0.2">
      <c r="A328" s="1" t="s">
        <v>1965</v>
      </c>
      <c r="B328" s="4" t="s">
        <v>1447</v>
      </c>
      <c r="C328" s="4" t="s">
        <v>1448</v>
      </c>
      <c r="D328" s="1" t="s">
        <v>0</v>
      </c>
      <c r="E328" s="1" t="s">
        <v>0</v>
      </c>
      <c r="F328" s="1" t="s">
        <v>0</v>
      </c>
      <c r="G328" s="1" t="s">
        <v>0</v>
      </c>
      <c r="H328" s="1" t="s">
        <v>0</v>
      </c>
      <c r="I328" s="1" t="s">
        <v>0</v>
      </c>
      <c r="J328" s="1" t="s">
        <v>0</v>
      </c>
      <c r="K328" s="1" t="s">
        <v>0</v>
      </c>
      <c r="L328" s="1" t="s">
        <v>0</v>
      </c>
      <c r="M328" s="1" t="s">
        <v>0</v>
      </c>
      <c r="N328" s="1" t="s">
        <v>0</v>
      </c>
      <c r="O328" s="1" t="s">
        <v>0</v>
      </c>
      <c r="P328" s="1" t="s">
        <v>0</v>
      </c>
      <c r="Q328" s="1" t="s">
        <v>0</v>
      </c>
      <c r="R328" s="1" t="s">
        <v>0</v>
      </c>
      <c r="S328" s="1" t="s">
        <v>0</v>
      </c>
      <c r="T328" s="1" t="s">
        <v>0</v>
      </c>
      <c r="U328" s="1" t="s">
        <v>0</v>
      </c>
      <c r="V328" s="1" t="s">
        <v>0</v>
      </c>
      <c r="W328" s="1" t="s">
        <v>0</v>
      </c>
      <c r="X328" s="1" t="s">
        <v>0</v>
      </c>
      <c r="Y328" s="1" t="s">
        <v>0</v>
      </c>
      <c r="Z328" s="1" t="s">
        <v>0</v>
      </c>
      <c r="AA328" s="1" t="s">
        <v>0</v>
      </c>
      <c r="AB328" s="1" t="s">
        <v>0</v>
      </c>
      <c r="AC328" s="1" t="s">
        <v>0</v>
      </c>
      <c r="AD328" s="1" t="s">
        <v>0</v>
      </c>
      <c r="AE328" s="1" t="s">
        <v>0</v>
      </c>
      <c r="AF328" s="1" t="s">
        <v>0</v>
      </c>
      <c r="AG328" s="1" t="s">
        <v>0</v>
      </c>
      <c r="AH328" s="1" t="s">
        <v>0</v>
      </c>
      <c r="AI328" s="1" t="s">
        <v>0</v>
      </c>
      <c r="AJ328" s="1" t="s">
        <v>0</v>
      </c>
      <c r="AK328" s="1" t="s">
        <v>0</v>
      </c>
      <c r="AL328" s="1" t="s">
        <v>0</v>
      </c>
      <c r="AM328" s="1" t="s">
        <v>0</v>
      </c>
      <c r="AN328" s="1" t="s">
        <v>0</v>
      </c>
      <c r="AO328" s="1" t="s">
        <v>0</v>
      </c>
      <c r="AP328" s="1" t="s">
        <v>0</v>
      </c>
      <c r="AQ328" s="1" t="s">
        <v>0</v>
      </c>
      <c r="AR328" s="1" t="s">
        <v>0</v>
      </c>
      <c r="AS328" s="1" t="s">
        <v>0</v>
      </c>
      <c r="AT328" s="1" t="s">
        <v>0</v>
      </c>
      <c r="AU328" s="1" t="s">
        <v>0</v>
      </c>
      <c r="AV328" s="1" t="s">
        <v>0</v>
      </c>
      <c r="AW328" s="1" t="s">
        <v>0</v>
      </c>
      <c r="AX328" s="1" t="s">
        <v>0</v>
      </c>
      <c r="AY328" s="1" t="s">
        <v>0</v>
      </c>
      <c r="AZ328" s="1" t="s">
        <v>0</v>
      </c>
      <c r="BA328" s="1" t="s">
        <v>0</v>
      </c>
      <c r="BB328" s="1" t="s">
        <v>0</v>
      </c>
      <c r="BC328" s="1" t="s">
        <v>0</v>
      </c>
      <c r="BD328" s="1" t="s">
        <v>0</v>
      </c>
      <c r="BE328" s="1" t="s">
        <v>0</v>
      </c>
      <c r="BF328" s="1" t="s">
        <v>0</v>
      </c>
      <c r="BG328" s="1" t="s">
        <v>0</v>
      </c>
      <c r="BH328" s="1" t="s">
        <v>0</v>
      </c>
      <c r="BI328" s="1" t="s">
        <v>0</v>
      </c>
      <c r="BJ328" s="1" t="s">
        <v>0</v>
      </c>
      <c r="BK328" s="1" t="s">
        <v>0</v>
      </c>
      <c r="BL328" s="1" t="s">
        <v>0</v>
      </c>
      <c r="BM328" s="1" t="s">
        <v>0</v>
      </c>
      <c r="BN328" s="1" t="s">
        <v>0</v>
      </c>
      <c r="BO328" s="1" t="s">
        <v>0</v>
      </c>
      <c r="BP328" s="1" t="s">
        <v>0</v>
      </c>
      <c r="BQ328" s="1" t="s">
        <v>0</v>
      </c>
      <c r="BR328" s="1" t="s">
        <v>0</v>
      </c>
      <c r="BS328" s="1" t="s">
        <v>0</v>
      </c>
      <c r="BT328" s="1" t="s">
        <v>0</v>
      </c>
      <c r="BU328" s="1" t="s">
        <v>0</v>
      </c>
      <c r="BV328" s="1" t="s">
        <v>0</v>
      </c>
      <c r="BW328" s="1" t="s">
        <v>0</v>
      </c>
      <c r="BX328" s="1" t="s">
        <v>0</v>
      </c>
      <c r="BY328" s="1" t="s">
        <v>0</v>
      </c>
      <c r="BZ328" s="1" t="s">
        <v>0</v>
      </c>
      <c r="CA328" s="1" t="s">
        <v>0</v>
      </c>
      <c r="CB328" s="1" t="s">
        <v>0</v>
      </c>
      <c r="CC328" s="1" t="s">
        <v>0</v>
      </c>
      <c r="CD328" s="1" t="s">
        <v>0</v>
      </c>
      <c r="CE328" s="1" t="s">
        <v>0</v>
      </c>
      <c r="CF328" s="1" t="s">
        <v>0</v>
      </c>
      <c r="CG328" s="1" t="s">
        <v>0</v>
      </c>
      <c r="CH328" s="1" t="s">
        <v>0</v>
      </c>
      <c r="CI328" s="1" t="s">
        <v>0</v>
      </c>
      <c r="CJ328" s="1" t="s">
        <v>0</v>
      </c>
      <c r="CK328" s="1" t="s">
        <v>0</v>
      </c>
      <c r="CL328" s="1" t="s">
        <v>0</v>
      </c>
      <c r="CM328" s="1" t="s">
        <v>0</v>
      </c>
      <c r="CN328" s="1" t="s">
        <v>0</v>
      </c>
      <c r="CO328" s="1" t="s">
        <v>0</v>
      </c>
      <c r="CP328" s="1" t="s">
        <v>0</v>
      </c>
      <c r="CQ328" s="1" t="s">
        <v>0</v>
      </c>
      <c r="CR328" s="1" t="s">
        <v>0</v>
      </c>
      <c r="CS328" s="1" t="s">
        <v>0</v>
      </c>
      <c r="CT328" s="1" t="s">
        <v>0</v>
      </c>
      <c r="CU328" s="1" t="s">
        <v>0</v>
      </c>
      <c r="CV328" s="1" t="s">
        <v>0</v>
      </c>
      <c r="CW328" s="1" t="s">
        <v>0</v>
      </c>
      <c r="CX328" s="1" t="s">
        <v>0</v>
      </c>
      <c r="CY328" s="1" t="s">
        <v>0</v>
      </c>
      <c r="CZ328" s="1" t="s">
        <v>0</v>
      </c>
      <c r="DA328" s="1" t="s">
        <v>0</v>
      </c>
      <c r="DB328" s="1" t="s">
        <v>0</v>
      </c>
      <c r="DC328" s="1" t="s">
        <v>0</v>
      </c>
      <c r="DD328" s="1" t="s">
        <v>0</v>
      </c>
      <c r="DE328" s="1" t="s">
        <v>0</v>
      </c>
      <c r="DF328" s="1" t="s">
        <v>0</v>
      </c>
      <c r="DG328" s="1" t="s">
        <v>0</v>
      </c>
      <c r="DH328" s="1" t="s">
        <v>0</v>
      </c>
      <c r="DI328" s="1" t="s">
        <v>0</v>
      </c>
      <c r="DJ328" s="1" t="s">
        <v>0</v>
      </c>
      <c r="DK328" s="1" t="s">
        <v>0</v>
      </c>
      <c r="DL328" s="1" t="s">
        <v>0</v>
      </c>
      <c r="DM328" s="1" t="s">
        <v>0</v>
      </c>
      <c r="DN328" s="1" t="s">
        <v>0</v>
      </c>
      <c r="DO328" s="1" t="s">
        <v>0</v>
      </c>
      <c r="DP328" s="1" t="s">
        <v>0</v>
      </c>
      <c r="DQ328" s="1" t="s">
        <v>0</v>
      </c>
      <c r="DR328" s="1" t="s">
        <v>0</v>
      </c>
      <c r="DS328" s="1" t="s">
        <v>0</v>
      </c>
      <c r="DT328" s="1" t="s">
        <v>0</v>
      </c>
      <c r="DU328" s="1" t="s">
        <v>0</v>
      </c>
      <c r="DV328" s="1" t="s">
        <v>0</v>
      </c>
      <c r="DW328" s="1" t="s">
        <v>0</v>
      </c>
      <c r="DX328" s="1" t="s">
        <v>0</v>
      </c>
      <c r="DY328" s="1" t="s">
        <v>0</v>
      </c>
      <c r="DZ328" s="1" t="s">
        <v>0</v>
      </c>
      <c r="EA328" s="1" t="s">
        <v>0</v>
      </c>
      <c r="EB328" s="1" t="s">
        <v>0</v>
      </c>
      <c r="EC328" s="1" t="s">
        <v>0</v>
      </c>
      <c r="ED328" s="1" t="s">
        <v>0</v>
      </c>
      <c r="EE328" s="1" t="s">
        <v>0</v>
      </c>
      <c r="EF328" s="1" t="s">
        <v>0</v>
      </c>
      <c r="EG328" s="1" t="s">
        <v>0</v>
      </c>
      <c r="EH328" s="1" t="s">
        <v>0</v>
      </c>
      <c r="EI328" s="1" t="s">
        <v>0</v>
      </c>
      <c r="EJ328" s="1" t="s">
        <v>0</v>
      </c>
      <c r="EK328" s="1" t="s">
        <v>0</v>
      </c>
      <c r="EL328" s="1" t="s">
        <v>0</v>
      </c>
      <c r="EM328" s="1" t="s">
        <v>0</v>
      </c>
      <c r="EN328" s="1" t="s">
        <v>0</v>
      </c>
      <c r="EO328" s="1" t="s">
        <v>0</v>
      </c>
      <c r="EP328" s="1" t="s">
        <v>0</v>
      </c>
      <c r="EQ328" s="1" t="s">
        <v>0</v>
      </c>
      <c r="ER328" s="1" t="s">
        <v>0</v>
      </c>
      <c r="ES328" s="1" t="s">
        <v>0</v>
      </c>
      <c r="ET328" s="1" t="s">
        <v>0</v>
      </c>
      <c r="EU328" s="1" t="s">
        <v>0</v>
      </c>
      <c r="EV328" s="1" t="s">
        <v>0</v>
      </c>
      <c r="EW328" s="1" t="s">
        <v>0</v>
      </c>
      <c r="EX328" s="1" t="s">
        <v>0</v>
      </c>
      <c r="EY328" s="1" t="s">
        <v>0</v>
      </c>
      <c r="EZ328" s="1" t="s">
        <v>0</v>
      </c>
      <c r="FA328" s="1" t="s">
        <v>0</v>
      </c>
      <c r="FB328" s="1" t="s">
        <v>0</v>
      </c>
      <c r="FC328" s="1" t="s">
        <v>0</v>
      </c>
      <c r="FD328" s="1" t="s">
        <v>0</v>
      </c>
    </row>
    <row r="329" spans="1:160" x14ac:dyDescent="0.2">
      <c r="A329" s="1" t="s">
        <v>1966</v>
      </c>
      <c r="B329" s="4" t="s">
        <v>1452</v>
      </c>
      <c r="C329" s="4" t="s">
        <v>1453</v>
      </c>
      <c r="D329" s="1" t="s">
        <v>0</v>
      </c>
      <c r="E329" s="1" t="s">
        <v>0</v>
      </c>
      <c r="F329" s="1" t="s">
        <v>0</v>
      </c>
      <c r="G329" s="1" t="s">
        <v>0</v>
      </c>
      <c r="H329" s="1" t="s">
        <v>0</v>
      </c>
      <c r="I329" s="1" t="s">
        <v>0</v>
      </c>
      <c r="J329" s="1" t="s">
        <v>0</v>
      </c>
      <c r="K329" s="1" t="s">
        <v>0</v>
      </c>
      <c r="L329" s="1" t="s">
        <v>0</v>
      </c>
      <c r="M329" s="1" t="s">
        <v>0</v>
      </c>
      <c r="N329" s="1" t="s">
        <v>0</v>
      </c>
      <c r="O329" s="1" t="s">
        <v>0</v>
      </c>
      <c r="P329" s="1" t="s">
        <v>0</v>
      </c>
      <c r="Q329" s="1" t="s">
        <v>0</v>
      </c>
      <c r="R329" s="1" t="s">
        <v>0</v>
      </c>
      <c r="S329" s="1" t="s">
        <v>0</v>
      </c>
      <c r="T329" s="1" t="s">
        <v>0</v>
      </c>
      <c r="U329" s="1" t="s">
        <v>0</v>
      </c>
      <c r="V329" s="1" t="s">
        <v>0</v>
      </c>
      <c r="W329" s="1" t="s">
        <v>0</v>
      </c>
      <c r="X329" s="1" t="s">
        <v>0</v>
      </c>
      <c r="Y329" s="1" t="s">
        <v>0</v>
      </c>
      <c r="Z329" s="1" t="s">
        <v>0</v>
      </c>
      <c r="AA329" s="1" t="s">
        <v>0</v>
      </c>
      <c r="AB329" s="1" t="s">
        <v>0</v>
      </c>
      <c r="AC329" s="1" t="s">
        <v>0</v>
      </c>
      <c r="AD329" s="1" t="s">
        <v>0</v>
      </c>
      <c r="AE329" s="1" t="s">
        <v>0</v>
      </c>
      <c r="AF329" s="1" t="s">
        <v>0</v>
      </c>
      <c r="AG329" s="1" t="s">
        <v>0</v>
      </c>
      <c r="AH329" s="1" t="s">
        <v>0</v>
      </c>
      <c r="AI329" s="1" t="s">
        <v>0</v>
      </c>
      <c r="AJ329" s="1" t="s">
        <v>0</v>
      </c>
      <c r="AK329" s="1" t="s">
        <v>0</v>
      </c>
      <c r="AL329" s="1" t="s">
        <v>0</v>
      </c>
      <c r="AM329" s="1" t="s">
        <v>0</v>
      </c>
      <c r="AN329" s="1" t="s">
        <v>0</v>
      </c>
      <c r="AO329" s="1" t="s">
        <v>0</v>
      </c>
      <c r="AP329" s="1" t="s">
        <v>0</v>
      </c>
      <c r="AQ329" s="1" t="s">
        <v>0</v>
      </c>
      <c r="AR329" s="1" t="s">
        <v>0</v>
      </c>
      <c r="AS329" s="1" t="s">
        <v>0</v>
      </c>
      <c r="AT329" s="1" t="s">
        <v>0</v>
      </c>
      <c r="AU329" s="1" t="s">
        <v>0</v>
      </c>
      <c r="AV329" s="1" t="s">
        <v>0</v>
      </c>
      <c r="AW329" s="1" t="s">
        <v>0</v>
      </c>
      <c r="AX329" s="1" t="s">
        <v>0</v>
      </c>
      <c r="AY329" s="1" t="s">
        <v>0</v>
      </c>
      <c r="AZ329" s="1" t="s">
        <v>0</v>
      </c>
      <c r="BA329" s="1" t="s">
        <v>0</v>
      </c>
      <c r="BB329" s="1" t="s">
        <v>0</v>
      </c>
      <c r="BC329" s="1" t="s">
        <v>0</v>
      </c>
      <c r="BD329" s="1" t="s">
        <v>0</v>
      </c>
      <c r="BE329" s="1" t="s">
        <v>0</v>
      </c>
      <c r="BF329" s="1" t="s">
        <v>0</v>
      </c>
      <c r="BG329" s="1" t="s">
        <v>0</v>
      </c>
      <c r="BH329" s="1" t="s">
        <v>0</v>
      </c>
      <c r="BI329" s="1" t="s">
        <v>0</v>
      </c>
      <c r="BJ329" s="1" t="s">
        <v>0</v>
      </c>
      <c r="BK329" s="1" t="s">
        <v>0</v>
      </c>
      <c r="BL329" s="1" t="s">
        <v>0</v>
      </c>
      <c r="BM329" s="1" t="s">
        <v>0</v>
      </c>
      <c r="BN329" s="1" t="s">
        <v>0</v>
      </c>
      <c r="BO329" s="1" t="s">
        <v>0</v>
      </c>
      <c r="BP329" s="1" t="s">
        <v>0</v>
      </c>
      <c r="BQ329" s="1" t="s">
        <v>0</v>
      </c>
      <c r="BR329" s="1" t="s">
        <v>0</v>
      </c>
      <c r="BS329" s="1" t="s">
        <v>0</v>
      </c>
      <c r="BT329" s="1" t="s">
        <v>0</v>
      </c>
      <c r="BU329" s="1" t="s">
        <v>0</v>
      </c>
      <c r="BV329" s="1" t="s">
        <v>0</v>
      </c>
      <c r="BW329" s="1" t="s">
        <v>0</v>
      </c>
      <c r="BX329" s="1" t="s">
        <v>0</v>
      </c>
      <c r="BY329" s="1" t="s">
        <v>0</v>
      </c>
      <c r="BZ329" s="1" t="s">
        <v>0</v>
      </c>
      <c r="CA329" s="1" t="s">
        <v>0</v>
      </c>
      <c r="CB329" s="1" t="s">
        <v>0</v>
      </c>
      <c r="CC329" s="1" t="s">
        <v>0</v>
      </c>
      <c r="CD329" s="1" t="s">
        <v>0</v>
      </c>
      <c r="CE329" s="1" t="s">
        <v>0</v>
      </c>
      <c r="CF329" s="1" t="s">
        <v>0</v>
      </c>
      <c r="CG329" s="1" t="s">
        <v>0</v>
      </c>
      <c r="CH329" s="1" t="s">
        <v>0</v>
      </c>
      <c r="CI329" s="1" t="s">
        <v>0</v>
      </c>
      <c r="CJ329" s="1" t="s">
        <v>0</v>
      </c>
      <c r="CK329" s="1" t="s">
        <v>0</v>
      </c>
      <c r="CL329" s="1" t="s">
        <v>0</v>
      </c>
      <c r="CM329" s="1" t="s">
        <v>0</v>
      </c>
      <c r="CN329" s="1" t="s">
        <v>0</v>
      </c>
      <c r="CO329" s="1" t="s">
        <v>0</v>
      </c>
      <c r="CP329" s="1" t="s">
        <v>0</v>
      </c>
      <c r="CQ329" s="1" t="s">
        <v>0</v>
      </c>
      <c r="CR329" s="1" t="s">
        <v>0</v>
      </c>
      <c r="CS329" s="1" t="s">
        <v>0</v>
      </c>
      <c r="CT329" s="1" t="s">
        <v>0</v>
      </c>
      <c r="CU329" s="1" t="s">
        <v>0</v>
      </c>
      <c r="CV329" s="1" t="s">
        <v>0</v>
      </c>
      <c r="CW329" s="1" t="s">
        <v>0</v>
      </c>
      <c r="CX329" s="1" t="s">
        <v>0</v>
      </c>
      <c r="CY329" s="1" t="s">
        <v>0</v>
      </c>
      <c r="CZ329" s="1" t="s">
        <v>0</v>
      </c>
      <c r="DA329" s="1" t="s">
        <v>0</v>
      </c>
      <c r="DB329" s="1" t="s">
        <v>0</v>
      </c>
      <c r="DC329" s="1" t="s">
        <v>0</v>
      </c>
      <c r="DD329" s="1" t="s">
        <v>0</v>
      </c>
      <c r="DE329" s="1" t="s">
        <v>0</v>
      </c>
      <c r="DF329" s="1" t="s">
        <v>0</v>
      </c>
      <c r="DG329" s="1" t="s">
        <v>0</v>
      </c>
      <c r="DH329" s="1" t="s">
        <v>0</v>
      </c>
      <c r="DI329" s="1" t="s">
        <v>0</v>
      </c>
      <c r="DJ329" s="1" t="s">
        <v>0</v>
      </c>
      <c r="DK329" s="1" t="s">
        <v>0</v>
      </c>
      <c r="DL329" s="1" t="s">
        <v>0</v>
      </c>
      <c r="DM329" s="1" t="s">
        <v>0</v>
      </c>
      <c r="DN329" s="1" t="s">
        <v>0</v>
      </c>
      <c r="DO329" s="1" t="s">
        <v>0</v>
      </c>
      <c r="DP329" s="1" t="s">
        <v>0</v>
      </c>
      <c r="DQ329" s="1" t="s">
        <v>0</v>
      </c>
      <c r="DR329" s="1" t="s">
        <v>0</v>
      </c>
      <c r="DS329" s="1" t="s">
        <v>0</v>
      </c>
      <c r="DT329" s="1" t="s">
        <v>0</v>
      </c>
      <c r="DU329" s="1" t="s">
        <v>0</v>
      </c>
      <c r="DV329" s="1" t="s">
        <v>0</v>
      </c>
      <c r="DW329" s="1" t="s">
        <v>0</v>
      </c>
      <c r="DX329" s="1" t="s">
        <v>0</v>
      </c>
      <c r="DY329" s="1" t="s">
        <v>0</v>
      </c>
      <c r="DZ329" s="1" t="s">
        <v>0</v>
      </c>
      <c r="EA329" s="1" t="s">
        <v>0</v>
      </c>
      <c r="EB329" s="1" t="s">
        <v>0</v>
      </c>
      <c r="EC329" s="1" t="s">
        <v>0</v>
      </c>
      <c r="ED329" s="1" t="s">
        <v>0</v>
      </c>
      <c r="EE329" s="1" t="s">
        <v>0</v>
      </c>
      <c r="EF329" s="1" t="s">
        <v>0</v>
      </c>
      <c r="EG329" s="1" t="s">
        <v>0</v>
      </c>
      <c r="EH329" s="1" t="s">
        <v>0</v>
      </c>
      <c r="EI329" s="1" t="s">
        <v>0</v>
      </c>
      <c r="EJ329" s="1" t="s">
        <v>0</v>
      </c>
      <c r="EK329" s="1" t="s">
        <v>0</v>
      </c>
      <c r="EL329" s="1" t="s">
        <v>0</v>
      </c>
      <c r="EM329" s="1" t="s">
        <v>0</v>
      </c>
      <c r="EN329" s="1" t="s">
        <v>0</v>
      </c>
      <c r="EO329" s="1" t="s">
        <v>0</v>
      </c>
      <c r="EP329" s="1" t="s">
        <v>0</v>
      </c>
      <c r="EQ329" s="1" t="s">
        <v>0</v>
      </c>
      <c r="ER329" s="1" t="s">
        <v>0</v>
      </c>
      <c r="ES329" s="1" t="s">
        <v>0</v>
      </c>
      <c r="ET329" s="1" t="s">
        <v>0</v>
      </c>
      <c r="EU329" s="1" t="s">
        <v>0</v>
      </c>
      <c r="EV329" s="1" t="s">
        <v>0</v>
      </c>
      <c r="EW329" s="1" t="s">
        <v>0</v>
      </c>
      <c r="EX329" s="1" t="s">
        <v>0</v>
      </c>
      <c r="EY329" s="1" t="s">
        <v>0</v>
      </c>
      <c r="EZ329" s="1" t="s">
        <v>0</v>
      </c>
      <c r="FA329" s="1" t="s">
        <v>0</v>
      </c>
      <c r="FB329" s="1" t="s">
        <v>0</v>
      </c>
      <c r="FC329" s="1" t="s">
        <v>0</v>
      </c>
      <c r="FD329" s="1" t="s">
        <v>0</v>
      </c>
    </row>
    <row r="330" spans="1:160" x14ac:dyDescent="0.2">
      <c r="A330" s="1" t="s">
        <v>1967</v>
      </c>
      <c r="B330" s="4" t="s">
        <v>1457</v>
      </c>
      <c r="C330" s="4" t="s">
        <v>1458</v>
      </c>
      <c r="D330" s="1" t="s">
        <v>0</v>
      </c>
      <c r="E330" s="1" t="s">
        <v>0</v>
      </c>
      <c r="F330" s="1" t="s">
        <v>0</v>
      </c>
      <c r="G330" s="1" t="s">
        <v>0</v>
      </c>
      <c r="H330" s="1" t="s">
        <v>0</v>
      </c>
      <c r="I330" s="1" t="s">
        <v>0</v>
      </c>
      <c r="J330" s="1" t="s">
        <v>0</v>
      </c>
      <c r="K330" s="1" t="s">
        <v>0</v>
      </c>
      <c r="L330" s="1" t="s">
        <v>0</v>
      </c>
      <c r="M330" s="1" t="s">
        <v>0</v>
      </c>
      <c r="N330" s="1" t="s">
        <v>0</v>
      </c>
      <c r="O330" s="1" t="s">
        <v>0</v>
      </c>
      <c r="P330" s="1" t="s">
        <v>0</v>
      </c>
      <c r="Q330" s="1" t="s">
        <v>0</v>
      </c>
      <c r="R330" s="1" t="s">
        <v>0</v>
      </c>
      <c r="S330" s="1" t="s">
        <v>0</v>
      </c>
      <c r="T330" s="1" t="s">
        <v>0</v>
      </c>
      <c r="U330" s="1" t="s">
        <v>0</v>
      </c>
      <c r="V330" s="1" t="s">
        <v>0</v>
      </c>
      <c r="W330" s="1" t="s">
        <v>0</v>
      </c>
      <c r="X330" s="1" t="s">
        <v>0</v>
      </c>
      <c r="Y330" s="1" t="s">
        <v>0</v>
      </c>
      <c r="Z330" s="1" t="s">
        <v>0</v>
      </c>
      <c r="AA330" s="1" t="s">
        <v>0</v>
      </c>
      <c r="AB330" s="1" t="s">
        <v>0</v>
      </c>
      <c r="AC330" s="1" t="s">
        <v>0</v>
      </c>
      <c r="AD330" s="1" t="s">
        <v>0</v>
      </c>
      <c r="AE330" s="1" t="s">
        <v>0</v>
      </c>
      <c r="AF330" s="1" t="s">
        <v>0</v>
      </c>
      <c r="AG330" s="1" t="s">
        <v>0</v>
      </c>
      <c r="AH330" s="1" t="s">
        <v>0</v>
      </c>
      <c r="AI330" s="1" t="s">
        <v>0</v>
      </c>
      <c r="AJ330" s="1" t="s">
        <v>0</v>
      </c>
      <c r="AK330" s="1" t="s">
        <v>0</v>
      </c>
      <c r="AL330" s="1" t="s">
        <v>0</v>
      </c>
      <c r="AM330" s="1" t="s">
        <v>0</v>
      </c>
      <c r="AN330" s="1" t="s">
        <v>0</v>
      </c>
      <c r="AO330" s="1" t="s">
        <v>0</v>
      </c>
      <c r="AP330" s="1" t="s">
        <v>0</v>
      </c>
      <c r="AQ330" s="1" t="s">
        <v>0</v>
      </c>
      <c r="AR330" s="1" t="s">
        <v>0</v>
      </c>
      <c r="AS330" s="1" t="s">
        <v>0</v>
      </c>
      <c r="AT330" s="1" t="s">
        <v>0</v>
      </c>
      <c r="AU330" s="1" t="s">
        <v>0</v>
      </c>
      <c r="AV330" s="1" t="s">
        <v>0</v>
      </c>
      <c r="AW330" s="1" t="s">
        <v>0</v>
      </c>
      <c r="AX330" s="1" t="s">
        <v>0</v>
      </c>
      <c r="AY330" s="1" t="s">
        <v>0</v>
      </c>
      <c r="AZ330" s="1" t="s">
        <v>0</v>
      </c>
      <c r="BA330" s="1" t="s">
        <v>0</v>
      </c>
      <c r="BB330" s="1" t="s">
        <v>0</v>
      </c>
      <c r="BC330" s="1" t="s">
        <v>0</v>
      </c>
      <c r="BD330" s="1" t="s">
        <v>0</v>
      </c>
      <c r="BE330" s="1" t="s">
        <v>0</v>
      </c>
      <c r="BF330" s="1" t="s">
        <v>0</v>
      </c>
      <c r="BG330" s="1" t="s">
        <v>0</v>
      </c>
      <c r="BH330" s="1" t="s">
        <v>0</v>
      </c>
      <c r="BI330" s="1" t="s">
        <v>0</v>
      </c>
      <c r="BJ330" s="1" t="s">
        <v>0</v>
      </c>
      <c r="BK330" s="1" t="s">
        <v>0</v>
      </c>
      <c r="BL330" s="1" t="s">
        <v>0</v>
      </c>
      <c r="BM330" s="1" t="s">
        <v>0</v>
      </c>
      <c r="BN330" s="1" t="s">
        <v>0</v>
      </c>
      <c r="BO330" s="1" t="s">
        <v>0</v>
      </c>
      <c r="BP330" s="1" t="s">
        <v>0</v>
      </c>
      <c r="BQ330" s="1" t="s">
        <v>0</v>
      </c>
      <c r="BR330" s="1" t="s">
        <v>0</v>
      </c>
      <c r="BS330" s="1" t="s">
        <v>0</v>
      </c>
      <c r="BT330" s="1" t="s">
        <v>0</v>
      </c>
      <c r="BU330" s="1" t="s">
        <v>0</v>
      </c>
      <c r="BV330" s="1" t="s">
        <v>0</v>
      </c>
      <c r="BW330" s="1" t="s">
        <v>0</v>
      </c>
      <c r="BX330" s="1" t="s">
        <v>0</v>
      </c>
      <c r="BY330" s="1" t="s">
        <v>0</v>
      </c>
      <c r="BZ330" s="1" t="s">
        <v>0</v>
      </c>
      <c r="CA330" s="1" t="s">
        <v>0</v>
      </c>
      <c r="CB330" s="1" t="s">
        <v>0</v>
      </c>
      <c r="CC330" s="1" t="s">
        <v>0</v>
      </c>
      <c r="CD330" s="1" t="s">
        <v>0</v>
      </c>
      <c r="CE330" s="1" t="s">
        <v>0</v>
      </c>
      <c r="CF330" s="1" t="s">
        <v>0</v>
      </c>
      <c r="CG330" s="1" t="s">
        <v>0</v>
      </c>
      <c r="CH330" s="1" t="s">
        <v>0</v>
      </c>
      <c r="CI330" s="1" t="s">
        <v>0</v>
      </c>
      <c r="CJ330" s="1" t="s">
        <v>0</v>
      </c>
      <c r="CK330" s="1" t="s">
        <v>0</v>
      </c>
      <c r="CL330" s="1" t="s">
        <v>0</v>
      </c>
      <c r="CM330" s="1" t="s">
        <v>0</v>
      </c>
      <c r="CN330" s="1" t="s">
        <v>0</v>
      </c>
      <c r="CO330" s="1" t="s">
        <v>0</v>
      </c>
      <c r="CP330" s="1" t="s">
        <v>0</v>
      </c>
      <c r="CQ330" s="1" t="s">
        <v>0</v>
      </c>
      <c r="CR330" s="1" t="s">
        <v>0</v>
      </c>
      <c r="CS330" s="1" t="s">
        <v>0</v>
      </c>
      <c r="CT330" s="1" t="s">
        <v>0</v>
      </c>
      <c r="CU330" s="1" t="s">
        <v>0</v>
      </c>
      <c r="CV330" s="1" t="s">
        <v>0</v>
      </c>
      <c r="CW330" s="1" t="s">
        <v>0</v>
      </c>
      <c r="CX330" s="1" t="s">
        <v>0</v>
      </c>
      <c r="CY330" s="1" t="s">
        <v>0</v>
      </c>
      <c r="CZ330" s="1" t="s">
        <v>0</v>
      </c>
      <c r="DA330" s="1" t="s">
        <v>0</v>
      </c>
      <c r="DB330" s="1" t="s">
        <v>0</v>
      </c>
      <c r="DC330" s="1" t="s">
        <v>0</v>
      </c>
      <c r="DD330" s="1" t="s">
        <v>0</v>
      </c>
      <c r="DE330" s="1" t="s">
        <v>0</v>
      </c>
      <c r="DF330" s="1" t="s">
        <v>0</v>
      </c>
      <c r="DG330" s="1" t="s">
        <v>0</v>
      </c>
      <c r="DH330" s="1" t="s">
        <v>0</v>
      </c>
      <c r="DI330" s="1" t="s">
        <v>0</v>
      </c>
      <c r="DJ330" s="1" t="s">
        <v>0</v>
      </c>
      <c r="DK330" s="1" t="s">
        <v>0</v>
      </c>
      <c r="DL330" s="1" t="s">
        <v>0</v>
      </c>
      <c r="DM330" s="1" t="s">
        <v>0</v>
      </c>
      <c r="DN330" s="1" t="s">
        <v>0</v>
      </c>
      <c r="DO330" s="1" t="s">
        <v>0</v>
      </c>
      <c r="DP330" s="1" t="s">
        <v>0</v>
      </c>
      <c r="DQ330" s="1" t="s">
        <v>0</v>
      </c>
      <c r="DR330" s="1" t="s">
        <v>0</v>
      </c>
      <c r="DS330" s="1" t="s">
        <v>0</v>
      </c>
      <c r="DT330" s="1" t="s">
        <v>0</v>
      </c>
      <c r="DU330" s="1" t="s">
        <v>0</v>
      </c>
      <c r="DV330" s="1" t="s">
        <v>0</v>
      </c>
      <c r="DW330" s="1" t="s">
        <v>0</v>
      </c>
      <c r="DX330" s="1" t="s">
        <v>0</v>
      </c>
      <c r="DY330" s="1" t="s">
        <v>0</v>
      </c>
      <c r="DZ330" s="1" t="s">
        <v>0</v>
      </c>
      <c r="EA330" s="1" t="s">
        <v>0</v>
      </c>
      <c r="EB330" s="1" t="s">
        <v>0</v>
      </c>
      <c r="EC330" s="1" t="s">
        <v>0</v>
      </c>
      <c r="ED330" s="1" t="s">
        <v>0</v>
      </c>
      <c r="EE330" s="1" t="s">
        <v>0</v>
      </c>
      <c r="EF330" s="1" t="s">
        <v>0</v>
      </c>
      <c r="EG330" s="1" t="s">
        <v>0</v>
      </c>
      <c r="EH330" s="1" t="s">
        <v>0</v>
      </c>
      <c r="EI330" s="1" t="s">
        <v>0</v>
      </c>
      <c r="EJ330" s="1" t="s">
        <v>0</v>
      </c>
      <c r="EK330" s="1" t="s">
        <v>0</v>
      </c>
      <c r="EL330" s="1" t="s">
        <v>0</v>
      </c>
      <c r="EM330" s="1" t="s">
        <v>0</v>
      </c>
      <c r="EN330" s="1" t="s">
        <v>0</v>
      </c>
      <c r="EO330" s="1" t="s">
        <v>0</v>
      </c>
      <c r="EP330" s="1" t="s">
        <v>0</v>
      </c>
      <c r="EQ330" s="1" t="s">
        <v>0</v>
      </c>
      <c r="ER330" s="1" t="s">
        <v>0</v>
      </c>
      <c r="ES330" s="1" t="s">
        <v>0</v>
      </c>
      <c r="ET330" s="1" t="s">
        <v>0</v>
      </c>
      <c r="EU330" s="1" t="s">
        <v>0</v>
      </c>
      <c r="EV330" s="1" t="s">
        <v>0</v>
      </c>
      <c r="EW330" s="1" t="s">
        <v>0</v>
      </c>
      <c r="EX330" s="1" t="s">
        <v>0</v>
      </c>
      <c r="EY330" s="1" t="s">
        <v>0</v>
      </c>
      <c r="EZ330" s="1" t="s">
        <v>0</v>
      </c>
      <c r="FA330" s="1" t="s">
        <v>0</v>
      </c>
      <c r="FB330" s="1" t="s">
        <v>0</v>
      </c>
      <c r="FC330" s="1" t="s">
        <v>0</v>
      </c>
      <c r="FD330" s="1" t="s">
        <v>0</v>
      </c>
    </row>
    <row r="331" spans="1:160" x14ac:dyDescent="0.2">
      <c r="A331" s="1" t="s">
        <v>1968</v>
      </c>
      <c r="B331" s="4" t="s">
        <v>1462</v>
      </c>
      <c r="C331" s="4" t="s">
        <v>1463</v>
      </c>
      <c r="D331" s="1" t="s">
        <v>0</v>
      </c>
      <c r="E331" s="1" t="s">
        <v>0</v>
      </c>
      <c r="F331" s="1" t="s">
        <v>0</v>
      </c>
      <c r="G331" s="1" t="s">
        <v>0</v>
      </c>
      <c r="H331" s="1" t="s">
        <v>0</v>
      </c>
      <c r="I331" s="1" t="s">
        <v>0</v>
      </c>
      <c r="J331" s="1" t="s">
        <v>0</v>
      </c>
      <c r="K331" s="1" t="s">
        <v>0</v>
      </c>
      <c r="L331" s="1" t="s">
        <v>0</v>
      </c>
      <c r="M331" s="1" t="s">
        <v>0</v>
      </c>
      <c r="N331" s="1" t="s">
        <v>0</v>
      </c>
      <c r="O331" s="1" t="s">
        <v>0</v>
      </c>
      <c r="P331" s="1" t="s">
        <v>0</v>
      </c>
      <c r="Q331" s="1" t="s">
        <v>0</v>
      </c>
      <c r="R331" s="1" t="s">
        <v>0</v>
      </c>
      <c r="S331" s="1" t="s">
        <v>0</v>
      </c>
      <c r="T331" s="1" t="s">
        <v>0</v>
      </c>
      <c r="U331" s="1" t="s">
        <v>0</v>
      </c>
      <c r="V331" s="1" t="s">
        <v>0</v>
      </c>
      <c r="W331" s="1" t="s">
        <v>0</v>
      </c>
      <c r="X331" s="1" t="s">
        <v>0</v>
      </c>
      <c r="Y331" s="1" t="s">
        <v>0</v>
      </c>
      <c r="Z331" s="1" t="s">
        <v>0</v>
      </c>
      <c r="AA331" s="1" t="s">
        <v>0</v>
      </c>
      <c r="AB331" s="1" t="s">
        <v>0</v>
      </c>
      <c r="AC331" s="1" t="s">
        <v>0</v>
      </c>
      <c r="AD331" s="1" t="s">
        <v>0</v>
      </c>
      <c r="AE331" s="1" t="s">
        <v>0</v>
      </c>
      <c r="AF331" s="1" t="s">
        <v>0</v>
      </c>
      <c r="AG331" s="1" t="s">
        <v>0</v>
      </c>
      <c r="AH331" s="1" t="s">
        <v>0</v>
      </c>
      <c r="AI331" s="1" t="s">
        <v>0</v>
      </c>
      <c r="AJ331" s="1" t="s">
        <v>0</v>
      </c>
      <c r="AK331" s="1" t="s">
        <v>0</v>
      </c>
      <c r="AL331" s="1" t="s">
        <v>0</v>
      </c>
      <c r="AM331" s="1" t="s">
        <v>0</v>
      </c>
      <c r="AN331" s="1" t="s">
        <v>0</v>
      </c>
      <c r="AO331" s="1" t="s">
        <v>0</v>
      </c>
      <c r="AP331" s="1" t="s">
        <v>0</v>
      </c>
      <c r="AQ331" s="1" t="s">
        <v>0</v>
      </c>
      <c r="AR331" s="1" t="s">
        <v>0</v>
      </c>
      <c r="AS331" s="1" t="s">
        <v>0</v>
      </c>
      <c r="AT331" s="1" t="s">
        <v>0</v>
      </c>
      <c r="AU331" s="1" t="s">
        <v>0</v>
      </c>
      <c r="AV331" s="1" t="s">
        <v>0</v>
      </c>
      <c r="AW331" s="1" t="s">
        <v>0</v>
      </c>
      <c r="AX331" s="1" t="s">
        <v>0</v>
      </c>
      <c r="AY331" s="1" t="s">
        <v>0</v>
      </c>
      <c r="AZ331" s="1" t="s">
        <v>0</v>
      </c>
      <c r="BA331" s="1" t="s">
        <v>0</v>
      </c>
      <c r="BB331" s="1" t="s">
        <v>0</v>
      </c>
      <c r="BC331" s="1" t="s">
        <v>0</v>
      </c>
      <c r="BD331" s="1" t="s">
        <v>0</v>
      </c>
      <c r="BE331" s="1" t="s">
        <v>0</v>
      </c>
      <c r="BF331" s="1" t="s">
        <v>0</v>
      </c>
      <c r="BG331" s="1" t="s">
        <v>0</v>
      </c>
      <c r="BH331" s="1" t="s">
        <v>0</v>
      </c>
      <c r="BI331" s="1" t="s">
        <v>0</v>
      </c>
      <c r="BJ331" s="1" t="s">
        <v>0</v>
      </c>
      <c r="BK331" s="1" t="s">
        <v>0</v>
      </c>
      <c r="BL331" s="1" t="s">
        <v>0</v>
      </c>
      <c r="BM331" s="1" t="s">
        <v>0</v>
      </c>
      <c r="BN331" s="1" t="s">
        <v>0</v>
      </c>
      <c r="BO331" s="1" t="s">
        <v>0</v>
      </c>
      <c r="BP331" s="1" t="s">
        <v>0</v>
      </c>
      <c r="BQ331" s="1" t="s">
        <v>0</v>
      </c>
      <c r="BR331" s="1" t="s">
        <v>0</v>
      </c>
      <c r="BS331" s="1" t="s">
        <v>0</v>
      </c>
      <c r="BT331" s="1" t="s">
        <v>0</v>
      </c>
      <c r="BU331" s="1" t="s">
        <v>0</v>
      </c>
      <c r="BV331" s="1" t="s">
        <v>0</v>
      </c>
      <c r="BW331" s="1" t="s">
        <v>0</v>
      </c>
      <c r="BX331" s="1" t="s">
        <v>0</v>
      </c>
      <c r="BY331" s="1" t="s">
        <v>0</v>
      </c>
      <c r="BZ331" s="1" t="s">
        <v>0</v>
      </c>
      <c r="CA331" s="1" t="s">
        <v>0</v>
      </c>
      <c r="CB331" s="1" t="s">
        <v>0</v>
      </c>
      <c r="CC331" s="1" t="s">
        <v>0</v>
      </c>
      <c r="CD331" s="1" t="s">
        <v>0</v>
      </c>
      <c r="CE331" s="1" t="s">
        <v>0</v>
      </c>
      <c r="CF331" s="1" t="s">
        <v>0</v>
      </c>
      <c r="CG331" s="1" t="s">
        <v>0</v>
      </c>
      <c r="CH331" s="1" t="s">
        <v>0</v>
      </c>
      <c r="CI331" s="1" t="s">
        <v>0</v>
      </c>
      <c r="CJ331" s="1" t="s">
        <v>0</v>
      </c>
      <c r="CK331" s="1" t="s">
        <v>0</v>
      </c>
      <c r="CL331" s="1" t="s">
        <v>0</v>
      </c>
      <c r="CM331" s="1" t="s">
        <v>0</v>
      </c>
      <c r="CN331" s="1" t="s">
        <v>0</v>
      </c>
      <c r="CO331" s="1" t="s">
        <v>0</v>
      </c>
      <c r="CP331" s="1" t="s">
        <v>0</v>
      </c>
      <c r="CQ331" s="1" t="s">
        <v>0</v>
      </c>
      <c r="CR331" s="1" t="s">
        <v>0</v>
      </c>
      <c r="CS331" s="1" t="s">
        <v>0</v>
      </c>
      <c r="CT331" s="1" t="s">
        <v>0</v>
      </c>
      <c r="CU331" s="1" t="s">
        <v>0</v>
      </c>
      <c r="CV331" s="1" t="s">
        <v>0</v>
      </c>
      <c r="CW331" s="1" t="s">
        <v>0</v>
      </c>
      <c r="CX331" s="1" t="s">
        <v>0</v>
      </c>
      <c r="CY331" s="1" t="s">
        <v>0</v>
      </c>
      <c r="CZ331" s="1" t="s">
        <v>0</v>
      </c>
      <c r="DA331" s="1" t="s">
        <v>0</v>
      </c>
      <c r="DB331" s="1" t="s">
        <v>0</v>
      </c>
      <c r="DC331" s="1" t="s">
        <v>0</v>
      </c>
      <c r="DD331" s="1" t="s">
        <v>0</v>
      </c>
      <c r="DE331" s="1" t="s">
        <v>0</v>
      </c>
      <c r="DF331" s="1" t="s">
        <v>0</v>
      </c>
      <c r="DG331" s="1" t="s">
        <v>0</v>
      </c>
      <c r="DH331" s="1" t="s">
        <v>0</v>
      </c>
      <c r="DI331" s="1" t="s">
        <v>0</v>
      </c>
      <c r="DJ331" s="1" t="s">
        <v>0</v>
      </c>
      <c r="DK331" s="1" t="s">
        <v>0</v>
      </c>
      <c r="DL331" s="1" t="s">
        <v>0</v>
      </c>
      <c r="DM331" s="1" t="s">
        <v>0</v>
      </c>
      <c r="DN331" s="1" t="s">
        <v>0</v>
      </c>
      <c r="DO331" s="1" t="s">
        <v>0</v>
      </c>
      <c r="DP331" s="1" t="s">
        <v>0</v>
      </c>
      <c r="DQ331" s="1" t="s">
        <v>0</v>
      </c>
      <c r="DR331" s="1" t="s">
        <v>0</v>
      </c>
      <c r="DS331" s="1" t="s">
        <v>0</v>
      </c>
      <c r="DT331" s="1" t="s">
        <v>0</v>
      </c>
      <c r="DU331" s="1" t="s">
        <v>0</v>
      </c>
      <c r="DV331" s="1" t="s">
        <v>0</v>
      </c>
      <c r="DW331" s="1" t="s">
        <v>0</v>
      </c>
      <c r="DX331" s="1" t="s">
        <v>0</v>
      </c>
      <c r="DY331" s="1" t="s">
        <v>0</v>
      </c>
      <c r="DZ331" s="1" t="s">
        <v>0</v>
      </c>
      <c r="EA331" s="1" t="s">
        <v>0</v>
      </c>
      <c r="EB331" s="1" t="s">
        <v>0</v>
      </c>
      <c r="EC331" s="1" t="s">
        <v>0</v>
      </c>
      <c r="ED331" s="1" t="s">
        <v>0</v>
      </c>
      <c r="EE331" s="1" t="s">
        <v>0</v>
      </c>
      <c r="EF331" s="1" t="s">
        <v>0</v>
      </c>
      <c r="EG331" s="1" t="s">
        <v>0</v>
      </c>
      <c r="EH331" s="1" t="s">
        <v>0</v>
      </c>
      <c r="EI331" s="1" t="s">
        <v>0</v>
      </c>
      <c r="EJ331" s="1" t="s">
        <v>0</v>
      </c>
      <c r="EK331" s="1" t="s">
        <v>0</v>
      </c>
      <c r="EL331" s="1" t="s">
        <v>0</v>
      </c>
      <c r="EM331" s="1" t="s">
        <v>0</v>
      </c>
      <c r="EN331" s="1" t="s">
        <v>0</v>
      </c>
      <c r="EO331" s="1" t="s">
        <v>0</v>
      </c>
      <c r="EP331" s="1" t="s">
        <v>0</v>
      </c>
      <c r="EQ331" s="1" t="s">
        <v>0</v>
      </c>
      <c r="ER331" s="1" t="s">
        <v>0</v>
      </c>
      <c r="ES331" s="1" t="s">
        <v>0</v>
      </c>
      <c r="ET331" s="1" t="s">
        <v>0</v>
      </c>
      <c r="EU331" s="1" t="s">
        <v>0</v>
      </c>
      <c r="EV331" s="1" t="s">
        <v>0</v>
      </c>
      <c r="EW331" s="1" t="s">
        <v>0</v>
      </c>
      <c r="EX331" s="1" t="s">
        <v>0</v>
      </c>
      <c r="EY331" s="1" t="s">
        <v>0</v>
      </c>
      <c r="EZ331" s="1" t="s">
        <v>0</v>
      </c>
      <c r="FA331" s="1" t="s">
        <v>0</v>
      </c>
      <c r="FB331" s="1" t="s">
        <v>0</v>
      </c>
      <c r="FC331" s="1" t="s">
        <v>0</v>
      </c>
      <c r="FD331" s="1" t="s">
        <v>0</v>
      </c>
    </row>
    <row r="332" spans="1:160" x14ac:dyDescent="0.2">
      <c r="A332" s="1" t="s">
        <v>1969</v>
      </c>
      <c r="B332" s="4" t="s">
        <v>1467</v>
      </c>
      <c r="C332" s="4" t="s">
        <v>1468</v>
      </c>
      <c r="D332" s="1" t="s">
        <v>0</v>
      </c>
      <c r="E332" s="1" t="s">
        <v>0</v>
      </c>
      <c r="F332" s="1" t="s">
        <v>0</v>
      </c>
      <c r="G332" s="1" t="s">
        <v>0</v>
      </c>
      <c r="H332" s="1" t="s">
        <v>0</v>
      </c>
      <c r="I332" s="1" t="s">
        <v>0</v>
      </c>
      <c r="J332" s="1" t="s">
        <v>0</v>
      </c>
      <c r="K332" s="1" t="s">
        <v>0</v>
      </c>
      <c r="L332" s="1" t="s">
        <v>0</v>
      </c>
      <c r="M332" s="1" t="s">
        <v>0</v>
      </c>
      <c r="N332" s="1" t="s">
        <v>0</v>
      </c>
      <c r="O332" s="1" t="s">
        <v>0</v>
      </c>
      <c r="P332" s="1" t="s">
        <v>0</v>
      </c>
      <c r="Q332" s="1" t="s">
        <v>0</v>
      </c>
      <c r="R332" s="1" t="s">
        <v>0</v>
      </c>
      <c r="S332" s="1" t="s">
        <v>0</v>
      </c>
      <c r="T332" s="1" t="s">
        <v>0</v>
      </c>
      <c r="U332" s="1" t="s">
        <v>0</v>
      </c>
      <c r="V332" s="1" t="s">
        <v>0</v>
      </c>
      <c r="W332" s="1" t="s">
        <v>0</v>
      </c>
      <c r="X332" s="1" t="s">
        <v>0</v>
      </c>
      <c r="Y332" s="1" t="s">
        <v>0</v>
      </c>
      <c r="Z332" s="1" t="s">
        <v>0</v>
      </c>
      <c r="AA332" s="1" t="s">
        <v>0</v>
      </c>
      <c r="AB332" s="1" t="s">
        <v>0</v>
      </c>
      <c r="AC332" s="1" t="s">
        <v>0</v>
      </c>
      <c r="AD332" s="1" t="s">
        <v>0</v>
      </c>
      <c r="AE332" s="1" t="s">
        <v>0</v>
      </c>
      <c r="AF332" s="1" t="s">
        <v>0</v>
      </c>
      <c r="AG332" s="1" t="s">
        <v>0</v>
      </c>
      <c r="AH332" s="1" t="s">
        <v>0</v>
      </c>
      <c r="AI332" s="1" t="s">
        <v>0</v>
      </c>
      <c r="AJ332" s="1" t="s">
        <v>0</v>
      </c>
      <c r="AK332" s="1" t="s">
        <v>0</v>
      </c>
      <c r="AL332" s="1" t="s">
        <v>0</v>
      </c>
      <c r="AM332" s="1" t="s">
        <v>0</v>
      </c>
      <c r="AN332" s="1" t="s">
        <v>0</v>
      </c>
      <c r="AO332" s="1" t="s">
        <v>0</v>
      </c>
      <c r="AP332" s="1" t="s">
        <v>0</v>
      </c>
      <c r="AQ332" s="1" t="s">
        <v>0</v>
      </c>
      <c r="AR332" s="1" t="s">
        <v>0</v>
      </c>
      <c r="AS332" s="1" t="s">
        <v>0</v>
      </c>
      <c r="AT332" s="1" t="s">
        <v>0</v>
      </c>
      <c r="AU332" s="1" t="s">
        <v>0</v>
      </c>
      <c r="AV332" s="1" t="s">
        <v>0</v>
      </c>
      <c r="AW332" s="1" t="s">
        <v>0</v>
      </c>
      <c r="AX332" s="1" t="s">
        <v>0</v>
      </c>
      <c r="AY332" s="1" t="s">
        <v>0</v>
      </c>
      <c r="AZ332" s="1" t="s">
        <v>0</v>
      </c>
      <c r="BA332" s="1" t="s">
        <v>0</v>
      </c>
      <c r="BB332" s="1" t="s">
        <v>0</v>
      </c>
      <c r="BC332" s="1" t="s">
        <v>0</v>
      </c>
      <c r="BD332" s="1" t="s">
        <v>0</v>
      </c>
      <c r="BE332" s="1" t="s">
        <v>0</v>
      </c>
      <c r="BF332" s="1" t="s">
        <v>0</v>
      </c>
      <c r="BG332" s="1" t="s">
        <v>0</v>
      </c>
      <c r="BH332" s="1" t="s">
        <v>0</v>
      </c>
      <c r="BI332" s="1" t="s">
        <v>0</v>
      </c>
      <c r="BJ332" s="1" t="s">
        <v>0</v>
      </c>
      <c r="BK332" s="1" t="s">
        <v>0</v>
      </c>
      <c r="BL332" s="1" t="s">
        <v>0</v>
      </c>
      <c r="BM332" s="1" t="s">
        <v>0</v>
      </c>
      <c r="BN332" s="1" t="s">
        <v>0</v>
      </c>
      <c r="BO332" s="1" t="s">
        <v>0</v>
      </c>
      <c r="BP332" s="1" t="s">
        <v>0</v>
      </c>
      <c r="BQ332" s="1" t="s">
        <v>0</v>
      </c>
      <c r="BR332" s="1" t="s">
        <v>0</v>
      </c>
      <c r="BS332" s="1" t="s">
        <v>0</v>
      </c>
      <c r="BT332" s="1" t="s">
        <v>0</v>
      </c>
      <c r="BU332" s="1" t="s">
        <v>0</v>
      </c>
      <c r="BV332" s="1" t="s">
        <v>0</v>
      </c>
      <c r="BW332" s="1" t="s">
        <v>0</v>
      </c>
      <c r="BX332" s="1" t="s">
        <v>0</v>
      </c>
      <c r="BY332" s="1" t="s">
        <v>0</v>
      </c>
      <c r="BZ332" s="1" t="s">
        <v>0</v>
      </c>
      <c r="CA332" s="1" t="s">
        <v>0</v>
      </c>
      <c r="CB332" s="1" t="s">
        <v>0</v>
      </c>
      <c r="CC332" s="1" t="s">
        <v>0</v>
      </c>
      <c r="CD332" s="1" t="s">
        <v>0</v>
      </c>
      <c r="CE332" s="1" t="s">
        <v>0</v>
      </c>
      <c r="CF332" s="1" t="s">
        <v>0</v>
      </c>
      <c r="CG332" s="1" t="s">
        <v>0</v>
      </c>
      <c r="CH332" s="1" t="s">
        <v>0</v>
      </c>
      <c r="CI332" s="1" t="s">
        <v>0</v>
      </c>
      <c r="CJ332" s="1" t="s">
        <v>0</v>
      </c>
      <c r="CK332" s="1" t="s">
        <v>0</v>
      </c>
      <c r="CL332" s="1" t="s">
        <v>0</v>
      </c>
      <c r="CM332" s="1" t="s">
        <v>0</v>
      </c>
      <c r="CN332" s="1" t="s">
        <v>0</v>
      </c>
      <c r="CO332" s="1" t="s">
        <v>0</v>
      </c>
      <c r="CP332" s="1" t="s">
        <v>0</v>
      </c>
      <c r="CQ332" s="1" t="s">
        <v>0</v>
      </c>
      <c r="CR332" s="1" t="s">
        <v>0</v>
      </c>
      <c r="CS332" s="1" t="s">
        <v>0</v>
      </c>
      <c r="CT332" s="1" t="s">
        <v>0</v>
      </c>
      <c r="CU332" s="1" t="s">
        <v>0</v>
      </c>
      <c r="CV332" s="1" t="s">
        <v>0</v>
      </c>
      <c r="CW332" s="1" t="s">
        <v>0</v>
      </c>
      <c r="CX332" s="1" t="s">
        <v>0</v>
      </c>
      <c r="CY332" s="1" t="s">
        <v>0</v>
      </c>
      <c r="CZ332" s="1" t="s">
        <v>0</v>
      </c>
      <c r="DA332" s="1" t="s">
        <v>0</v>
      </c>
      <c r="DB332" s="1" t="s">
        <v>0</v>
      </c>
      <c r="DC332" s="1" t="s">
        <v>0</v>
      </c>
      <c r="DD332" s="1" t="s">
        <v>0</v>
      </c>
      <c r="DE332" s="1" t="s">
        <v>0</v>
      </c>
      <c r="DF332" s="1" t="s">
        <v>0</v>
      </c>
      <c r="DG332" s="1" t="s">
        <v>0</v>
      </c>
      <c r="DH332" s="1" t="s">
        <v>0</v>
      </c>
      <c r="DI332" s="1" t="s">
        <v>0</v>
      </c>
      <c r="DJ332" s="1" t="s">
        <v>0</v>
      </c>
      <c r="DK332" s="1" t="s">
        <v>0</v>
      </c>
      <c r="DL332" s="1" t="s">
        <v>0</v>
      </c>
      <c r="DM332" s="1" t="s">
        <v>0</v>
      </c>
      <c r="DN332" s="1" t="s">
        <v>0</v>
      </c>
      <c r="DO332" s="1" t="s">
        <v>0</v>
      </c>
      <c r="DP332" s="1" t="s">
        <v>0</v>
      </c>
      <c r="DQ332" s="1" t="s">
        <v>0</v>
      </c>
      <c r="DR332" s="1" t="s">
        <v>0</v>
      </c>
      <c r="DS332" s="1" t="s">
        <v>0</v>
      </c>
      <c r="DT332" s="1" t="s">
        <v>0</v>
      </c>
      <c r="DU332" s="1" t="s">
        <v>0</v>
      </c>
      <c r="DV332" s="1" t="s">
        <v>0</v>
      </c>
      <c r="DW332" s="1" t="s">
        <v>0</v>
      </c>
      <c r="DX332" s="1" t="s">
        <v>0</v>
      </c>
      <c r="DY332" s="1" t="s">
        <v>0</v>
      </c>
      <c r="DZ332" s="1" t="s">
        <v>0</v>
      </c>
      <c r="EA332" s="1" t="s">
        <v>0</v>
      </c>
      <c r="EB332" s="1" t="s">
        <v>0</v>
      </c>
      <c r="EC332" s="1" t="s">
        <v>0</v>
      </c>
      <c r="ED332" s="1" t="s">
        <v>0</v>
      </c>
      <c r="EE332" s="1" t="s">
        <v>0</v>
      </c>
      <c r="EF332" s="1" t="s">
        <v>0</v>
      </c>
      <c r="EG332" s="1" t="s">
        <v>0</v>
      </c>
      <c r="EH332" s="1" t="s">
        <v>0</v>
      </c>
      <c r="EI332" s="1" t="s">
        <v>0</v>
      </c>
      <c r="EJ332" s="1" t="s">
        <v>0</v>
      </c>
      <c r="EK332" s="1" t="s">
        <v>0</v>
      </c>
      <c r="EL332" s="1" t="s">
        <v>0</v>
      </c>
      <c r="EM332" s="1" t="s">
        <v>0</v>
      </c>
      <c r="EN332" s="1" t="s">
        <v>0</v>
      </c>
      <c r="EO332" s="1" t="s">
        <v>0</v>
      </c>
      <c r="EP332" s="1" t="s">
        <v>0</v>
      </c>
      <c r="EQ332" s="1" t="s">
        <v>0</v>
      </c>
      <c r="ER332" s="1" t="s">
        <v>0</v>
      </c>
      <c r="ES332" s="1" t="s">
        <v>0</v>
      </c>
      <c r="ET332" s="1" t="s">
        <v>0</v>
      </c>
      <c r="EU332" s="1" t="s">
        <v>0</v>
      </c>
      <c r="EV332" s="1" t="s">
        <v>0</v>
      </c>
      <c r="EW332" s="1" t="s">
        <v>0</v>
      </c>
      <c r="EX332" s="1" t="s">
        <v>0</v>
      </c>
      <c r="EY332" s="1" t="s">
        <v>0</v>
      </c>
      <c r="EZ332" s="1" t="s">
        <v>0</v>
      </c>
      <c r="FA332" s="1" t="s">
        <v>0</v>
      </c>
      <c r="FB332" s="1" t="s">
        <v>0</v>
      </c>
      <c r="FC332" s="1" t="s">
        <v>0</v>
      </c>
      <c r="FD332" s="1" t="s">
        <v>0</v>
      </c>
    </row>
    <row r="333" spans="1:160" x14ac:dyDescent="0.2">
      <c r="A333" s="1" t="s">
        <v>1970</v>
      </c>
      <c r="B333" s="4" t="s">
        <v>1472</v>
      </c>
      <c r="C333" s="4" t="s">
        <v>1473</v>
      </c>
      <c r="D333" s="1" t="s">
        <v>0</v>
      </c>
      <c r="E333" s="1" t="s">
        <v>0</v>
      </c>
      <c r="F333" s="1" t="s">
        <v>0</v>
      </c>
      <c r="G333" s="1" t="s">
        <v>0</v>
      </c>
      <c r="H333" s="1" t="s">
        <v>0</v>
      </c>
      <c r="I333" s="1" t="s">
        <v>0</v>
      </c>
      <c r="J333" s="1" t="s">
        <v>0</v>
      </c>
      <c r="K333" s="1" t="s">
        <v>0</v>
      </c>
      <c r="L333" s="1" t="s">
        <v>0</v>
      </c>
      <c r="M333" s="1" t="s">
        <v>0</v>
      </c>
      <c r="N333" s="1" t="s">
        <v>0</v>
      </c>
      <c r="O333" s="1" t="s">
        <v>0</v>
      </c>
      <c r="P333" s="1" t="s">
        <v>0</v>
      </c>
      <c r="Q333" s="1" t="s">
        <v>0</v>
      </c>
      <c r="R333" s="1" t="s">
        <v>0</v>
      </c>
      <c r="S333" s="1" t="s">
        <v>0</v>
      </c>
      <c r="T333" s="1" t="s">
        <v>0</v>
      </c>
      <c r="U333" s="1" t="s">
        <v>0</v>
      </c>
      <c r="V333" s="1" t="s">
        <v>0</v>
      </c>
      <c r="W333" s="1" t="s">
        <v>0</v>
      </c>
      <c r="X333" s="1" t="s">
        <v>0</v>
      </c>
      <c r="Y333" s="1" t="s">
        <v>0</v>
      </c>
      <c r="Z333" s="1" t="s">
        <v>0</v>
      </c>
      <c r="AA333" s="1" t="s">
        <v>0</v>
      </c>
      <c r="AB333" s="1" t="s">
        <v>0</v>
      </c>
      <c r="AC333" s="1" t="s">
        <v>0</v>
      </c>
      <c r="AD333" s="1" t="s">
        <v>0</v>
      </c>
      <c r="AE333" s="1" t="s">
        <v>0</v>
      </c>
      <c r="AF333" s="1" t="s">
        <v>0</v>
      </c>
      <c r="AG333" s="1" t="s">
        <v>0</v>
      </c>
      <c r="AH333" s="1" t="s">
        <v>0</v>
      </c>
      <c r="AI333" s="1" t="s">
        <v>0</v>
      </c>
      <c r="AJ333" s="1" t="s">
        <v>0</v>
      </c>
      <c r="AK333" s="1" t="s">
        <v>0</v>
      </c>
      <c r="AL333" s="1" t="s">
        <v>0</v>
      </c>
      <c r="AM333" s="1" t="s">
        <v>0</v>
      </c>
      <c r="AN333" s="1" t="s">
        <v>0</v>
      </c>
      <c r="AO333" s="1" t="s">
        <v>0</v>
      </c>
      <c r="AP333" s="1" t="s">
        <v>0</v>
      </c>
      <c r="AQ333" s="1" t="s">
        <v>0</v>
      </c>
      <c r="AR333" s="1" t="s">
        <v>0</v>
      </c>
      <c r="AS333" s="1" t="s">
        <v>0</v>
      </c>
      <c r="AT333" s="1" t="s">
        <v>0</v>
      </c>
      <c r="AU333" s="1" t="s">
        <v>0</v>
      </c>
      <c r="AV333" s="1" t="s">
        <v>0</v>
      </c>
      <c r="AW333" s="1" t="s">
        <v>0</v>
      </c>
      <c r="AX333" s="1" t="s">
        <v>0</v>
      </c>
      <c r="AY333" s="1" t="s">
        <v>0</v>
      </c>
      <c r="AZ333" s="1" t="s">
        <v>0</v>
      </c>
      <c r="BA333" s="1" t="s">
        <v>0</v>
      </c>
      <c r="BB333" s="1" t="s">
        <v>0</v>
      </c>
      <c r="BC333" s="1" t="s">
        <v>0</v>
      </c>
      <c r="BD333" s="1" t="s">
        <v>0</v>
      </c>
      <c r="BE333" s="1" t="s">
        <v>0</v>
      </c>
      <c r="BF333" s="1" t="s">
        <v>0</v>
      </c>
      <c r="BG333" s="1" t="s">
        <v>0</v>
      </c>
      <c r="BH333" s="1" t="s">
        <v>0</v>
      </c>
      <c r="BI333" s="1" t="s">
        <v>0</v>
      </c>
      <c r="BJ333" s="1" t="s">
        <v>0</v>
      </c>
      <c r="BK333" s="1" t="s">
        <v>0</v>
      </c>
      <c r="BL333" s="1" t="s">
        <v>0</v>
      </c>
      <c r="BM333" s="1" t="s">
        <v>0</v>
      </c>
      <c r="BN333" s="1" t="s">
        <v>0</v>
      </c>
      <c r="BO333" s="1" t="s">
        <v>0</v>
      </c>
      <c r="BP333" s="1" t="s">
        <v>0</v>
      </c>
      <c r="BQ333" s="1" t="s">
        <v>0</v>
      </c>
      <c r="BR333" s="1" t="s">
        <v>0</v>
      </c>
      <c r="BS333" s="1" t="s">
        <v>0</v>
      </c>
      <c r="BT333" s="1" t="s">
        <v>0</v>
      </c>
      <c r="BU333" s="1" t="s">
        <v>0</v>
      </c>
      <c r="BV333" s="1" t="s">
        <v>0</v>
      </c>
      <c r="BW333" s="1" t="s">
        <v>0</v>
      </c>
      <c r="BX333" s="1" t="s">
        <v>0</v>
      </c>
      <c r="BY333" s="1" t="s">
        <v>0</v>
      </c>
      <c r="BZ333" s="1" t="s">
        <v>0</v>
      </c>
      <c r="CA333" s="1" t="s">
        <v>0</v>
      </c>
      <c r="CB333" s="1" t="s">
        <v>0</v>
      </c>
      <c r="CC333" s="1" t="s">
        <v>0</v>
      </c>
      <c r="CD333" s="1" t="s">
        <v>0</v>
      </c>
      <c r="CE333" s="1" t="s">
        <v>0</v>
      </c>
      <c r="CF333" s="1" t="s">
        <v>0</v>
      </c>
      <c r="CG333" s="1" t="s">
        <v>0</v>
      </c>
      <c r="CH333" s="1" t="s">
        <v>0</v>
      </c>
      <c r="CI333" s="1" t="s">
        <v>0</v>
      </c>
      <c r="CJ333" s="1" t="s">
        <v>0</v>
      </c>
      <c r="CK333" s="1" t="s">
        <v>0</v>
      </c>
      <c r="CL333" s="1" t="s">
        <v>0</v>
      </c>
      <c r="CM333" s="1" t="s">
        <v>0</v>
      </c>
      <c r="CN333" s="1" t="s">
        <v>0</v>
      </c>
      <c r="CO333" s="1" t="s">
        <v>0</v>
      </c>
      <c r="CP333" s="1" t="s">
        <v>0</v>
      </c>
      <c r="CQ333" s="1" t="s">
        <v>0</v>
      </c>
      <c r="CR333" s="1" t="s">
        <v>0</v>
      </c>
      <c r="CS333" s="1" t="s">
        <v>0</v>
      </c>
      <c r="CT333" s="1" t="s">
        <v>0</v>
      </c>
      <c r="CU333" s="1" t="s">
        <v>0</v>
      </c>
      <c r="CV333" s="1" t="s">
        <v>0</v>
      </c>
      <c r="CW333" s="1" t="s">
        <v>0</v>
      </c>
      <c r="CX333" s="1" t="s">
        <v>0</v>
      </c>
      <c r="CY333" s="1" t="s">
        <v>0</v>
      </c>
      <c r="CZ333" s="1" t="s">
        <v>0</v>
      </c>
      <c r="DA333" s="1" t="s">
        <v>0</v>
      </c>
      <c r="DB333" s="1" t="s">
        <v>0</v>
      </c>
      <c r="DC333" s="1" t="s">
        <v>0</v>
      </c>
      <c r="DD333" s="1" t="s">
        <v>0</v>
      </c>
      <c r="DE333" s="1" t="s">
        <v>0</v>
      </c>
      <c r="DF333" s="1" t="s">
        <v>0</v>
      </c>
      <c r="DG333" s="1" t="s">
        <v>0</v>
      </c>
      <c r="DH333" s="1" t="s">
        <v>0</v>
      </c>
      <c r="DI333" s="1" t="s">
        <v>0</v>
      </c>
      <c r="DJ333" s="1" t="s">
        <v>0</v>
      </c>
      <c r="DK333" s="1" t="s">
        <v>0</v>
      </c>
      <c r="DL333" s="1" t="s">
        <v>0</v>
      </c>
      <c r="DM333" s="1" t="s">
        <v>0</v>
      </c>
      <c r="DN333" s="1" t="s">
        <v>0</v>
      </c>
      <c r="DO333" s="1" t="s">
        <v>0</v>
      </c>
      <c r="DP333" s="1" t="s">
        <v>0</v>
      </c>
      <c r="DQ333" s="1" t="s">
        <v>0</v>
      </c>
      <c r="DR333" s="1" t="s">
        <v>0</v>
      </c>
      <c r="DS333" s="1" t="s">
        <v>0</v>
      </c>
      <c r="DT333" s="1" t="s">
        <v>0</v>
      </c>
      <c r="DU333" s="1" t="s">
        <v>0</v>
      </c>
      <c r="DV333" s="1" t="s">
        <v>0</v>
      </c>
      <c r="DW333" s="1" t="s">
        <v>0</v>
      </c>
      <c r="DX333" s="1" t="s">
        <v>0</v>
      </c>
      <c r="DY333" s="1" t="s">
        <v>0</v>
      </c>
      <c r="DZ333" s="1" t="s">
        <v>0</v>
      </c>
      <c r="EA333" s="1" t="s">
        <v>0</v>
      </c>
      <c r="EB333" s="1" t="s">
        <v>0</v>
      </c>
      <c r="EC333" s="1" t="s">
        <v>0</v>
      </c>
      <c r="ED333" s="1" t="s">
        <v>0</v>
      </c>
      <c r="EE333" s="1" t="s">
        <v>0</v>
      </c>
      <c r="EF333" s="1" t="s">
        <v>0</v>
      </c>
      <c r="EG333" s="1" t="s">
        <v>0</v>
      </c>
      <c r="EH333" s="1" t="s">
        <v>0</v>
      </c>
      <c r="EI333" s="1" t="s">
        <v>0</v>
      </c>
      <c r="EJ333" s="1" t="s">
        <v>0</v>
      </c>
      <c r="EK333" s="1" t="s">
        <v>0</v>
      </c>
      <c r="EL333" s="1" t="s">
        <v>0</v>
      </c>
      <c r="EM333" s="1" t="s">
        <v>0</v>
      </c>
      <c r="EN333" s="1" t="s">
        <v>0</v>
      </c>
      <c r="EO333" s="1" t="s">
        <v>0</v>
      </c>
      <c r="EP333" s="1" t="s">
        <v>0</v>
      </c>
      <c r="EQ333" s="1" t="s">
        <v>0</v>
      </c>
      <c r="ER333" s="1" t="s">
        <v>0</v>
      </c>
      <c r="ES333" s="1" t="s">
        <v>0</v>
      </c>
      <c r="ET333" s="1" t="s">
        <v>0</v>
      </c>
      <c r="EU333" s="1" t="s">
        <v>0</v>
      </c>
      <c r="EV333" s="1" t="s">
        <v>0</v>
      </c>
      <c r="EW333" s="1" t="s">
        <v>0</v>
      </c>
      <c r="EX333" s="1" t="s">
        <v>0</v>
      </c>
      <c r="EY333" s="1" t="s">
        <v>0</v>
      </c>
      <c r="EZ333" s="1" t="s">
        <v>0</v>
      </c>
      <c r="FA333" s="1" t="s">
        <v>0</v>
      </c>
      <c r="FB333" s="1" t="s">
        <v>0</v>
      </c>
      <c r="FC333" s="1" t="s">
        <v>0</v>
      </c>
      <c r="FD333" s="1" t="s">
        <v>0</v>
      </c>
    </row>
    <row r="334" spans="1:160" x14ac:dyDescent="0.2">
      <c r="A334" s="1" t="s">
        <v>1971</v>
      </c>
      <c r="B334" s="4" t="s">
        <v>1476</v>
      </c>
      <c r="C334" s="4" t="s">
        <v>1477</v>
      </c>
      <c r="D334" s="1" t="s">
        <v>0</v>
      </c>
      <c r="E334" s="1" t="s">
        <v>0</v>
      </c>
      <c r="F334" s="1" t="s">
        <v>0</v>
      </c>
      <c r="G334" s="1" t="s">
        <v>0</v>
      </c>
      <c r="H334" s="1" t="s">
        <v>0</v>
      </c>
      <c r="I334" s="1" t="s">
        <v>0</v>
      </c>
      <c r="J334" s="1" t="s">
        <v>0</v>
      </c>
      <c r="K334" s="1" t="s">
        <v>0</v>
      </c>
      <c r="L334" s="1" t="s">
        <v>0</v>
      </c>
      <c r="M334" s="1" t="s">
        <v>0</v>
      </c>
      <c r="N334" s="1" t="s">
        <v>0</v>
      </c>
      <c r="O334" s="1" t="s">
        <v>0</v>
      </c>
      <c r="P334" s="1" t="s">
        <v>0</v>
      </c>
      <c r="Q334" s="1" t="s">
        <v>0</v>
      </c>
      <c r="R334" s="1" t="s">
        <v>0</v>
      </c>
      <c r="S334" s="1" t="s">
        <v>0</v>
      </c>
      <c r="T334" s="1" t="s">
        <v>0</v>
      </c>
      <c r="U334" s="1" t="s">
        <v>0</v>
      </c>
      <c r="V334" s="1" t="s">
        <v>0</v>
      </c>
      <c r="W334" s="1" t="s">
        <v>0</v>
      </c>
      <c r="X334" s="1" t="s">
        <v>0</v>
      </c>
      <c r="Y334" s="1" t="s">
        <v>0</v>
      </c>
      <c r="Z334" s="1" t="s">
        <v>0</v>
      </c>
      <c r="AA334" s="1" t="s">
        <v>0</v>
      </c>
      <c r="AB334" s="1" t="s">
        <v>0</v>
      </c>
      <c r="AC334" s="1" t="s">
        <v>0</v>
      </c>
      <c r="AD334" s="1" t="s">
        <v>0</v>
      </c>
      <c r="AE334" s="1" t="s">
        <v>0</v>
      </c>
      <c r="AF334" s="1" t="s">
        <v>0</v>
      </c>
      <c r="AG334" s="1" t="s">
        <v>0</v>
      </c>
      <c r="AH334" s="1" t="s">
        <v>0</v>
      </c>
      <c r="AI334" s="1" t="s">
        <v>0</v>
      </c>
      <c r="AJ334" s="1" t="s">
        <v>0</v>
      </c>
      <c r="AK334" s="1" t="s">
        <v>0</v>
      </c>
      <c r="AL334" s="1" t="s">
        <v>0</v>
      </c>
      <c r="AM334" s="1" t="s">
        <v>0</v>
      </c>
      <c r="AN334" s="1" t="s">
        <v>0</v>
      </c>
      <c r="AO334" s="1" t="s">
        <v>0</v>
      </c>
      <c r="AP334" s="1" t="s">
        <v>0</v>
      </c>
      <c r="AQ334" s="1" t="s">
        <v>0</v>
      </c>
      <c r="AR334" s="1" t="s">
        <v>0</v>
      </c>
      <c r="AS334" s="1" t="s">
        <v>0</v>
      </c>
      <c r="AT334" s="1" t="s">
        <v>0</v>
      </c>
      <c r="AU334" s="1" t="s">
        <v>0</v>
      </c>
      <c r="AV334" s="1" t="s">
        <v>0</v>
      </c>
      <c r="AW334" s="1" t="s">
        <v>0</v>
      </c>
      <c r="AX334" s="1" t="s">
        <v>0</v>
      </c>
      <c r="AY334" s="1" t="s">
        <v>0</v>
      </c>
      <c r="AZ334" s="1" t="s">
        <v>0</v>
      </c>
      <c r="BA334" s="1" t="s">
        <v>0</v>
      </c>
      <c r="BB334" s="1" t="s">
        <v>0</v>
      </c>
      <c r="BC334" s="1" t="s">
        <v>0</v>
      </c>
      <c r="BD334" s="1" t="s">
        <v>0</v>
      </c>
      <c r="BE334" s="1" t="s">
        <v>0</v>
      </c>
      <c r="BF334" s="1" t="s">
        <v>0</v>
      </c>
      <c r="BG334" s="1" t="s">
        <v>0</v>
      </c>
      <c r="BH334" s="1" t="s">
        <v>0</v>
      </c>
      <c r="BI334" s="1" t="s">
        <v>0</v>
      </c>
      <c r="BJ334" s="1" t="s">
        <v>0</v>
      </c>
      <c r="BK334" s="1" t="s">
        <v>0</v>
      </c>
      <c r="BL334" s="1" t="s">
        <v>0</v>
      </c>
      <c r="BM334" s="1" t="s">
        <v>0</v>
      </c>
      <c r="BN334" s="1" t="s">
        <v>0</v>
      </c>
      <c r="BO334" s="1" t="s">
        <v>0</v>
      </c>
      <c r="BP334" s="1" t="s">
        <v>0</v>
      </c>
      <c r="BQ334" s="1" t="s">
        <v>0</v>
      </c>
      <c r="BR334" s="1" t="s">
        <v>0</v>
      </c>
      <c r="BS334" s="1" t="s">
        <v>0</v>
      </c>
      <c r="BT334" s="1" t="s">
        <v>0</v>
      </c>
      <c r="BU334" s="1" t="s">
        <v>0</v>
      </c>
      <c r="BV334" s="1" t="s">
        <v>0</v>
      </c>
      <c r="BW334" s="1" t="s">
        <v>0</v>
      </c>
      <c r="BX334" s="1" t="s">
        <v>0</v>
      </c>
      <c r="BY334" s="1" t="s">
        <v>0</v>
      </c>
      <c r="BZ334" s="1" t="s">
        <v>0</v>
      </c>
      <c r="CA334" s="1" t="s">
        <v>0</v>
      </c>
      <c r="CB334" s="1" t="s">
        <v>0</v>
      </c>
      <c r="CC334" s="1" t="s">
        <v>0</v>
      </c>
      <c r="CD334" s="1" t="s">
        <v>0</v>
      </c>
      <c r="CE334" s="1" t="s">
        <v>0</v>
      </c>
      <c r="CF334" s="1" t="s">
        <v>0</v>
      </c>
      <c r="CG334" s="1" t="s">
        <v>0</v>
      </c>
      <c r="CH334" s="1" t="s">
        <v>0</v>
      </c>
      <c r="CI334" s="1" t="s">
        <v>0</v>
      </c>
      <c r="CJ334" s="1" t="s">
        <v>0</v>
      </c>
      <c r="CK334" s="1" t="s">
        <v>0</v>
      </c>
      <c r="CL334" s="1" t="s">
        <v>0</v>
      </c>
      <c r="CM334" s="1" t="s">
        <v>0</v>
      </c>
      <c r="CN334" s="1" t="s">
        <v>0</v>
      </c>
      <c r="CO334" s="1" t="s">
        <v>0</v>
      </c>
      <c r="CP334" s="1" t="s">
        <v>0</v>
      </c>
      <c r="CQ334" s="1" t="s">
        <v>0</v>
      </c>
      <c r="CR334" s="1" t="s">
        <v>0</v>
      </c>
      <c r="CS334" s="1" t="s">
        <v>0</v>
      </c>
      <c r="CT334" s="1" t="s">
        <v>0</v>
      </c>
      <c r="CU334" s="1" t="s">
        <v>0</v>
      </c>
      <c r="CV334" s="1" t="s">
        <v>0</v>
      </c>
      <c r="CW334" s="1" t="s">
        <v>0</v>
      </c>
      <c r="CX334" s="1" t="s">
        <v>0</v>
      </c>
      <c r="CY334" s="1" t="s">
        <v>0</v>
      </c>
      <c r="CZ334" s="1" t="s">
        <v>0</v>
      </c>
      <c r="DA334" s="1" t="s">
        <v>0</v>
      </c>
      <c r="DB334" s="1" t="s">
        <v>0</v>
      </c>
      <c r="DC334" s="1" t="s">
        <v>0</v>
      </c>
      <c r="DD334" s="1" t="s">
        <v>0</v>
      </c>
      <c r="DE334" s="1" t="s">
        <v>0</v>
      </c>
      <c r="DF334" s="1" t="s">
        <v>0</v>
      </c>
      <c r="DG334" s="1" t="s">
        <v>0</v>
      </c>
      <c r="DH334" s="1" t="s">
        <v>0</v>
      </c>
      <c r="DI334" s="1" t="s">
        <v>0</v>
      </c>
      <c r="DJ334" s="1" t="s">
        <v>0</v>
      </c>
      <c r="DK334" s="1" t="s">
        <v>0</v>
      </c>
      <c r="DL334" s="1" t="s">
        <v>0</v>
      </c>
      <c r="DM334" s="1" t="s">
        <v>0</v>
      </c>
      <c r="DN334" s="1" t="s">
        <v>0</v>
      </c>
      <c r="DO334" s="1" t="s">
        <v>0</v>
      </c>
      <c r="DP334" s="1" t="s">
        <v>0</v>
      </c>
      <c r="DQ334" s="1" t="s">
        <v>0</v>
      </c>
      <c r="DR334" s="1" t="s">
        <v>0</v>
      </c>
      <c r="DS334" s="1" t="s">
        <v>0</v>
      </c>
      <c r="DT334" s="1" t="s">
        <v>0</v>
      </c>
      <c r="DU334" s="1" t="s">
        <v>0</v>
      </c>
      <c r="DV334" s="1" t="s">
        <v>0</v>
      </c>
      <c r="DW334" s="1" t="s">
        <v>0</v>
      </c>
      <c r="DX334" s="1" t="s">
        <v>0</v>
      </c>
      <c r="DY334" s="1" t="s">
        <v>0</v>
      </c>
      <c r="DZ334" s="1" t="s">
        <v>0</v>
      </c>
      <c r="EA334" s="1" t="s">
        <v>0</v>
      </c>
      <c r="EB334" s="1" t="s">
        <v>0</v>
      </c>
      <c r="EC334" s="1" t="s">
        <v>0</v>
      </c>
      <c r="ED334" s="1" t="s">
        <v>0</v>
      </c>
      <c r="EE334" s="1" t="s">
        <v>0</v>
      </c>
      <c r="EF334" s="1" t="s">
        <v>0</v>
      </c>
      <c r="EG334" s="1" t="s">
        <v>0</v>
      </c>
      <c r="EH334" s="1" t="s">
        <v>0</v>
      </c>
      <c r="EI334" s="1" t="s">
        <v>0</v>
      </c>
      <c r="EJ334" s="1" t="s">
        <v>0</v>
      </c>
      <c r="EK334" s="1" t="s">
        <v>0</v>
      </c>
      <c r="EL334" s="1" t="s">
        <v>0</v>
      </c>
      <c r="EM334" s="1" t="s">
        <v>0</v>
      </c>
      <c r="EN334" s="1" t="s">
        <v>0</v>
      </c>
      <c r="EO334" s="1" t="s">
        <v>0</v>
      </c>
      <c r="EP334" s="1" t="s">
        <v>0</v>
      </c>
      <c r="EQ334" s="1" t="s">
        <v>0</v>
      </c>
      <c r="ER334" s="1" t="s">
        <v>0</v>
      </c>
      <c r="ES334" s="1" t="s">
        <v>0</v>
      </c>
      <c r="ET334" s="1" t="s">
        <v>0</v>
      </c>
      <c r="EU334" s="1" t="s">
        <v>0</v>
      </c>
      <c r="EV334" s="1" t="s">
        <v>0</v>
      </c>
      <c r="EW334" s="1" t="s">
        <v>0</v>
      </c>
      <c r="EX334" s="1" t="s">
        <v>0</v>
      </c>
      <c r="EY334" s="1" t="s">
        <v>0</v>
      </c>
      <c r="EZ334" s="1" t="s">
        <v>0</v>
      </c>
      <c r="FA334" s="1" t="s">
        <v>0</v>
      </c>
      <c r="FB334" s="1" t="s">
        <v>0</v>
      </c>
      <c r="FC334" s="1" t="s">
        <v>0</v>
      </c>
      <c r="FD334" s="1" t="s">
        <v>0</v>
      </c>
    </row>
    <row r="335" spans="1:160" x14ac:dyDescent="0.2">
      <c r="A335" s="1" t="s">
        <v>1972</v>
      </c>
      <c r="B335" s="4" t="s">
        <v>1481</v>
      </c>
      <c r="C335" s="4" t="s">
        <v>1482</v>
      </c>
      <c r="D335" s="1">
        <v>6969.1729597973899</v>
      </c>
      <c r="E335" s="1">
        <v>12348.206543467901</v>
      </c>
      <c r="F335" s="1">
        <v>23951.368012654901</v>
      </c>
      <c r="G335" s="1" t="s">
        <v>0</v>
      </c>
      <c r="H335" s="1">
        <v>4056.00568707297</v>
      </c>
      <c r="I335" s="1">
        <v>4875.3126001061501</v>
      </c>
      <c r="J335" s="1">
        <v>209040.03435453301</v>
      </c>
      <c r="K335" s="1">
        <v>10187.9101107839</v>
      </c>
      <c r="L335" s="1">
        <v>2807.2562283358602</v>
      </c>
      <c r="M335" s="1">
        <v>7197.7178450584097</v>
      </c>
      <c r="N335" s="1" t="s">
        <v>0</v>
      </c>
      <c r="O335" s="1">
        <v>31682.389700301901</v>
      </c>
      <c r="P335" s="1" t="s">
        <v>0</v>
      </c>
      <c r="Q335" s="1">
        <v>21841.913268632401</v>
      </c>
      <c r="R335" s="1">
        <v>5271.9512388106596</v>
      </c>
      <c r="S335" s="1">
        <v>4360.8662264116001</v>
      </c>
      <c r="T335" s="1">
        <v>8295.4283729419003</v>
      </c>
      <c r="U335" s="1">
        <v>10477.187559697901</v>
      </c>
      <c r="V335" s="1">
        <v>54423.041259729798</v>
      </c>
      <c r="W335" s="1">
        <v>10448.646767472699</v>
      </c>
      <c r="X335" s="1">
        <v>6886.9311244340197</v>
      </c>
      <c r="Y335" s="1" t="s">
        <v>0</v>
      </c>
      <c r="Z335" s="1">
        <v>7636.8500070240598</v>
      </c>
      <c r="AA335" s="1">
        <v>4404.5424400193997</v>
      </c>
      <c r="AB335" s="1" t="s">
        <v>0</v>
      </c>
      <c r="AC335" s="1">
        <v>7486.2905891526098</v>
      </c>
      <c r="AD335" s="1">
        <v>6517.9953400333497</v>
      </c>
      <c r="AE335" s="1">
        <v>7687.2733092349599</v>
      </c>
      <c r="AF335" s="1" t="s">
        <v>0</v>
      </c>
      <c r="AG335" s="1" t="s">
        <v>0</v>
      </c>
      <c r="AH335" s="1">
        <v>36713.249709235803</v>
      </c>
      <c r="AI335" s="1">
        <v>7643.8525617258201</v>
      </c>
      <c r="AJ335" s="1" t="s">
        <v>0</v>
      </c>
      <c r="AK335" s="1">
        <v>18114.3148822455</v>
      </c>
      <c r="AL335" s="1">
        <v>18738.274594086299</v>
      </c>
      <c r="AM335" s="1">
        <v>9454.3965031288299</v>
      </c>
      <c r="AN335" s="1">
        <v>6584.1540802738</v>
      </c>
      <c r="AO335" s="1" t="s">
        <v>0</v>
      </c>
      <c r="AP335" s="1">
        <v>3958.9438829677101</v>
      </c>
      <c r="AQ335" s="1">
        <v>4335.2994297914702</v>
      </c>
      <c r="AR335" s="1">
        <v>9227.1470168529395</v>
      </c>
      <c r="AS335" s="1">
        <v>9636.4619902161103</v>
      </c>
      <c r="AT335" s="1">
        <v>2810.0932038265</v>
      </c>
      <c r="AU335" s="1">
        <v>7210.3530790984296</v>
      </c>
      <c r="AV335" s="1" t="s">
        <v>0</v>
      </c>
      <c r="AW335" s="1">
        <v>6464.4255983888497</v>
      </c>
      <c r="AX335" s="1">
        <v>10042.2538530769</v>
      </c>
      <c r="AY335" s="1">
        <v>12857.2996321346</v>
      </c>
      <c r="AZ335" s="1">
        <v>6607.7306517986699</v>
      </c>
      <c r="BA335" s="1">
        <v>5773.7179874222802</v>
      </c>
      <c r="BB335" s="1">
        <v>4091.2205692018701</v>
      </c>
      <c r="BC335" s="1">
        <v>5581.6156750420096</v>
      </c>
      <c r="BD335" s="1">
        <v>16656.5348283206</v>
      </c>
      <c r="BE335" s="1">
        <v>7441.54419795797</v>
      </c>
      <c r="BF335" s="1">
        <v>13685.472212966701</v>
      </c>
      <c r="BG335" s="1" t="s">
        <v>0</v>
      </c>
      <c r="BH335" s="1">
        <v>9600.4904238961208</v>
      </c>
      <c r="BI335" s="1">
        <v>19786.741470744</v>
      </c>
      <c r="BJ335" s="1" t="s">
        <v>0</v>
      </c>
      <c r="BK335" s="1">
        <v>13742.0275557106</v>
      </c>
      <c r="BL335" s="1" t="s">
        <v>0</v>
      </c>
      <c r="BM335" s="1">
        <v>19016.958983008699</v>
      </c>
      <c r="BN335" s="1">
        <v>10129.779636302799</v>
      </c>
      <c r="BO335" s="1">
        <v>5203.6812888428803</v>
      </c>
      <c r="BP335" s="1">
        <v>11193.6829257309</v>
      </c>
      <c r="BQ335" s="1">
        <v>8203.3720885920502</v>
      </c>
      <c r="BR335" s="1">
        <v>3680.8763571419399</v>
      </c>
      <c r="BS335" s="1">
        <v>3906.0688657027499</v>
      </c>
      <c r="BT335" s="1">
        <v>6743.8117918664902</v>
      </c>
      <c r="BU335" s="1">
        <v>25260.433112999399</v>
      </c>
      <c r="BV335" s="1">
        <v>7274.1375312758901</v>
      </c>
      <c r="BW335" s="1">
        <v>7269.8164727561598</v>
      </c>
      <c r="BX335" s="1">
        <v>8189.9961581152402</v>
      </c>
      <c r="BY335" s="1">
        <v>17151.287852206999</v>
      </c>
      <c r="BZ335" s="1" t="s">
        <v>0</v>
      </c>
      <c r="CA335" s="1">
        <v>9933.4560084163895</v>
      </c>
      <c r="CB335" s="1" t="s">
        <v>0</v>
      </c>
      <c r="CC335" s="1" t="s">
        <v>0</v>
      </c>
      <c r="CD335" s="1" t="s">
        <v>0</v>
      </c>
      <c r="CE335" s="1">
        <v>16275.8268930247</v>
      </c>
      <c r="CF335" s="1">
        <v>10666.6392659129</v>
      </c>
      <c r="CG335" s="1">
        <v>4125.8770326621798</v>
      </c>
      <c r="CH335" s="1">
        <v>13048.0587137856</v>
      </c>
      <c r="CI335" s="1">
        <v>9313.8560509652507</v>
      </c>
      <c r="CJ335" s="1">
        <v>7466.7179911395897</v>
      </c>
      <c r="CK335" s="1">
        <v>7571.9053299673596</v>
      </c>
      <c r="CL335" s="1" t="s">
        <v>0</v>
      </c>
      <c r="CM335" s="1">
        <v>9403.1308530519691</v>
      </c>
      <c r="CN335" s="1">
        <v>8177.5590302843202</v>
      </c>
      <c r="CO335" s="1" t="s">
        <v>0</v>
      </c>
      <c r="CP335" s="1" t="s">
        <v>0</v>
      </c>
      <c r="CQ335" s="1">
        <v>4743.49708580071</v>
      </c>
      <c r="CR335" s="1">
        <v>17428.701821469502</v>
      </c>
      <c r="CS335" s="1">
        <v>4298.7675057836404</v>
      </c>
      <c r="CT335" s="1">
        <v>4664.0436844158503</v>
      </c>
      <c r="CU335" s="1">
        <v>5928.4886190859697</v>
      </c>
      <c r="CV335" s="1">
        <v>16116.2917749594</v>
      </c>
      <c r="CW335" s="1">
        <v>4762.3491071299604</v>
      </c>
      <c r="CX335" s="1">
        <v>3309.4593334501701</v>
      </c>
      <c r="CY335" s="1">
        <v>10543.8572779527</v>
      </c>
      <c r="CZ335" s="1">
        <v>5995.6962025390503</v>
      </c>
      <c r="DA335" s="1" t="s">
        <v>0</v>
      </c>
      <c r="DB335" s="1" t="s">
        <v>0</v>
      </c>
      <c r="DC335" s="1" t="s">
        <v>0</v>
      </c>
      <c r="DD335" s="1">
        <v>6275.1151040304703</v>
      </c>
      <c r="DE335" s="1">
        <v>3164.2426512407601</v>
      </c>
      <c r="DF335" s="1">
        <v>7630.8843660488401</v>
      </c>
      <c r="DG335" s="1" t="s">
        <v>0</v>
      </c>
      <c r="DH335" s="1" t="s">
        <v>0</v>
      </c>
      <c r="DI335" s="1">
        <v>3007.10095157769</v>
      </c>
      <c r="DJ335" s="1">
        <v>6694.7436579524501</v>
      </c>
      <c r="DK335" s="1" t="s">
        <v>0</v>
      </c>
      <c r="DL335" s="1">
        <v>41030.423748450201</v>
      </c>
      <c r="DM335" s="1">
        <v>6063.8681187187103</v>
      </c>
      <c r="DN335" s="1">
        <v>8561.9451104056807</v>
      </c>
      <c r="DO335" s="1">
        <v>11591.718666267499</v>
      </c>
      <c r="DP335" s="1">
        <v>13646.4220739393</v>
      </c>
      <c r="DQ335" s="1">
        <v>14076.128188639401</v>
      </c>
      <c r="DR335" s="1" t="s">
        <v>0</v>
      </c>
      <c r="DS335" s="1">
        <v>8633.1903518120198</v>
      </c>
      <c r="DT335" s="1">
        <v>17463.389710036801</v>
      </c>
      <c r="DU335" s="1">
        <v>9507.3709850525393</v>
      </c>
      <c r="DV335" s="1">
        <v>4204.9435498217799</v>
      </c>
      <c r="DW335" s="1" t="s">
        <v>0</v>
      </c>
      <c r="DX335" s="1">
        <v>2578.1246956349701</v>
      </c>
      <c r="DY335" s="1">
        <v>5172.8952773608298</v>
      </c>
      <c r="DZ335" s="1" t="s">
        <v>0</v>
      </c>
      <c r="EA335" s="1" t="s">
        <v>0</v>
      </c>
      <c r="EB335" s="1">
        <v>7177.9828240657698</v>
      </c>
      <c r="EC335" s="1" t="s">
        <v>0</v>
      </c>
      <c r="ED335" s="1">
        <v>6927.6265931934704</v>
      </c>
      <c r="EE335" s="1">
        <v>5763.4655082971003</v>
      </c>
      <c r="EF335" s="1">
        <v>1904.3345533572401</v>
      </c>
      <c r="EG335" s="1" t="s">
        <v>0</v>
      </c>
      <c r="EH335" s="1">
        <v>7365.4141786689397</v>
      </c>
      <c r="EI335" s="1">
        <v>5494.3818466345101</v>
      </c>
      <c r="EJ335" s="1">
        <v>8582.4690347023698</v>
      </c>
      <c r="EK335" s="1">
        <v>9872.2723973867196</v>
      </c>
      <c r="EL335" s="1">
        <v>6878.5884170182999</v>
      </c>
      <c r="EM335" s="1">
        <v>7541.59376549641</v>
      </c>
      <c r="EN335" s="1">
        <v>1589.4685962549199</v>
      </c>
      <c r="EO335" s="1">
        <v>7847.6786539736104</v>
      </c>
      <c r="EP335" s="1" t="s">
        <v>0</v>
      </c>
      <c r="EQ335" s="1">
        <v>9596.6178437524395</v>
      </c>
      <c r="ER335" s="1">
        <v>6030.0160439355795</v>
      </c>
      <c r="ES335" s="1">
        <v>3807.03762822727</v>
      </c>
      <c r="ET335" s="1" t="s">
        <v>0</v>
      </c>
      <c r="EU335" s="1" t="s">
        <v>0</v>
      </c>
      <c r="EV335" s="1" t="s">
        <v>0</v>
      </c>
      <c r="EW335" s="1">
        <v>17523.796206477</v>
      </c>
      <c r="EX335" s="1">
        <v>26351.1639436488</v>
      </c>
      <c r="EY335" s="1">
        <v>3020.4837926279702</v>
      </c>
      <c r="EZ335" s="1">
        <v>17424.212164373501</v>
      </c>
      <c r="FA335" s="1" t="s">
        <v>0</v>
      </c>
      <c r="FB335" s="1">
        <v>19682.930772447598</v>
      </c>
      <c r="FC335" s="1">
        <v>9569.0131221732408</v>
      </c>
      <c r="FD335" s="1">
        <v>7137.5901456620904</v>
      </c>
    </row>
    <row r="336" spans="1:160" x14ac:dyDescent="0.2">
      <c r="A336" s="1" t="s">
        <v>1973</v>
      </c>
      <c r="B336" s="4" t="s">
        <v>1486</v>
      </c>
      <c r="C336" s="4" t="s">
        <v>1487</v>
      </c>
      <c r="D336" s="1" t="s">
        <v>0</v>
      </c>
      <c r="E336" s="1" t="s">
        <v>0</v>
      </c>
      <c r="F336" s="1" t="s">
        <v>0</v>
      </c>
      <c r="G336" s="1" t="s">
        <v>0</v>
      </c>
      <c r="H336" s="1" t="s">
        <v>0</v>
      </c>
      <c r="I336" s="1" t="s">
        <v>0</v>
      </c>
      <c r="J336" s="1" t="s">
        <v>0</v>
      </c>
      <c r="K336" s="1" t="s">
        <v>0</v>
      </c>
      <c r="L336" s="1" t="s">
        <v>0</v>
      </c>
      <c r="M336" s="1" t="s">
        <v>0</v>
      </c>
      <c r="N336" s="1" t="s">
        <v>0</v>
      </c>
      <c r="O336" s="1" t="s">
        <v>0</v>
      </c>
      <c r="P336" s="1" t="s">
        <v>0</v>
      </c>
      <c r="Q336" s="1" t="s">
        <v>0</v>
      </c>
      <c r="R336" s="1" t="s">
        <v>0</v>
      </c>
      <c r="S336" s="1" t="s">
        <v>0</v>
      </c>
      <c r="T336" s="1" t="s">
        <v>0</v>
      </c>
      <c r="U336" s="1" t="s">
        <v>0</v>
      </c>
      <c r="V336" s="1" t="s">
        <v>0</v>
      </c>
      <c r="W336" s="1" t="s">
        <v>0</v>
      </c>
      <c r="X336" s="1" t="s">
        <v>0</v>
      </c>
      <c r="Y336" s="1" t="s">
        <v>0</v>
      </c>
      <c r="Z336" s="1" t="s">
        <v>0</v>
      </c>
      <c r="AA336" s="1" t="s">
        <v>0</v>
      </c>
      <c r="AB336" s="1" t="s">
        <v>0</v>
      </c>
      <c r="AC336" s="1" t="s">
        <v>0</v>
      </c>
      <c r="AD336" s="1" t="s">
        <v>0</v>
      </c>
      <c r="AE336" s="1" t="s">
        <v>0</v>
      </c>
      <c r="AF336" s="1" t="s">
        <v>0</v>
      </c>
      <c r="AG336" s="1" t="s">
        <v>0</v>
      </c>
      <c r="AH336" s="1" t="s">
        <v>0</v>
      </c>
      <c r="AI336" s="1" t="s">
        <v>0</v>
      </c>
      <c r="AJ336" s="1" t="s">
        <v>0</v>
      </c>
      <c r="AK336" s="1" t="s">
        <v>0</v>
      </c>
      <c r="AL336" s="1" t="s">
        <v>0</v>
      </c>
      <c r="AM336" s="1" t="s">
        <v>0</v>
      </c>
      <c r="AN336" s="1" t="s">
        <v>0</v>
      </c>
      <c r="AO336" s="1" t="s">
        <v>0</v>
      </c>
      <c r="AP336" s="1" t="s">
        <v>0</v>
      </c>
      <c r="AQ336" s="1" t="s">
        <v>0</v>
      </c>
      <c r="AR336" s="1" t="s">
        <v>0</v>
      </c>
      <c r="AS336" s="1" t="s">
        <v>0</v>
      </c>
      <c r="AT336" s="1" t="s">
        <v>0</v>
      </c>
      <c r="AU336" s="1" t="s">
        <v>0</v>
      </c>
      <c r="AV336" s="1" t="s">
        <v>0</v>
      </c>
      <c r="AW336" s="1" t="s">
        <v>0</v>
      </c>
      <c r="AX336" s="1" t="s">
        <v>0</v>
      </c>
      <c r="AY336" s="1" t="s">
        <v>0</v>
      </c>
      <c r="AZ336" s="1" t="s">
        <v>0</v>
      </c>
      <c r="BA336" s="1" t="s">
        <v>0</v>
      </c>
      <c r="BB336" s="1" t="s">
        <v>0</v>
      </c>
      <c r="BC336" s="1" t="s">
        <v>0</v>
      </c>
      <c r="BD336" s="1" t="s">
        <v>0</v>
      </c>
      <c r="BE336" s="1" t="s">
        <v>0</v>
      </c>
      <c r="BF336" s="1" t="s">
        <v>0</v>
      </c>
      <c r="BG336" s="1" t="s">
        <v>0</v>
      </c>
      <c r="BH336" s="1" t="s">
        <v>0</v>
      </c>
      <c r="BI336" s="1" t="s">
        <v>0</v>
      </c>
      <c r="BJ336" s="1" t="s">
        <v>0</v>
      </c>
      <c r="BK336" s="1" t="s">
        <v>0</v>
      </c>
      <c r="BL336" s="1" t="s">
        <v>0</v>
      </c>
      <c r="BM336" s="1" t="s">
        <v>0</v>
      </c>
      <c r="BN336" s="1" t="s">
        <v>0</v>
      </c>
      <c r="BO336" s="1" t="s">
        <v>0</v>
      </c>
      <c r="BP336" s="1" t="s">
        <v>0</v>
      </c>
      <c r="BQ336" s="1" t="s">
        <v>0</v>
      </c>
      <c r="BR336" s="1" t="s">
        <v>0</v>
      </c>
      <c r="BS336" s="1" t="s">
        <v>0</v>
      </c>
      <c r="BT336" s="1" t="s">
        <v>0</v>
      </c>
      <c r="BU336" s="1" t="s">
        <v>0</v>
      </c>
      <c r="BV336" s="1" t="s">
        <v>0</v>
      </c>
      <c r="BW336" s="1" t="s">
        <v>0</v>
      </c>
      <c r="BX336" s="1" t="s">
        <v>0</v>
      </c>
      <c r="BY336" s="1" t="s">
        <v>0</v>
      </c>
      <c r="BZ336" s="1" t="s">
        <v>0</v>
      </c>
      <c r="CA336" s="1" t="s">
        <v>0</v>
      </c>
      <c r="CB336" s="1" t="s">
        <v>0</v>
      </c>
      <c r="CC336" s="1" t="s">
        <v>0</v>
      </c>
      <c r="CD336" s="1" t="s">
        <v>0</v>
      </c>
      <c r="CE336" s="1" t="s">
        <v>0</v>
      </c>
      <c r="CF336" s="1" t="s">
        <v>0</v>
      </c>
      <c r="CG336" s="1" t="s">
        <v>0</v>
      </c>
      <c r="CH336" s="1" t="s">
        <v>0</v>
      </c>
      <c r="CI336" s="1" t="s">
        <v>0</v>
      </c>
      <c r="CJ336" s="1" t="s">
        <v>0</v>
      </c>
      <c r="CK336" s="1" t="s">
        <v>0</v>
      </c>
      <c r="CL336" s="1" t="s">
        <v>0</v>
      </c>
      <c r="CM336" s="1" t="s">
        <v>0</v>
      </c>
      <c r="CN336" s="1" t="s">
        <v>0</v>
      </c>
      <c r="CO336" s="1" t="s">
        <v>0</v>
      </c>
      <c r="CP336" s="1" t="s">
        <v>0</v>
      </c>
      <c r="CQ336" s="1" t="s">
        <v>0</v>
      </c>
      <c r="CR336" s="1" t="s">
        <v>0</v>
      </c>
      <c r="CS336" s="1" t="s">
        <v>0</v>
      </c>
      <c r="CT336" s="1" t="s">
        <v>0</v>
      </c>
      <c r="CU336" s="1" t="s">
        <v>0</v>
      </c>
      <c r="CV336" s="1" t="s">
        <v>0</v>
      </c>
      <c r="CW336" s="1" t="s">
        <v>0</v>
      </c>
      <c r="CX336" s="1" t="s">
        <v>0</v>
      </c>
      <c r="CY336" s="1" t="s">
        <v>0</v>
      </c>
      <c r="CZ336" s="1" t="s">
        <v>0</v>
      </c>
      <c r="DA336" s="1" t="s">
        <v>0</v>
      </c>
      <c r="DB336" s="1" t="s">
        <v>0</v>
      </c>
      <c r="DC336" s="1" t="s">
        <v>0</v>
      </c>
      <c r="DD336" s="1" t="s">
        <v>0</v>
      </c>
      <c r="DE336" s="1" t="s">
        <v>0</v>
      </c>
      <c r="DF336" s="1" t="s">
        <v>0</v>
      </c>
      <c r="DG336" s="1" t="s">
        <v>0</v>
      </c>
      <c r="DH336" s="1" t="s">
        <v>0</v>
      </c>
      <c r="DI336" s="1" t="s">
        <v>0</v>
      </c>
      <c r="DJ336" s="1" t="s">
        <v>0</v>
      </c>
      <c r="DK336" s="1" t="s">
        <v>0</v>
      </c>
      <c r="DL336" s="1" t="s">
        <v>0</v>
      </c>
      <c r="DM336" s="1" t="s">
        <v>0</v>
      </c>
      <c r="DN336" s="1" t="s">
        <v>0</v>
      </c>
      <c r="DO336" s="1" t="s">
        <v>0</v>
      </c>
      <c r="DP336" s="1" t="s">
        <v>0</v>
      </c>
      <c r="DQ336" s="1" t="s">
        <v>0</v>
      </c>
      <c r="DR336" s="1" t="s">
        <v>0</v>
      </c>
      <c r="DS336" s="1" t="s">
        <v>0</v>
      </c>
      <c r="DT336" s="1" t="s">
        <v>0</v>
      </c>
      <c r="DU336" s="1" t="s">
        <v>0</v>
      </c>
      <c r="DV336" s="1" t="s">
        <v>0</v>
      </c>
      <c r="DW336" s="1" t="s">
        <v>0</v>
      </c>
      <c r="DX336" s="1" t="s">
        <v>0</v>
      </c>
      <c r="DY336" s="1" t="s">
        <v>0</v>
      </c>
      <c r="DZ336" s="1" t="s">
        <v>0</v>
      </c>
      <c r="EA336" s="1" t="s">
        <v>0</v>
      </c>
      <c r="EB336" s="1" t="s">
        <v>0</v>
      </c>
      <c r="EC336" s="1" t="s">
        <v>0</v>
      </c>
      <c r="ED336" s="1" t="s">
        <v>0</v>
      </c>
      <c r="EE336" s="1" t="s">
        <v>0</v>
      </c>
      <c r="EF336" s="1" t="s">
        <v>0</v>
      </c>
      <c r="EG336" s="1" t="s">
        <v>0</v>
      </c>
      <c r="EH336" s="1" t="s">
        <v>0</v>
      </c>
      <c r="EI336" s="1" t="s">
        <v>0</v>
      </c>
      <c r="EJ336" s="1" t="s">
        <v>0</v>
      </c>
      <c r="EK336" s="1" t="s">
        <v>0</v>
      </c>
      <c r="EL336" s="1" t="s">
        <v>0</v>
      </c>
      <c r="EM336" s="1" t="s">
        <v>0</v>
      </c>
      <c r="EN336" s="1" t="s">
        <v>0</v>
      </c>
      <c r="EO336" s="1" t="s">
        <v>0</v>
      </c>
      <c r="EP336" s="1" t="s">
        <v>0</v>
      </c>
      <c r="EQ336" s="1" t="s">
        <v>0</v>
      </c>
      <c r="ER336" s="1" t="s">
        <v>0</v>
      </c>
      <c r="ES336" s="1" t="s">
        <v>0</v>
      </c>
      <c r="ET336" s="1" t="s">
        <v>0</v>
      </c>
      <c r="EU336" s="1" t="s">
        <v>0</v>
      </c>
      <c r="EV336" s="1" t="s">
        <v>0</v>
      </c>
      <c r="EW336" s="1" t="s">
        <v>0</v>
      </c>
      <c r="EX336" s="1" t="s">
        <v>0</v>
      </c>
      <c r="EY336" s="1" t="s">
        <v>0</v>
      </c>
      <c r="EZ336" s="1" t="s">
        <v>0</v>
      </c>
      <c r="FA336" s="1" t="s">
        <v>0</v>
      </c>
      <c r="FB336" s="1" t="s">
        <v>0</v>
      </c>
      <c r="FC336" s="1" t="s">
        <v>0</v>
      </c>
      <c r="FD336" s="1" t="s">
        <v>0</v>
      </c>
    </row>
    <row r="337" spans="1:160" x14ac:dyDescent="0.2">
      <c r="A337" s="1" t="s">
        <v>1974</v>
      </c>
      <c r="B337" s="4" t="s">
        <v>1490</v>
      </c>
      <c r="C337" s="4" t="s">
        <v>1491</v>
      </c>
      <c r="D337" s="1" t="s">
        <v>0</v>
      </c>
      <c r="E337" s="1" t="s">
        <v>0</v>
      </c>
      <c r="F337" s="1" t="s">
        <v>0</v>
      </c>
      <c r="G337" s="1" t="s">
        <v>0</v>
      </c>
      <c r="H337" s="1" t="s">
        <v>0</v>
      </c>
      <c r="I337" s="1" t="s">
        <v>0</v>
      </c>
      <c r="J337" s="1" t="s">
        <v>0</v>
      </c>
      <c r="K337" s="1" t="s">
        <v>0</v>
      </c>
      <c r="L337" s="1" t="s">
        <v>0</v>
      </c>
      <c r="M337" s="1" t="s">
        <v>0</v>
      </c>
      <c r="N337" s="1" t="s">
        <v>0</v>
      </c>
      <c r="O337" s="1" t="s">
        <v>0</v>
      </c>
      <c r="P337" s="1" t="s">
        <v>0</v>
      </c>
      <c r="Q337" s="1" t="s">
        <v>0</v>
      </c>
      <c r="R337" s="1" t="s">
        <v>0</v>
      </c>
      <c r="S337" s="1" t="s">
        <v>0</v>
      </c>
      <c r="T337" s="1" t="s">
        <v>0</v>
      </c>
      <c r="U337" s="1" t="s">
        <v>0</v>
      </c>
      <c r="V337" s="1" t="s">
        <v>0</v>
      </c>
      <c r="W337" s="1" t="s">
        <v>0</v>
      </c>
      <c r="X337" s="1" t="s">
        <v>0</v>
      </c>
      <c r="Y337" s="1" t="s">
        <v>0</v>
      </c>
      <c r="Z337" s="1" t="s">
        <v>0</v>
      </c>
      <c r="AA337" s="1" t="s">
        <v>0</v>
      </c>
      <c r="AB337" s="1" t="s">
        <v>0</v>
      </c>
      <c r="AC337" s="1" t="s">
        <v>0</v>
      </c>
      <c r="AD337" s="1" t="s">
        <v>0</v>
      </c>
      <c r="AE337" s="1" t="s">
        <v>0</v>
      </c>
      <c r="AF337" s="1" t="s">
        <v>0</v>
      </c>
      <c r="AG337" s="1" t="s">
        <v>0</v>
      </c>
      <c r="AH337" s="1" t="s">
        <v>0</v>
      </c>
      <c r="AI337" s="1" t="s">
        <v>0</v>
      </c>
      <c r="AJ337" s="1" t="s">
        <v>0</v>
      </c>
      <c r="AK337" s="1" t="s">
        <v>0</v>
      </c>
      <c r="AL337" s="1" t="s">
        <v>0</v>
      </c>
      <c r="AM337" s="1" t="s">
        <v>0</v>
      </c>
      <c r="AN337" s="1" t="s">
        <v>0</v>
      </c>
      <c r="AO337" s="1" t="s">
        <v>0</v>
      </c>
      <c r="AP337" s="1" t="s">
        <v>0</v>
      </c>
      <c r="AQ337" s="1" t="s">
        <v>0</v>
      </c>
      <c r="AR337" s="1" t="s">
        <v>0</v>
      </c>
      <c r="AS337" s="1" t="s">
        <v>0</v>
      </c>
      <c r="AT337" s="1" t="s">
        <v>0</v>
      </c>
      <c r="AU337" s="1" t="s">
        <v>0</v>
      </c>
      <c r="AV337" s="1" t="s">
        <v>0</v>
      </c>
      <c r="AW337" s="1" t="s">
        <v>0</v>
      </c>
      <c r="AX337" s="1" t="s">
        <v>0</v>
      </c>
      <c r="AY337" s="1" t="s">
        <v>0</v>
      </c>
      <c r="AZ337" s="1" t="s">
        <v>0</v>
      </c>
      <c r="BA337" s="1" t="s">
        <v>0</v>
      </c>
      <c r="BB337" s="1" t="s">
        <v>0</v>
      </c>
      <c r="BC337" s="1" t="s">
        <v>0</v>
      </c>
      <c r="BD337" s="1" t="s">
        <v>0</v>
      </c>
      <c r="BE337" s="1" t="s">
        <v>0</v>
      </c>
      <c r="BF337" s="1" t="s">
        <v>0</v>
      </c>
      <c r="BG337" s="1" t="s">
        <v>0</v>
      </c>
      <c r="BH337" s="1" t="s">
        <v>0</v>
      </c>
      <c r="BI337" s="1" t="s">
        <v>0</v>
      </c>
      <c r="BJ337" s="1" t="s">
        <v>0</v>
      </c>
      <c r="BK337" s="1" t="s">
        <v>0</v>
      </c>
      <c r="BL337" s="1" t="s">
        <v>0</v>
      </c>
      <c r="BM337" s="1" t="s">
        <v>0</v>
      </c>
      <c r="BN337" s="1" t="s">
        <v>0</v>
      </c>
      <c r="BO337" s="1" t="s">
        <v>0</v>
      </c>
      <c r="BP337" s="1" t="s">
        <v>0</v>
      </c>
      <c r="BQ337" s="1" t="s">
        <v>0</v>
      </c>
      <c r="BR337" s="1" t="s">
        <v>0</v>
      </c>
      <c r="BS337" s="1" t="s">
        <v>0</v>
      </c>
      <c r="BT337" s="1" t="s">
        <v>0</v>
      </c>
      <c r="BU337" s="1" t="s">
        <v>0</v>
      </c>
      <c r="BV337" s="1" t="s">
        <v>0</v>
      </c>
      <c r="BW337" s="1" t="s">
        <v>0</v>
      </c>
      <c r="BX337" s="1" t="s">
        <v>0</v>
      </c>
      <c r="BY337" s="1" t="s">
        <v>0</v>
      </c>
      <c r="BZ337" s="1" t="s">
        <v>0</v>
      </c>
      <c r="CA337" s="1" t="s">
        <v>0</v>
      </c>
      <c r="CB337" s="1" t="s">
        <v>0</v>
      </c>
      <c r="CC337" s="1" t="s">
        <v>0</v>
      </c>
      <c r="CD337" s="1" t="s">
        <v>0</v>
      </c>
      <c r="CE337" s="1" t="s">
        <v>0</v>
      </c>
      <c r="CF337" s="1" t="s">
        <v>0</v>
      </c>
      <c r="CG337" s="1" t="s">
        <v>0</v>
      </c>
      <c r="CH337" s="1" t="s">
        <v>0</v>
      </c>
      <c r="CI337" s="1" t="s">
        <v>0</v>
      </c>
      <c r="CJ337" s="1" t="s">
        <v>0</v>
      </c>
      <c r="CK337" s="1" t="s">
        <v>0</v>
      </c>
      <c r="CL337" s="1" t="s">
        <v>0</v>
      </c>
      <c r="CM337" s="1" t="s">
        <v>0</v>
      </c>
      <c r="CN337" s="1" t="s">
        <v>0</v>
      </c>
      <c r="CO337" s="1" t="s">
        <v>0</v>
      </c>
      <c r="CP337" s="1" t="s">
        <v>0</v>
      </c>
      <c r="CQ337" s="1" t="s">
        <v>0</v>
      </c>
      <c r="CR337" s="1" t="s">
        <v>0</v>
      </c>
      <c r="CS337" s="1" t="s">
        <v>0</v>
      </c>
      <c r="CT337" s="1" t="s">
        <v>0</v>
      </c>
      <c r="CU337" s="1" t="s">
        <v>0</v>
      </c>
      <c r="CV337" s="1" t="s">
        <v>0</v>
      </c>
      <c r="CW337" s="1" t="s">
        <v>0</v>
      </c>
      <c r="CX337" s="1" t="s">
        <v>0</v>
      </c>
      <c r="CY337" s="1" t="s">
        <v>0</v>
      </c>
      <c r="CZ337" s="1" t="s">
        <v>0</v>
      </c>
      <c r="DA337" s="1" t="s">
        <v>0</v>
      </c>
      <c r="DB337" s="1" t="s">
        <v>0</v>
      </c>
      <c r="DC337" s="1" t="s">
        <v>0</v>
      </c>
      <c r="DD337" s="1" t="s">
        <v>0</v>
      </c>
      <c r="DE337" s="1" t="s">
        <v>0</v>
      </c>
      <c r="DF337" s="1" t="s">
        <v>0</v>
      </c>
      <c r="DG337" s="1" t="s">
        <v>0</v>
      </c>
      <c r="DH337" s="1" t="s">
        <v>0</v>
      </c>
      <c r="DI337" s="1" t="s">
        <v>0</v>
      </c>
      <c r="DJ337" s="1" t="s">
        <v>0</v>
      </c>
      <c r="DK337" s="1" t="s">
        <v>0</v>
      </c>
      <c r="DL337" s="1" t="s">
        <v>0</v>
      </c>
      <c r="DM337" s="1" t="s">
        <v>0</v>
      </c>
      <c r="DN337" s="1" t="s">
        <v>0</v>
      </c>
      <c r="DO337" s="1" t="s">
        <v>0</v>
      </c>
      <c r="DP337" s="1" t="s">
        <v>0</v>
      </c>
      <c r="DQ337" s="1" t="s">
        <v>0</v>
      </c>
      <c r="DR337" s="1" t="s">
        <v>0</v>
      </c>
      <c r="DS337" s="1" t="s">
        <v>0</v>
      </c>
      <c r="DT337" s="1" t="s">
        <v>0</v>
      </c>
      <c r="DU337" s="1" t="s">
        <v>0</v>
      </c>
      <c r="DV337" s="1" t="s">
        <v>0</v>
      </c>
      <c r="DW337" s="1" t="s">
        <v>0</v>
      </c>
      <c r="DX337" s="1" t="s">
        <v>0</v>
      </c>
      <c r="DY337" s="1" t="s">
        <v>0</v>
      </c>
      <c r="DZ337" s="1" t="s">
        <v>0</v>
      </c>
      <c r="EA337" s="1" t="s">
        <v>0</v>
      </c>
      <c r="EB337" s="1" t="s">
        <v>0</v>
      </c>
      <c r="EC337" s="1" t="s">
        <v>0</v>
      </c>
      <c r="ED337" s="1" t="s">
        <v>0</v>
      </c>
      <c r="EE337" s="1" t="s">
        <v>0</v>
      </c>
      <c r="EF337" s="1" t="s">
        <v>0</v>
      </c>
      <c r="EG337" s="1" t="s">
        <v>0</v>
      </c>
      <c r="EH337" s="1" t="s">
        <v>0</v>
      </c>
      <c r="EI337" s="1" t="s">
        <v>0</v>
      </c>
      <c r="EJ337" s="1" t="s">
        <v>0</v>
      </c>
      <c r="EK337" s="1" t="s">
        <v>0</v>
      </c>
      <c r="EL337" s="1" t="s">
        <v>0</v>
      </c>
      <c r="EM337" s="1" t="s">
        <v>0</v>
      </c>
      <c r="EN337" s="1" t="s">
        <v>0</v>
      </c>
      <c r="EO337" s="1" t="s">
        <v>0</v>
      </c>
      <c r="EP337" s="1" t="s">
        <v>0</v>
      </c>
      <c r="EQ337" s="1" t="s">
        <v>0</v>
      </c>
      <c r="ER337" s="1" t="s">
        <v>0</v>
      </c>
      <c r="ES337" s="1" t="s">
        <v>0</v>
      </c>
      <c r="ET337" s="1" t="s">
        <v>0</v>
      </c>
      <c r="EU337" s="1" t="s">
        <v>0</v>
      </c>
      <c r="EV337" s="1" t="s">
        <v>0</v>
      </c>
      <c r="EW337" s="1" t="s">
        <v>0</v>
      </c>
      <c r="EX337" s="1" t="s">
        <v>0</v>
      </c>
      <c r="EY337" s="1" t="s">
        <v>0</v>
      </c>
      <c r="EZ337" s="1" t="s">
        <v>0</v>
      </c>
      <c r="FA337" s="1" t="s">
        <v>0</v>
      </c>
      <c r="FB337" s="1" t="s">
        <v>0</v>
      </c>
      <c r="FC337" s="1" t="s">
        <v>0</v>
      </c>
      <c r="FD337" s="1" t="s">
        <v>0</v>
      </c>
    </row>
    <row r="338" spans="1:160" x14ac:dyDescent="0.2">
      <c r="A338" s="1" t="s">
        <v>1975</v>
      </c>
      <c r="B338" s="4" t="s">
        <v>1495</v>
      </c>
      <c r="C338" s="4" t="s">
        <v>1496</v>
      </c>
      <c r="D338" s="1" t="s">
        <v>0</v>
      </c>
      <c r="E338" s="1" t="s">
        <v>0</v>
      </c>
      <c r="F338" s="1" t="s">
        <v>0</v>
      </c>
      <c r="G338" s="1" t="s">
        <v>0</v>
      </c>
      <c r="H338" s="1" t="s">
        <v>0</v>
      </c>
      <c r="I338" s="1" t="s">
        <v>0</v>
      </c>
      <c r="J338" s="1" t="s">
        <v>0</v>
      </c>
      <c r="K338" s="1" t="s">
        <v>0</v>
      </c>
      <c r="L338" s="1" t="s">
        <v>0</v>
      </c>
      <c r="M338" s="1" t="s">
        <v>0</v>
      </c>
      <c r="N338" s="1" t="s">
        <v>0</v>
      </c>
      <c r="O338" s="1" t="s">
        <v>0</v>
      </c>
      <c r="P338" s="1" t="s">
        <v>0</v>
      </c>
      <c r="Q338" s="1" t="s">
        <v>0</v>
      </c>
      <c r="R338" s="1" t="s">
        <v>0</v>
      </c>
      <c r="S338" s="1" t="s">
        <v>0</v>
      </c>
      <c r="T338" s="1" t="s">
        <v>0</v>
      </c>
      <c r="U338" s="1" t="s">
        <v>0</v>
      </c>
      <c r="V338" s="1" t="s">
        <v>0</v>
      </c>
      <c r="W338" s="1" t="s">
        <v>0</v>
      </c>
      <c r="X338" s="1" t="s">
        <v>0</v>
      </c>
      <c r="Y338" s="1" t="s">
        <v>0</v>
      </c>
      <c r="Z338" s="1" t="s">
        <v>0</v>
      </c>
      <c r="AA338" s="1" t="s">
        <v>0</v>
      </c>
      <c r="AB338" s="1" t="s">
        <v>0</v>
      </c>
      <c r="AC338" s="1" t="s">
        <v>0</v>
      </c>
      <c r="AD338" s="1" t="s">
        <v>0</v>
      </c>
      <c r="AE338" s="1" t="s">
        <v>0</v>
      </c>
      <c r="AF338" s="1" t="s">
        <v>0</v>
      </c>
      <c r="AG338" s="1" t="s">
        <v>0</v>
      </c>
      <c r="AH338" s="1" t="s">
        <v>0</v>
      </c>
      <c r="AI338" s="1" t="s">
        <v>0</v>
      </c>
      <c r="AJ338" s="1" t="s">
        <v>0</v>
      </c>
      <c r="AK338" s="1" t="s">
        <v>0</v>
      </c>
      <c r="AL338" s="1" t="s">
        <v>0</v>
      </c>
      <c r="AM338" s="1" t="s">
        <v>0</v>
      </c>
      <c r="AN338" s="1" t="s">
        <v>0</v>
      </c>
      <c r="AO338" s="1" t="s">
        <v>0</v>
      </c>
      <c r="AP338" s="1" t="s">
        <v>0</v>
      </c>
      <c r="AQ338" s="1" t="s">
        <v>0</v>
      </c>
      <c r="AR338" s="1" t="s">
        <v>0</v>
      </c>
      <c r="AS338" s="1" t="s">
        <v>0</v>
      </c>
      <c r="AT338" s="1" t="s">
        <v>0</v>
      </c>
      <c r="AU338" s="1" t="s">
        <v>0</v>
      </c>
      <c r="AV338" s="1" t="s">
        <v>0</v>
      </c>
      <c r="AW338" s="1" t="s">
        <v>0</v>
      </c>
      <c r="AX338" s="1" t="s">
        <v>0</v>
      </c>
      <c r="AY338" s="1" t="s">
        <v>0</v>
      </c>
      <c r="AZ338" s="1" t="s">
        <v>0</v>
      </c>
      <c r="BA338" s="1" t="s">
        <v>0</v>
      </c>
      <c r="BB338" s="1" t="s">
        <v>0</v>
      </c>
      <c r="BC338" s="1" t="s">
        <v>0</v>
      </c>
      <c r="BD338" s="1" t="s">
        <v>0</v>
      </c>
      <c r="BE338" s="1" t="s">
        <v>0</v>
      </c>
      <c r="BF338" s="1" t="s">
        <v>0</v>
      </c>
      <c r="BG338" s="1" t="s">
        <v>0</v>
      </c>
      <c r="BH338" s="1" t="s">
        <v>0</v>
      </c>
      <c r="BI338" s="1" t="s">
        <v>0</v>
      </c>
      <c r="BJ338" s="1" t="s">
        <v>0</v>
      </c>
      <c r="BK338" s="1" t="s">
        <v>0</v>
      </c>
      <c r="BL338" s="1" t="s">
        <v>0</v>
      </c>
      <c r="BM338" s="1" t="s">
        <v>0</v>
      </c>
      <c r="BN338" s="1" t="s">
        <v>0</v>
      </c>
      <c r="BO338" s="1" t="s">
        <v>0</v>
      </c>
      <c r="BP338" s="1" t="s">
        <v>0</v>
      </c>
      <c r="BQ338" s="1" t="s">
        <v>0</v>
      </c>
      <c r="BR338" s="1" t="s">
        <v>0</v>
      </c>
      <c r="BS338" s="1" t="s">
        <v>0</v>
      </c>
      <c r="BT338" s="1" t="s">
        <v>0</v>
      </c>
      <c r="BU338" s="1" t="s">
        <v>0</v>
      </c>
      <c r="BV338" s="1" t="s">
        <v>0</v>
      </c>
      <c r="BW338" s="1" t="s">
        <v>0</v>
      </c>
      <c r="BX338" s="1" t="s">
        <v>0</v>
      </c>
      <c r="BY338" s="1" t="s">
        <v>0</v>
      </c>
      <c r="BZ338" s="1" t="s">
        <v>0</v>
      </c>
      <c r="CA338" s="1" t="s">
        <v>0</v>
      </c>
      <c r="CB338" s="1" t="s">
        <v>0</v>
      </c>
      <c r="CC338" s="1" t="s">
        <v>0</v>
      </c>
      <c r="CD338" s="1" t="s">
        <v>0</v>
      </c>
      <c r="CE338" s="1" t="s">
        <v>0</v>
      </c>
      <c r="CF338" s="1" t="s">
        <v>0</v>
      </c>
      <c r="CG338" s="1" t="s">
        <v>0</v>
      </c>
      <c r="CH338" s="1" t="s">
        <v>0</v>
      </c>
      <c r="CI338" s="1" t="s">
        <v>0</v>
      </c>
      <c r="CJ338" s="1" t="s">
        <v>0</v>
      </c>
      <c r="CK338" s="1" t="s">
        <v>0</v>
      </c>
      <c r="CL338" s="1" t="s">
        <v>0</v>
      </c>
      <c r="CM338" s="1" t="s">
        <v>0</v>
      </c>
      <c r="CN338" s="1" t="s">
        <v>0</v>
      </c>
      <c r="CO338" s="1" t="s">
        <v>0</v>
      </c>
      <c r="CP338" s="1" t="s">
        <v>0</v>
      </c>
      <c r="CQ338" s="1" t="s">
        <v>0</v>
      </c>
      <c r="CR338" s="1" t="s">
        <v>0</v>
      </c>
      <c r="CS338" s="1" t="s">
        <v>0</v>
      </c>
      <c r="CT338" s="1" t="s">
        <v>0</v>
      </c>
      <c r="CU338" s="1" t="s">
        <v>0</v>
      </c>
      <c r="CV338" s="1" t="s">
        <v>0</v>
      </c>
      <c r="CW338" s="1" t="s">
        <v>0</v>
      </c>
      <c r="CX338" s="1" t="s">
        <v>0</v>
      </c>
      <c r="CY338" s="1" t="s">
        <v>0</v>
      </c>
      <c r="CZ338" s="1" t="s">
        <v>0</v>
      </c>
      <c r="DA338" s="1" t="s">
        <v>0</v>
      </c>
      <c r="DB338" s="1" t="s">
        <v>0</v>
      </c>
      <c r="DC338" s="1" t="s">
        <v>0</v>
      </c>
      <c r="DD338" s="1" t="s">
        <v>0</v>
      </c>
      <c r="DE338" s="1" t="s">
        <v>0</v>
      </c>
      <c r="DF338" s="1" t="s">
        <v>0</v>
      </c>
      <c r="DG338" s="1" t="s">
        <v>0</v>
      </c>
      <c r="DH338" s="1" t="s">
        <v>0</v>
      </c>
      <c r="DI338" s="1" t="s">
        <v>0</v>
      </c>
      <c r="DJ338" s="1" t="s">
        <v>0</v>
      </c>
      <c r="DK338" s="1" t="s">
        <v>0</v>
      </c>
      <c r="DL338" s="1" t="s">
        <v>0</v>
      </c>
      <c r="DM338" s="1" t="s">
        <v>0</v>
      </c>
      <c r="DN338" s="1" t="s">
        <v>0</v>
      </c>
      <c r="DO338" s="1" t="s">
        <v>0</v>
      </c>
      <c r="DP338" s="1" t="s">
        <v>0</v>
      </c>
      <c r="DQ338" s="1" t="s">
        <v>0</v>
      </c>
      <c r="DR338" s="1" t="s">
        <v>0</v>
      </c>
      <c r="DS338" s="1" t="s">
        <v>0</v>
      </c>
      <c r="DT338" s="1" t="s">
        <v>0</v>
      </c>
      <c r="DU338" s="1" t="s">
        <v>0</v>
      </c>
      <c r="DV338" s="1" t="s">
        <v>0</v>
      </c>
      <c r="DW338" s="1" t="s">
        <v>0</v>
      </c>
      <c r="DX338" s="1" t="s">
        <v>0</v>
      </c>
      <c r="DY338" s="1" t="s">
        <v>0</v>
      </c>
      <c r="DZ338" s="1" t="s">
        <v>0</v>
      </c>
      <c r="EA338" s="1" t="s">
        <v>0</v>
      </c>
      <c r="EB338" s="1" t="s">
        <v>0</v>
      </c>
      <c r="EC338" s="1" t="s">
        <v>0</v>
      </c>
      <c r="ED338" s="1" t="s">
        <v>0</v>
      </c>
      <c r="EE338" s="1" t="s">
        <v>0</v>
      </c>
      <c r="EF338" s="1" t="s">
        <v>0</v>
      </c>
      <c r="EG338" s="1" t="s">
        <v>0</v>
      </c>
      <c r="EH338" s="1" t="s">
        <v>0</v>
      </c>
      <c r="EI338" s="1" t="s">
        <v>0</v>
      </c>
      <c r="EJ338" s="1" t="s">
        <v>0</v>
      </c>
      <c r="EK338" s="1" t="s">
        <v>0</v>
      </c>
      <c r="EL338" s="1" t="s">
        <v>0</v>
      </c>
      <c r="EM338" s="1" t="s">
        <v>0</v>
      </c>
      <c r="EN338" s="1" t="s">
        <v>0</v>
      </c>
      <c r="EO338" s="1" t="s">
        <v>0</v>
      </c>
      <c r="EP338" s="1" t="s">
        <v>0</v>
      </c>
      <c r="EQ338" s="1" t="s">
        <v>0</v>
      </c>
      <c r="ER338" s="1" t="s">
        <v>0</v>
      </c>
      <c r="ES338" s="1" t="s">
        <v>0</v>
      </c>
      <c r="ET338" s="1" t="s">
        <v>0</v>
      </c>
      <c r="EU338" s="1" t="s">
        <v>0</v>
      </c>
      <c r="EV338" s="1" t="s">
        <v>0</v>
      </c>
      <c r="EW338" s="1" t="s">
        <v>0</v>
      </c>
      <c r="EX338" s="1" t="s">
        <v>0</v>
      </c>
      <c r="EY338" s="1" t="s">
        <v>0</v>
      </c>
      <c r="EZ338" s="1" t="s">
        <v>0</v>
      </c>
      <c r="FA338" s="1" t="s">
        <v>0</v>
      </c>
      <c r="FB338" s="1" t="s">
        <v>0</v>
      </c>
      <c r="FC338" s="1" t="s">
        <v>0</v>
      </c>
      <c r="FD338" s="1" t="s">
        <v>0</v>
      </c>
    </row>
    <row r="339" spans="1:160" x14ac:dyDescent="0.2">
      <c r="A339" s="1" t="s">
        <v>1976</v>
      </c>
      <c r="B339" s="4" t="s">
        <v>1500</v>
      </c>
      <c r="C339" s="4" t="s">
        <v>1501</v>
      </c>
      <c r="D339" s="1" t="s">
        <v>0</v>
      </c>
      <c r="E339" s="1" t="s">
        <v>0</v>
      </c>
      <c r="F339" s="1" t="s">
        <v>0</v>
      </c>
      <c r="G339" s="1" t="s">
        <v>0</v>
      </c>
      <c r="H339" s="1" t="s">
        <v>0</v>
      </c>
      <c r="I339" s="1" t="s">
        <v>0</v>
      </c>
      <c r="J339" s="1" t="s">
        <v>0</v>
      </c>
      <c r="K339" s="1" t="s">
        <v>0</v>
      </c>
      <c r="L339" s="1" t="s">
        <v>0</v>
      </c>
      <c r="M339" s="1" t="s">
        <v>0</v>
      </c>
      <c r="N339" s="1" t="s">
        <v>0</v>
      </c>
      <c r="O339" s="1" t="s">
        <v>0</v>
      </c>
      <c r="P339" s="1" t="s">
        <v>0</v>
      </c>
      <c r="Q339" s="1" t="s">
        <v>0</v>
      </c>
      <c r="R339" s="1" t="s">
        <v>0</v>
      </c>
      <c r="S339" s="1" t="s">
        <v>0</v>
      </c>
      <c r="T339" s="1" t="s">
        <v>0</v>
      </c>
      <c r="U339" s="1" t="s">
        <v>0</v>
      </c>
      <c r="V339" s="1" t="s">
        <v>0</v>
      </c>
      <c r="W339" s="1" t="s">
        <v>0</v>
      </c>
      <c r="X339" s="1" t="s">
        <v>0</v>
      </c>
      <c r="Y339" s="1" t="s">
        <v>0</v>
      </c>
      <c r="Z339" s="1" t="s">
        <v>0</v>
      </c>
      <c r="AA339" s="1" t="s">
        <v>0</v>
      </c>
      <c r="AB339" s="1" t="s">
        <v>0</v>
      </c>
      <c r="AC339" s="1" t="s">
        <v>0</v>
      </c>
      <c r="AD339" s="1" t="s">
        <v>0</v>
      </c>
      <c r="AE339" s="1" t="s">
        <v>0</v>
      </c>
      <c r="AF339" s="1" t="s">
        <v>0</v>
      </c>
      <c r="AG339" s="1" t="s">
        <v>0</v>
      </c>
      <c r="AH339" s="1" t="s">
        <v>0</v>
      </c>
      <c r="AI339" s="1" t="s">
        <v>0</v>
      </c>
      <c r="AJ339" s="1" t="s">
        <v>0</v>
      </c>
      <c r="AK339" s="1" t="s">
        <v>0</v>
      </c>
      <c r="AL339" s="1" t="s">
        <v>0</v>
      </c>
      <c r="AM339" s="1" t="s">
        <v>0</v>
      </c>
      <c r="AN339" s="1" t="s">
        <v>0</v>
      </c>
      <c r="AO339" s="1" t="s">
        <v>0</v>
      </c>
      <c r="AP339" s="1" t="s">
        <v>0</v>
      </c>
      <c r="AQ339" s="1" t="s">
        <v>0</v>
      </c>
      <c r="AR339" s="1" t="s">
        <v>0</v>
      </c>
      <c r="AS339" s="1" t="s">
        <v>0</v>
      </c>
      <c r="AT339" s="1" t="s">
        <v>0</v>
      </c>
      <c r="AU339" s="1" t="s">
        <v>0</v>
      </c>
      <c r="AV339" s="1" t="s">
        <v>0</v>
      </c>
      <c r="AW339" s="1" t="s">
        <v>0</v>
      </c>
      <c r="AX339" s="1" t="s">
        <v>0</v>
      </c>
      <c r="AY339" s="1" t="s">
        <v>0</v>
      </c>
      <c r="AZ339" s="1" t="s">
        <v>0</v>
      </c>
      <c r="BA339" s="1" t="s">
        <v>0</v>
      </c>
      <c r="BB339" s="1" t="s">
        <v>0</v>
      </c>
      <c r="BC339" s="1" t="s">
        <v>0</v>
      </c>
      <c r="BD339" s="1" t="s">
        <v>0</v>
      </c>
      <c r="BE339" s="1" t="s">
        <v>0</v>
      </c>
      <c r="BF339" s="1" t="s">
        <v>0</v>
      </c>
      <c r="BG339" s="1" t="s">
        <v>0</v>
      </c>
      <c r="BH339" s="1" t="s">
        <v>0</v>
      </c>
      <c r="BI339" s="1" t="s">
        <v>0</v>
      </c>
      <c r="BJ339" s="1" t="s">
        <v>0</v>
      </c>
      <c r="BK339" s="1" t="s">
        <v>0</v>
      </c>
      <c r="BL339" s="1" t="s">
        <v>0</v>
      </c>
      <c r="BM339" s="1" t="s">
        <v>0</v>
      </c>
      <c r="BN339" s="1" t="s">
        <v>0</v>
      </c>
      <c r="BO339" s="1" t="s">
        <v>0</v>
      </c>
      <c r="BP339" s="1" t="s">
        <v>0</v>
      </c>
      <c r="BQ339" s="1" t="s">
        <v>0</v>
      </c>
      <c r="BR339" s="1" t="s">
        <v>0</v>
      </c>
      <c r="BS339" s="1" t="s">
        <v>0</v>
      </c>
      <c r="BT339" s="1" t="s">
        <v>0</v>
      </c>
      <c r="BU339" s="1" t="s">
        <v>0</v>
      </c>
      <c r="BV339" s="1" t="s">
        <v>0</v>
      </c>
      <c r="BW339" s="1" t="s">
        <v>0</v>
      </c>
      <c r="BX339" s="1" t="s">
        <v>0</v>
      </c>
      <c r="BY339" s="1" t="s">
        <v>0</v>
      </c>
      <c r="BZ339" s="1" t="s">
        <v>0</v>
      </c>
      <c r="CA339" s="1" t="s">
        <v>0</v>
      </c>
      <c r="CB339" s="1" t="s">
        <v>0</v>
      </c>
      <c r="CC339" s="1" t="s">
        <v>0</v>
      </c>
      <c r="CD339" s="1" t="s">
        <v>0</v>
      </c>
      <c r="CE339" s="1" t="s">
        <v>0</v>
      </c>
      <c r="CF339" s="1" t="s">
        <v>0</v>
      </c>
      <c r="CG339" s="1" t="s">
        <v>0</v>
      </c>
      <c r="CH339" s="1" t="s">
        <v>0</v>
      </c>
      <c r="CI339" s="1" t="s">
        <v>0</v>
      </c>
      <c r="CJ339" s="1" t="s">
        <v>0</v>
      </c>
      <c r="CK339" s="1" t="s">
        <v>0</v>
      </c>
      <c r="CL339" s="1" t="s">
        <v>0</v>
      </c>
      <c r="CM339" s="1" t="s">
        <v>0</v>
      </c>
      <c r="CN339" s="1" t="s">
        <v>0</v>
      </c>
      <c r="CO339" s="1" t="s">
        <v>0</v>
      </c>
      <c r="CP339" s="1" t="s">
        <v>0</v>
      </c>
      <c r="CQ339" s="1" t="s">
        <v>0</v>
      </c>
      <c r="CR339" s="1" t="s">
        <v>0</v>
      </c>
      <c r="CS339" s="1" t="s">
        <v>0</v>
      </c>
      <c r="CT339" s="1" t="s">
        <v>0</v>
      </c>
      <c r="CU339" s="1" t="s">
        <v>0</v>
      </c>
      <c r="CV339" s="1" t="s">
        <v>0</v>
      </c>
      <c r="CW339" s="1" t="s">
        <v>0</v>
      </c>
      <c r="CX339" s="1" t="s">
        <v>0</v>
      </c>
      <c r="CY339" s="1" t="s">
        <v>0</v>
      </c>
      <c r="CZ339" s="1" t="s">
        <v>0</v>
      </c>
      <c r="DA339" s="1" t="s">
        <v>0</v>
      </c>
      <c r="DB339" s="1" t="s">
        <v>0</v>
      </c>
      <c r="DC339" s="1" t="s">
        <v>0</v>
      </c>
      <c r="DD339" s="1" t="s">
        <v>0</v>
      </c>
      <c r="DE339" s="1" t="s">
        <v>0</v>
      </c>
      <c r="DF339" s="1" t="s">
        <v>0</v>
      </c>
      <c r="DG339" s="1" t="s">
        <v>0</v>
      </c>
      <c r="DH339" s="1" t="s">
        <v>0</v>
      </c>
      <c r="DI339" s="1" t="s">
        <v>0</v>
      </c>
      <c r="DJ339" s="1" t="s">
        <v>0</v>
      </c>
      <c r="DK339" s="1" t="s">
        <v>0</v>
      </c>
      <c r="DL339" s="1" t="s">
        <v>0</v>
      </c>
      <c r="DM339" s="1" t="s">
        <v>0</v>
      </c>
      <c r="DN339" s="1" t="s">
        <v>0</v>
      </c>
      <c r="DO339" s="1" t="s">
        <v>0</v>
      </c>
      <c r="DP339" s="1" t="s">
        <v>0</v>
      </c>
      <c r="DQ339" s="1" t="s">
        <v>0</v>
      </c>
      <c r="DR339" s="1" t="s">
        <v>0</v>
      </c>
      <c r="DS339" s="1" t="s">
        <v>0</v>
      </c>
      <c r="DT339" s="1" t="s">
        <v>0</v>
      </c>
      <c r="DU339" s="1" t="s">
        <v>0</v>
      </c>
      <c r="DV339" s="1" t="s">
        <v>0</v>
      </c>
      <c r="DW339" s="1" t="s">
        <v>0</v>
      </c>
      <c r="DX339" s="1" t="s">
        <v>0</v>
      </c>
      <c r="DY339" s="1" t="s">
        <v>0</v>
      </c>
      <c r="DZ339" s="1" t="s">
        <v>0</v>
      </c>
      <c r="EA339" s="1" t="s">
        <v>0</v>
      </c>
      <c r="EB339" s="1" t="s">
        <v>0</v>
      </c>
      <c r="EC339" s="1" t="s">
        <v>0</v>
      </c>
      <c r="ED339" s="1" t="s">
        <v>0</v>
      </c>
      <c r="EE339" s="1" t="s">
        <v>0</v>
      </c>
      <c r="EF339" s="1" t="s">
        <v>0</v>
      </c>
      <c r="EG339" s="1" t="s">
        <v>0</v>
      </c>
      <c r="EH339" s="1" t="s">
        <v>0</v>
      </c>
      <c r="EI339" s="1" t="s">
        <v>0</v>
      </c>
      <c r="EJ339" s="1" t="s">
        <v>0</v>
      </c>
      <c r="EK339" s="1" t="s">
        <v>0</v>
      </c>
      <c r="EL339" s="1" t="s">
        <v>0</v>
      </c>
      <c r="EM339" s="1" t="s">
        <v>0</v>
      </c>
      <c r="EN339" s="1" t="s">
        <v>0</v>
      </c>
      <c r="EO339" s="1" t="s">
        <v>0</v>
      </c>
      <c r="EP339" s="1" t="s">
        <v>0</v>
      </c>
      <c r="EQ339" s="1" t="s">
        <v>0</v>
      </c>
      <c r="ER339" s="1" t="s">
        <v>0</v>
      </c>
      <c r="ES339" s="1" t="s">
        <v>0</v>
      </c>
      <c r="ET339" s="1" t="s">
        <v>0</v>
      </c>
      <c r="EU339" s="1" t="s">
        <v>0</v>
      </c>
      <c r="EV339" s="1" t="s">
        <v>0</v>
      </c>
      <c r="EW339" s="1" t="s">
        <v>0</v>
      </c>
      <c r="EX339" s="1" t="s">
        <v>0</v>
      </c>
      <c r="EY339" s="1" t="s">
        <v>0</v>
      </c>
      <c r="EZ339" s="1" t="s">
        <v>0</v>
      </c>
      <c r="FA339" s="1" t="s">
        <v>0</v>
      </c>
      <c r="FB339" s="1" t="s">
        <v>0</v>
      </c>
      <c r="FC339" s="1" t="s">
        <v>0</v>
      </c>
      <c r="FD339" s="1" t="s">
        <v>0</v>
      </c>
    </row>
    <row r="340" spans="1:160" x14ac:dyDescent="0.2">
      <c r="A340" s="1" t="s">
        <v>1977</v>
      </c>
      <c r="B340" s="4" t="s">
        <v>1503</v>
      </c>
      <c r="C340" s="4" t="s">
        <v>1504</v>
      </c>
      <c r="D340" s="1" t="s">
        <v>0</v>
      </c>
      <c r="E340" s="1" t="s">
        <v>0</v>
      </c>
      <c r="F340" s="1" t="s">
        <v>0</v>
      </c>
      <c r="G340" s="1" t="s">
        <v>0</v>
      </c>
      <c r="H340" s="1" t="s">
        <v>0</v>
      </c>
      <c r="I340" s="1" t="s">
        <v>0</v>
      </c>
      <c r="J340" s="1" t="s">
        <v>0</v>
      </c>
      <c r="K340" s="1" t="s">
        <v>0</v>
      </c>
      <c r="L340" s="1" t="s">
        <v>0</v>
      </c>
      <c r="M340" s="1" t="s">
        <v>0</v>
      </c>
      <c r="N340" s="1" t="s">
        <v>0</v>
      </c>
      <c r="O340" s="1" t="s">
        <v>0</v>
      </c>
      <c r="P340" s="1" t="s">
        <v>0</v>
      </c>
      <c r="Q340" s="1" t="s">
        <v>0</v>
      </c>
      <c r="R340" s="1" t="s">
        <v>0</v>
      </c>
      <c r="S340" s="1" t="s">
        <v>0</v>
      </c>
      <c r="T340" s="1" t="s">
        <v>0</v>
      </c>
      <c r="U340" s="1" t="s">
        <v>0</v>
      </c>
      <c r="V340" s="1" t="s">
        <v>0</v>
      </c>
      <c r="W340" s="1" t="s">
        <v>0</v>
      </c>
      <c r="X340" s="1" t="s">
        <v>0</v>
      </c>
      <c r="Y340" s="1" t="s">
        <v>0</v>
      </c>
      <c r="Z340" s="1" t="s">
        <v>0</v>
      </c>
      <c r="AA340" s="1" t="s">
        <v>0</v>
      </c>
      <c r="AB340" s="1" t="s">
        <v>0</v>
      </c>
      <c r="AC340" s="1" t="s">
        <v>0</v>
      </c>
      <c r="AD340" s="1" t="s">
        <v>0</v>
      </c>
      <c r="AE340" s="1" t="s">
        <v>0</v>
      </c>
      <c r="AF340" s="1" t="s">
        <v>0</v>
      </c>
      <c r="AG340" s="1" t="s">
        <v>0</v>
      </c>
      <c r="AH340" s="1" t="s">
        <v>0</v>
      </c>
      <c r="AI340" s="1" t="s">
        <v>0</v>
      </c>
      <c r="AJ340" s="1" t="s">
        <v>0</v>
      </c>
      <c r="AK340" s="1" t="s">
        <v>0</v>
      </c>
      <c r="AL340" s="1" t="s">
        <v>0</v>
      </c>
      <c r="AM340" s="1" t="s">
        <v>0</v>
      </c>
      <c r="AN340" s="1" t="s">
        <v>0</v>
      </c>
      <c r="AO340" s="1" t="s">
        <v>0</v>
      </c>
      <c r="AP340" s="1" t="s">
        <v>0</v>
      </c>
      <c r="AQ340" s="1" t="s">
        <v>0</v>
      </c>
      <c r="AR340" s="1" t="s">
        <v>0</v>
      </c>
      <c r="AS340" s="1" t="s">
        <v>0</v>
      </c>
      <c r="AT340" s="1" t="s">
        <v>0</v>
      </c>
      <c r="AU340" s="1" t="s">
        <v>0</v>
      </c>
      <c r="AV340" s="1" t="s">
        <v>0</v>
      </c>
      <c r="AW340" s="1" t="s">
        <v>0</v>
      </c>
      <c r="AX340" s="1" t="s">
        <v>0</v>
      </c>
      <c r="AY340" s="1" t="s">
        <v>0</v>
      </c>
      <c r="AZ340" s="1" t="s">
        <v>0</v>
      </c>
      <c r="BA340" s="1" t="s">
        <v>0</v>
      </c>
      <c r="BB340" s="1" t="s">
        <v>0</v>
      </c>
      <c r="BC340" s="1" t="s">
        <v>0</v>
      </c>
      <c r="BD340" s="1" t="s">
        <v>0</v>
      </c>
      <c r="BE340" s="1" t="s">
        <v>0</v>
      </c>
      <c r="BF340" s="1" t="s">
        <v>0</v>
      </c>
      <c r="BG340" s="1" t="s">
        <v>0</v>
      </c>
      <c r="BH340" s="1" t="s">
        <v>0</v>
      </c>
      <c r="BI340" s="1" t="s">
        <v>0</v>
      </c>
      <c r="BJ340" s="1" t="s">
        <v>0</v>
      </c>
      <c r="BK340" s="1" t="s">
        <v>0</v>
      </c>
      <c r="BL340" s="1" t="s">
        <v>0</v>
      </c>
      <c r="BM340" s="1" t="s">
        <v>0</v>
      </c>
      <c r="BN340" s="1" t="s">
        <v>0</v>
      </c>
      <c r="BO340" s="1" t="s">
        <v>0</v>
      </c>
      <c r="BP340" s="1" t="s">
        <v>0</v>
      </c>
      <c r="BQ340" s="1" t="s">
        <v>0</v>
      </c>
      <c r="BR340" s="1" t="s">
        <v>0</v>
      </c>
      <c r="BS340" s="1" t="s">
        <v>0</v>
      </c>
      <c r="BT340" s="1" t="s">
        <v>0</v>
      </c>
      <c r="BU340" s="1" t="s">
        <v>0</v>
      </c>
      <c r="BV340" s="1" t="s">
        <v>0</v>
      </c>
      <c r="BW340" s="1" t="s">
        <v>0</v>
      </c>
      <c r="BX340" s="1" t="s">
        <v>0</v>
      </c>
      <c r="BY340" s="1" t="s">
        <v>0</v>
      </c>
      <c r="BZ340" s="1" t="s">
        <v>0</v>
      </c>
      <c r="CA340" s="1" t="s">
        <v>0</v>
      </c>
      <c r="CB340" s="1" t="s">
        <v>0</v>
      </c>
      <c r="CC340" s="1" t="s">
        <v>0</v>
      </c>
      <c r="CD340" s="1" t="s">
        <v>0</v>
      </c>
      <c r="CE340" s="1" t="s">
        <v>0</v>
      </c>
      <c r="CF340" s="1" t="s">
        <v>0</v>
      </c>
      <c r="CG340" s="1" t="s">
        <v>0</v>
      </c>
      <c r="CH340" s="1" t="s">
        <v>0</v>
      </c>
      <c r="CI340" s="1" t="s">
        <v>0</v>
      </c>
      <c r="CJ340" s="1" t="s">
        <v>0</v>
      </c>
      <c r="CK340" s="1" t="s">
        <v>0</v>
      </c>
      <c r="CL340" s="1" t="s">
        <v>0</v>
      </c>
      <c r="CM340" s="1" t="s">
        <v>0</v>
      </c>
      <c r="CN340" s="1" t="s">
        <v>0</v>
      </c>
      <c r="CO340" s="1" t="s">
        <v>0</v>
      </c>
      <c r="CP340" s="1" t="s">
        <v>0</v>
      </c>
      <c r="CQ340" s="1" t="s">
        <v>0</v>
      </c>
      <c r="CR340" s="1" t="s">
        <v>0</v>
      </c>
      <c r="CS340" s="1" t="s">
        <v>0</v>
      </c>
      <c r="CT340" s="1" t="s">
        <v>0</v>
      </c>
      <c r="CU340" s="1" t="s">
        <v>0</v>
      </c>
      <c r="CV340" s="1" t="s">
        <v>0</v>
      </c>
      <c r="CW340" s="1" t="s">
        <v>0</v>
      </c>
      <c r="CX340" s="1" t="s">
        <v>0</v>
      </c>
      <c r="CY340" s="1" t="s">
        <v>0</v>
      </c>
      <c r="CZ340" s="1" t="s">
        <v>0</v>
      </c>
      <c r="DA340" s="1" t="s">
        <v>0</v>
      </c>
      <c r="DB340" s="1" t="s">
        <v>0</v>
      </c>
      <c r="DC340" s="1" t="s">
        <v>0</v>
      </c>
      <c r="DD340" s="1" t="s">
        <v>0</v>
      </c>
      <c r="DE340" s="1" t="s">
        <v>0</v>
      </c>
      <c r="DF340" s="1" t="s">
        <v>0</v>
      </c>
      <c r="DG340" s="1" t="s">
        <v>0</v>
      </c>
      <c r="DH340" s="1" t="s">
        <v>0</v>
      </c>
      <c r="DI340" s="1" t="s">
        <v>0</v>
      </c>
      <c r="DJ340" s="1" t="s">
        <v>0</v>
      </c>
      <c r="DK340" s="1" t="s">
        <v>0</v>
      </c>
      <c r="DL340" s="1" t="s">
        <v>0</v>
      </c>
      <c r="DM340" s="1" t="s">
        <v>0</v>
      </c>
      <c r="DN340" s="1" t="s">
        <v>0</v>
      </c>
      <c r="DO340" s="1" t="s">
        <v>0</v>
      </c>
      <c r="DP340" s="1" t="s">
        <v>0</v>
      </c>
      <c r="DQ340" s="1" t="s">
        <v>0</v>
      </c>
      <c r="DR340" s="1" t="s">
        <v>0</v>
      </c>
      <c r="DS340" s="1" t="s">
        <v>0</v>
      </c>
      <c r="DT340" s="1" t="s">
        <v>0</v>
      </c>
      <c r="DU340" s="1" t="s">
        <v>0</v>
      </c>
      <c r="DV340" s="1" t="s">
        <v>0</v>
      </c>
      <c r="DW340" s="1" t="s">
        <v>0</v>
      </c>
      <c r="DX340" s="1" t="s">
        <v>0</v>
      </c>
      <c r="DY340" s="1" t="s">
        <v>0</v>
      </c>
      <c r="DZ340" s="1" t="s">
        <v>0</v>
      </c>
      <c r="EA340" s="1" t="s">
        <v>0</v>
      </c>
      <c r="EB340" s="1" t="s">
        <v>0</v>
      </c>
      <c r="EC340" s="1" t="s">
        <v>0</v>
      </c>
      <c r="ED340" s="1" t="s">
        <v>0</v>
      </c>
      <c r="EE340" s="1" t="s">
        <v>0</v>
      </c>
      <c r="EF340" s="1" t="s">
        <v>0</v>
      </c>
      <c r="EG340" s="1" t="s">
        <v>0</v>
      </c>
      <c r="EH340" s="1" t="s">
        <v>0</v>
      </c>
      <c r="EI340" s="1" t="s">
        <v>0</v>
      </c>
      <c r="EJ340" s="1" t="s">
        <v>0</v>
      </c>
      <c r="EK340" s="1" t="s">
        <v>0</v>
      </c>
      <c r="EL340" s="1" t="s">
        <v>0</v>
      </c>
      <c r="EM340" s="1" t="s">
        <v>0</v>
      </c>
      <c r="EN340" s="1" t="s">
        <v>0</v>
      </c>
      <c r="EO340" s="1" t="s">
        <v>0</v>
      </c>
      <c r="EP340" s="1" t="s">
        <v>0</v>
      </c>
      <c r="EQ340" s="1" t="s">
        <v>0</v>
      </c>
      <c r="ER340" s="1" t="s">
        <v>0</v>
      </c>
      <c r="ES340" s="1" t="s">
        <v>0</v>
      </c>
      <c r="ET340" s="1" t="s">
        <v>0</v>
      </c>
      <c r="EU340" s="1" t="s">
        <v>0</v>
      </c>
      <c r="EV340" s="1" t="s">
        <v>0</v>
      </c>
      <c r="EW340" s="1" t="s">
        <v>0</v>
      </c>
      <c r="EX340" s="1" t="s">
        <v>0</v>
      </c>
      <c r="EY340" s="1" t="s">
        <v>0</v>
      </c>
      <c r="EZ340" s="1" t="s">
        <v>0</v>
      </c>
      <c r="FA340" s="1" t="s">
        <v>0</v>
      </c>
      <c r="FB340" s="1" t="s">
        <v>0</v>
      </c>
      <c r="FC340" s="1" t="s">
        <v>0</v>
      </c>
      <c r="FD340" s="1" t="s">
        <v>0</v>
      </c>
    </row>
    <row r="341" spans="1:160" x14ac:dyDescent="0.2">
      <c r="A341" s="1" t="s">
        <v>1978</v>
      </c>
      <c r="B341" s="4" t="s">
        <v>1508</v>
      </c>
      <c r="C341" s="4" t="s">
        <v>1509</v>
      </c>
      <c r="D341" s="1" t="s">
        <v>0</v>
      </c>
      <c r="E341" s="1" t="s">
        <v>0</v>
      </c>
      <c r="F341" s="1" t="s">
        <v>0</v>
      </c>
      <c r="G341" s="1" t="s">
        <v>0</v>
      </c>
      <c r="H341" s="1" t="s">
        <v>0</v>
      </c>
      <c r="I341" s="1" t="s">
        <v>0</v>
      </c>
      <c r="J341" s="1" t="s">
        <v>0</v>
      </c>
      <c r="K341" s="1" t="s">
        <v>0</v>
      </c>
      <c r="L341" s="1" t="s">
        <v>0</v>
      </c>
      <c r="M341" s="1" t="s">
        <v>0</v>
      </c>
      <c r="N341" s="1" t="s">
        <v>0</v>
      </c>
      <c r="O341" s="1" t="s">
        <v>0</v>
      </c>
      <c r="P341" s="1" t="s">
        <v>0</v>
      </c>
      <c r="Q341" s="1" t="s">
        <v>0</v>
      </c>
      <c r="R341" s="1" t="s">
        <v>0</v>
      </c>
      <c r="S341" s="1" t="s">
        <v>0</v>
      </c>
      <c r="T341" s="1" t="s">
        <v>0</v>
      </c>
      <c r="U341" s="1" t="s">
        <v>0</v>
      </c>
      <c r="V341" s="1" t="s">
        <v>0</v>
      </c>
      <c r="W341" s="1" t="s">
        <v>0</v>
      </c>
      <c r="X341" s="1" t="s">
        <v>0</v>
      </c>
      <c r="Y341" s="1" t="s">
        <v>0</v>
      </c>
      <c r="Z341" s="1" t="s">
        <v>0</v>
      </c>
      <c r="AA341" s="1" t="s">
        <v>0</v>
      </c>
      <c r="AB341" s="1" t="s">
        <v>0</v>
      </c>
      <c r="AC341" s="1" t="s">
        <v>0</v>
      </c>
      <c r="AD341" s="1" t="s">
        <v>0</v>
      </c>
      <c r="AE341" s="1" t="s">
        <v>0</v>
      </c>
      <c r="AF341" s="1" t="s">
        <v>0</v>
      </c>
      <c r="AG341" s="1" t="s">
        <v>0</v>
      </c>
      <c r="AH341" s="1" t="s">
        <v>0</v>
      </c>
      <c r="AI341" s="1" t="s">
        <v>0</v>
      </c>
      <c r="AJ341" s="1" t="s">
        <v>0</v>
      </c>
      <c r="AK341" s="1" t="s">
        <v>0</v>
      </c>
      <c r="AL341" s="1" t="s">
        <v>0</v>
      </c>
      <c r="AM341" s="1" t="s">
        <v>0</v>
      </c>
      <c r="AN341" s="1" t="s">
        <v>0</v>
      </c>
      <c r="AO341" s="1" t="s">
        <v>0</v>
      </c>
      <c r="AP341" s="1" t="s">
        <v>0</v>
      </c>
      <c r="AQ341" s="1" t="s">
        <v>0</v>
      </c>
      <c r="AR341" s="1" t="s">
        <v>0</v>
      </c>
      <c r="AS341" s="1" t="s">
        <v>0</v>
      </c>
      <c r="AT341" s="1" t="s">
        <v>0</v>
      </c>
      <c r="AU341" s="1" t="s">
        <v>0</v>
      </c>
      <c r="AV341" s="1" t="s">
        <v>0</v>
      </c>
      <c r="AW341" s="1" t="s">
        <v>0</v>
      </c>
      <c r="AX341" s="1" t="s">
        <v>0</v>
      </c>
      <c r="AY341" s="1" t="s">
        <v>0</v>
      </c>
      <c r="AZ341" s="1" t="s">
        <v>0</v>
      </c>
      <c r="BA341" s="1" t="s">
        <v>0</v>
      </c>
      <c r="BB341" s="1" t="s">
        <v>0</v>
      </c>
      <c r="BC341" s="1" t="s">
        <v>0</v>
      </c>
      <c r="BD341" s="1" t="s">
        <v>0</v>
      </c>
      <c r="BE341" s="1" t="s">
        <v>0</v>
      </c>
      <c r="BF341" s="1" t="s">
        <v>0</v>
      </c>
      <c r="BG341" s="1" t="s">
        <v>0</v>
      </c>
      <c r="BH341" s="1" t="s">
        <v>0</v>
      </c>
      <c r="BI341" s="1" t="s">
        <v>0</v>
      </c>
      <c r="BJ341" s="1" t="s">
        <v>0</v>
      </c>
      <c r="BK341" s="1" t="s">
        <v>0</v>
      </c>
      <c r="BL341" s="1" t="s">
        <v>0</v>
      </c>
      <c r="BM341" s="1" t="s">
        <v>0</v>
      </c>
      <c r="BN341" s="1" t="s">
        <v>0</v>
      </c>
      <c r="BO341" s="1" t="s">
        <v>0</v>
      </c>
      <c r="BP341" s="1" t="s">
        <v>0</v>
      </c>
      <c r="BQ341" s="1" t="s">
        <v>0</v>
      </c>
      <c r="BR341" s="1" t="s">
        <v>0</v>
      </c>
      <c r="BS341" s="1" t="s">
        <v>0</v>
      </c>
      <c r="BT341" s="1" t="s">
        <v>0</v>
      </c>
      <c r="BU341" s="1" t="s">
        <v>0</v>
      </c>
      <c r="BV341" s="1" t="s">
        <v>0</v>
      </c>
      <c r="BW341" s="1" t="s">
        <v>0</v>
      </c>
      <c r="BX341" s="1" t="s">
        <v>0</v>
      </c>
      <c r="BY341" s="1" t="s">
        <v>0</v>
      </c>
      <c r="BZ341" s="1" t="s">
        <v>0</v>
      </c>
      <c r="CA341" s="1" t="s">
        <v>0</v>
      </c>
      <c r="CB341" s="1" t="s">
        <v>0</v>
      </c>
      <c r="CC341" s="1" t="s">
        <v>0</v>
      </c>
      <c r="CD341" s="1" t="s">
        <v>0</v>
      </c>
      <c r="CE341" s="1" t="s">
        <v>0</v>
      </c>
      <c r="CF341" s="1" t="s">
        <v>0</v>
      </c>
      <c r="CG341" s="1" t="s">
        <v>0</v>
      </c>
      <c r="CH341" s="1" t="s">
        <v>0</v>
      </c>
      <c r="CI341" s="1" t="s">
        <v>0</v>
      </c>
      <c r="CJ341" s="1" t="s">
        <v>0</v>
      </c>
      <c r="CK341" s="1" t="s">
        <v>0</v>
      </c>
      <c r="CL341" s="1" t="s">
        <v>0</v>
      </c>
      <c r="CM341" s="1" t="s">
        <v>0</v>
      </c>
      <c r="CN341" s="1" t="s">
        <v>0</v>
      </c>
      <c r="CO341" s="1" t="s">
        <v>0</v>
      </c>
      <c r="CP341" s="1" t="s">
        <v>0</v>
      </c>
      <c r="CQ341" s="1" t="s">
        <v>0</v>
      </c>
      <c r="CR341" s="1" t="s">
        <v>0</v>
      </c>
      <c r="CS341" s="1" t="s">
        <v>0</v>
      </c>
      <c r="CT341" s="1" t="s">
        <v>0</v>
      </c>
      <c r="CU341" s="1" t="s">
        <v>0</v>
      </c>
      <c r="CV341" s="1" t="s">
        <v>0</v>
      </c>
      <c r="CW341" s="1" t="s">
        <v>0</v>
      </c>
      <c r="CX341" s="1" t="s">
        <v>0</v>
      </c>
      <c r="CY341" s="1" t="s">
        <v>0</v>
      </c>
      <c r="CZ341" s="1" t="s">
        <v>0</v>
      </c>
      <c r="DA341" s="1" t="s">
        <v>0</v>
      </c>
      <c r="DB341" s="1" t="s">
        <v>0</v>
      </c>
      <c r="DC341" s="1" t="s">
        <v>0</v>
      </c>
      <c r="DD341" s="1" t="s">
        <v>0</v>
      </c>
      <c r="DE341" s="1" t="s">
        <v>0</v>
      </c>
      <c r="DF341" s="1" t="s">
        <v>0</v>
      </c>
      <c r="DG341" s="1" t="s">
        <v>0</v>
      </c>
      <c r="DH341" s="1" t="s">
        <v>0</v>
      </c>
      <c r="DI341" s="1" t="s">
        <v>0</v>
      </c>
      <c r="DJ341" s="1" t="s">
        <v>0</v>
      </c>
      <c r="DK341" s="1" t="s">
        <v>0</v>
      </c>
      <c r="DL341" s="1" t="s">
        <v>0</v>
      </c>
      <c r="DM341" s="1" t="s">
        <v>0</v>
      </c>
      <c r="DN341" s="1" t="s">
        <v>0</v>
      </c>
      <c r="DO341" s="1" t="s">
        <v>0</v>
      </c>
      <c r="DP341" s="1" t="s">
        <v>0</v>
      </c>
      <c r="DQ341" s="1" t="s">
        <v>0</v>
      </c>
      <c r="DR341" s="1" t="s">
        <v>0</v>
      </c>
      <c r="DS341" s="1" t="s">
        <v>0</v>
      </c>
      <c r="DT341" s="1" t="s">
        <v>0</v>
      </c>
      <c r="DU341" s="1" t="s">
        <v>0</v>
      </c>
      <c r="DV341" s="1" t="s">
        <v>0</v>
      </c>
      <c r="DW341" s="1" t="s">
        <v>0</v>
      </c>
      <c r="DX341" s="1" t="s">
        <v>0</v>
      </c>
      <c r="DY341" s="1" t="s">
        <v>0</v>
      </c>
      <c r="DZ341" s="1" t="s">
        <v>0</v>
      </c>
      <c r="EA341" s="1" t="s">
        <v>0</v>
      </c>
      <c r="EB341" s="1" t="s">
        <v>0</v>
      </c>
      <c r="EC341" s="1" t="s">
        <v>0</v>
      </c>
      <c r="ED341" s="1" t="s">
        <v>0</v>
      </c>
      <c r="EE341" s="1" t="s">
        <v>0</v>
      </c>
      <c r="EF341" s="1" t="s">
        <v>0</v>
      </c>
      <c r="EG341" s="1" t="s">
        <v>0</v>
      </c>
      <c r="EH341" s="1" t="s">
        <v>0</v>
      </c>
      <c r="EI341" s="1" t="s">
        <v>0</v>
      </c>
      <c r="EJ341" s="1" t="s">
        <v>0</v>
      </c>
      <c r="EK341" s="1" t="s">
        <v>0</v>
      </c>
      <c r="EL341" s="1" t="s">
        <v>0</v>
      </c>
      <c r="EM341" s="1" t="s">
        <v>0</v>
      </c>
      <c r="EN341" s="1" t="s">
        <v>0</v>
      </c>
      <c r="EO341" s="1" t="s">
        <v>0</v>
      </c>
      <c r="EP341" s="1" t="s">
        <v>0</v>
      </c>
      <c r="EQ341" s="1" t="s">
        <v>0</v>
      </c>
      <c r="ER341" s="1" t="s">
        <v>0</v>
      </c>
      <c r="ES341" s="1" t="s">
        <v>0</v>
      </c>
      <c r="ET341" s="1" t="s">
        <v>0</v>
      </c>
      <c r="EU341" s="1" t="s">
        <v>0</v>
      </c>
      <c r="EV341" s="1" t="s">
        <v>0</v>
      </c>
      <c r="EW341" s="1" t="s">
        <v>0</v>
      </c>
      <c r="EX341" s="1" t="s">
        <v>0</v>
      </c>
      <c r="EY341" s="1" t="s">
        <v>0</v>
      </c>
      <c r="EZ341" s="1" t="s">
        <v>0</v>
      </c>
      <c r="FA341" s="1" t="s">
        <v>0</v>
      </c>
      <c r="FB341" s="1" t="s">
        <v>0</v>
      </c>
      <c r="FC341" s="1" t="s">
        <v>0</v>
      </c>
      <c r="FD341" s="1" t="s">
        <v>0</v>
      </c>
    </row>
    <row r="342" spans="1:160" x14ac:dyDescent="0.2">
      <c r="A342" s="1" t="s">
        <v>1979</v>
      </c>
      <c r="B342" s="4" t="s">
        <v>1513</v>
      </c>
      <c r="C342" s="4" t="s">
        <v>1514</v>
      </c>
      <c r="D342" s="1">
        <v>50412.7630553095</v>
      </c>
      <c r="E342" s="1">
        <v>29924.8138843464</v>
      </c>
      <c r="F342" s="1">
        <v>57978.8606506383</v>
      </c>
      <c r="G342" s="1">
        <v>15663.6792445796</v>
      </c>
      <c r="H342" s="1">
        <v>47020.305476127003</v>
      </c>
      <c r="I342" s="1">
        <v>55189.044927869698</v>
      </c>
      <c r="J342" s="1">
        <v>20614.495973866698</v>
      </c>
      <c r="K342" s="1">
        <v>30751.453996041801</v>
      </c>
      <c r="L342" s="1">
        <v>30198.136905603202</v>
      </c>
      <c r="M342" s="1">
        <v>30793.343400985501</v>
      </c>
      <c r="N342" s="1">
        <v>17241.796134119999</v>
      </c>
      <c r="O342" s="1">
        <v>11253.4161414009</v>
      </c>
      <c r="P342" s="1">
        <v>42770.657395543902</v>
      </c>
      <c r="Q342" s="1">
        <v>64985.041977375702</v>
      </c>
      <c r="R342" s="1">
        <v>31569.588356943201</v>
      </c>
      <c r="S342" s="1">
        <v>37451.154898695</v>
      </c>
      <c r="T342" s="1">
        <v>10480.955441440499</v>
      </c>
      <c r="U342" s="1">
        <v>22121.501856399998</v>
      </c>
      <c r="V342" s="1">
        <v>14987.5915588351</v>
      </c>
      <c r="W342" s="1">
        <v>42492.970932316101</v>
      </c>
      <c r="X342" s="1">
        <v>37551.203684973298</v>
      </c>
      <c r="Y342" s="1">
        <v>28048.593637067101</v>
      </c>
      <c r="Z342" s="1">
        <v>35138.889721337298</v>
      </c>
      <c r="AA342" s="1">
        <v>41377.541189235897</v>
      </c>
      <c r="AB342" s="1">
        <v>19970.077948089001</v>
      </c>
      <c r="AC342" s="1">
        <v>28334.9478452357</v>
      </c>
      <c r="AD342" s="1">
        <v>28457.034898527399</v>
      </c>
      <c r="AE342" s="1">
        <v>26824.030797333198</v>
      </c>
      <c r="AF342" s="1">
        <v>26588.156947591</v>
      </c>
      <c r="AG342" s="1">
        <v>42963.473051401597</v>
      </c>
      <c r="AH342" s="1">
        <v>47870.5178225688</v>
      </c>
      <c r="AI342" s="1">
        <v>33790.871773984902</v>
      </c>
      <c r="AJ342" s="1">
        <v>64167.795397285699</v>
      </c>
      <c r="AK342" s="1">
        <v>11994.140778384201</v>
      </c>
      <c r="AL342" s="1">
        <v>22483.8099417587</v>
      </c>
      <c r="AM342" s="1">
        <v>33222.6723663784</v>
      </c>
      <c r="AN342" s="1">
        <v>34576.959008470003</v>
      </c>
      <c r="AO342" s="1">
        <v>25740.2503899447</v>
      </c>
      <c r="AP342" s="1">
        <v>15012.5081528353</v>
      </c>
      <c r="AQ342" s="1">
        <v>61194.726264676603</v>
      </c>
      <c r="AR342" s="1">
        <v>58142.955000039801</v>
      </c>
      <c r="AS342" s="1">
        <v>37528.632825600696</v>
      </c>
      <c r="AT342" s="1">
        <v>16176.559988298701</v>
      </c>
      <c r="AU342" s="1">
        <v>28543.346734442999</v>
      </c>
      <c r="AV342" s="1">
        <v>42818.2062529877</v>
      </c>
      <c r="AW342" s="1">
        <v>27652.041747923398</v>
      </c>
      <c r="AX342" s="1">
        <v>49821.1481822282</v>
      </c>
      <c r="AY342" s="1">
        <v>33540.121980917902</v>
      </c>
      <c r="AZ342" s="1">
        <v>34955.273464407699</v>
      </c>
      <c r="BA342" s="1">
        <v>58198.2334395996</v>
      </c>
      <c r="BB342" s="1">
        <v>24797.7384837256</v>
      </c>
      <c r="BC342" s="1">
        <v>18664.7753435345</v>
      </c>
      <c r="BD342" s="1">
        <v>28718.344837962501</v>
      </c>
      <c r="BE342" s="1">
        <v>25848.349739703099</v>
      </c>
      <c r="BF342" s="1">
        <v>30390.930720966498</v>
      </c>
      <c r="BG342" s="1">
        <v>16923.8150536375</v>
      </c>
      <c r="BH342" s="1">
        <v>21616.321770935399</v>
      </c>
      <c r="BI342" s="1">
        <v>15323.6706354662</v>
      </c>
      <c r="BJ342" s="1">
        <v>58964.723161732698</v>
      </c>
      <c r="BK342" s="1">
        <v>55424.424979227202</v>
      </c>
      <c r="BL342" s="1">
        <v>38830.179760156003</v>
      </c>
      <c r="BM342" s="1">
        <v>34761.5202818576</v>
      </c>
      <c r="BN342" s="1">
        <v>40283.222533951201</v>
      </c>
      <c r="BO342" s="1">
        <v>53677.860499645903</v>
      </c>
      <c r="BP342" s="1">
        <v>5230.9631041755501</v>
      </c>
      <c r="BQ342" s="1">
        <v>26103.923899098601</v>
      </c>
      <c r="BR342" s="1">
        <v>37139.187476453197</v>
      </c>
      <c r="BS342" s="1">
        <v>33367.162245659303</v>
      </c>
      <c r="BT342" s="1">
        <v>51826.444390150398</v>
      </c>
      <c r="BU342" s="1">
        <v>53223.509122835603</v>
      </c>
      <c r="BV342" s="1">
        <v>40662.081109769701</v>
      </c>
      <c r="BW342" s="1">
        <v>40395.449060341503</v>
      </c>
      <c r="BX342" s="1">
        <v>58938.504064615197</v>
      </c>
      <c r="BY342" s="1">
        <v>42458.709299741298</v>
      </c>
      <c r="BZ342" s="1">
        <v>26264.853254059301</v>
      </c>
      <c r="CA342" s="1">
        <v>11461.392401941999</v>
      </c>
      <c r="CB342" s="1">
        <v>61667.585012579002</v>
      </c>
      <c r="CC342" s="1">
        <v>34726.813061294299</v>
      </c>
      <c r="CD342" s="1">
        <v>43935.722346637202</v>
      </c>
      <c r="CE342" s="1">
        <v>29307.943783760998</v>
      </c>
      <c r="CF342" s="1">
        <v>12469.0415737688</v>
      </c>
      <c r="CG342" s="1">
        <v>50358.262522796198</v>
      </c>
      <c r="CH342" s="1">
        <v>46457.637754229698</v>
      </c>
      <c r="CI342" s="1">
        <v>14461.3255609848</v>
      </c>
      <c r="CJ342" s="1">
        <v>78066.545296450204</v>
      </c>
      <c r="CK342" s="1">
        <v>23279.499655445299</v>
      </c>
      <c r="CL342" s="1">
        <v>5593.1504285329502</v>
      </c>
      <c r="CM342" s="1">
        <v>13752.512636866901</v>
      </c>
      <c r="CN342" s="1">
        <v>29376.126273780399</v>
      </c>
      <c r="CO342" s="1">
        <v>21056.769950030401</v>
      </c>
      <c r="CP342" s="1">
        <v>36960.9392523926</v>
      </c>
      <c r="CQ342" s="1">
        <v>32153.064630520901</v>
      </c>
      <c r="CR342" s="1">
        <v>24572.754461858902</v>
      </c>
      <c r="CS342" s="1">
        <v>25952.893315915298</v>
      </c>
      <c r="CT342" s="1">
        <v>27869.257287790901</v>
      </c>
      <c r="CU342" s="1">
        <v>64332.425267487903</v>
      </c>
      <c r="CV342" s="1">
        <v>19490.765273047899</v>
      </c>
      <c r="CW342" s="1">
        <v>32062.7412044095</v>
      </c>
      <c r="CX342" s="1">
        <v>21585.643870021398</v>
      </c>
      <c r="CY342" s="1">
        <v>46109.967519836398</v>
      </c>
      <c r="CZ342" s="1">
        <v>18541.551066940199</v>
      </c>
      <c r="DA342" s="1">
        <v>20569.817252659901</v>
      </c>
      <c r="DB342" s="1">
        <v>25738.458919413799</v>
      </c>
      <c r="DC342" s="1">
        <v>44169.953364913999</v>
      </c>
      <c r="DD342" s="1">
        <v>54935.450863250902</v>
      </c>
      <c r="DE342" s="1">
        <v>48446.372036046501</v>
      </c>
      <c r="DF342" s="1">
        <v>27643.6820807517</v>
      </c>
      <c r="DG342" s="1">
        <v>32093.987230575</v>
      </c>
      <c r="DH342" s="1">
        <v>33059.571031443098</v>
      </c>
      <c r="DI342" s="1">
        <v>20116.627028487899</v>
      </c>
      <c r="DJ342" s="1">
        <v>36220.0697309932</v>
      </c>
      <c r="DK342" s="1">
        <v>17947.940475819101</v>
      </c>
      <c r="DL342" s="1">
        <v>24262.782179448099</v>
      </c>
      <c r="DM342" s="1">
        <v>7776.7831359943302</v>
      </c>
      <c r="DN342" s="1">
        <v>37648.476177696699</v>
      </c>
      <c r="DO342" s="1">
        <v>23452.293073834298</v>
      </c>
      <c r="DP342" s="1">
        <v>31436.8362751774</v>
      </c>
      <c r="DQ342" s="1">
        <v>12185.0024928946</v>
      </c>
      <c r="DR342" s="1">
        <v>8021.07920059546</v>
      </c>
      <c r="DS342" s="1">
        <v>42904.245096735402</v>
      </c>
      <c r="DT342" s="1">
        <v>53635.3478234883</v>
      </c>
      <c r="DU342" s="1">
        <v>41074.110392099901</v>
      </c>
      <c r="DV342" s="1">
        <v>46335.2941616803</v>
      </c>
      <c r="DW342" s="1">
        <v>24984.741435144799</v>
      </c>
      <c r="DX342" s="1">
        <v>73874.298550576306</v>
      </c>
      <c r="DY342" s="1">
        <v>30270.666758435498</v>
      </c>
      <c r="DZ342" s="1">
        <v>23447.7639443763</v>
      </c>
      <c r="EA342" s="1">
        <v>29154.992596900702</v>
      </c>
      <c r="EB342" s="1">
        <v>24635.2015460976</v>
      </c>
      <c r="EC342" s="1">
        <v>20379.8640143425</v>
      </c>
      <c r="ED342" s="1">
        <v>14306.8782485109</v>
      </c>
      <c r="EE342" s="1">
        <v>33969.889769237197</v>
      </c>
      <c r="EF342" s="1">
        <v>17884.356134473201</v>
      </c>
      <c r="EG342" s="1">
        <v>26520.869305907199</v>
      </c>
      <c r="EH342" s="1">
        <v>22957.381480101099</v>
      </c>
      <c r="EI342" s="1">
        <v>21007.080930546399</v>
      </c>
      <c r="EJ342" s="1">
        <v>26354.9355504103</v>
      </c>
      <c r="EK342" s="1">
        <v>43798.112327002098</v>
      </c>
      <c r="EL342" s="1">
        <v>21666.791045018599</v>
      </c>
      <c r="EM342" s="1">
        <v>47453.033752775002</v>
      </c>
      <c r="EN342" s="1">
        <v>44782.051816759398</v>
      </c>
      <c r="EO342" s="1">
        <v>70490.193180363</v>
      </c>
      <c r="EP342" s="1">
        <v>32220.065126092999</v>
      </c>
      <c r="EQ342" s="1">
        <v>55046.692662645997</v>
      </c>
      <c r="ER342" s="1">
        <v>14617.7503886132</v>
      </c>
      <c r="ES342" s="1">
        <v>34058.365563428197</v>
      </c>
      <c r="ET342" s="1">
        <v>56336.385832108703</v>
      </c>
      <c r="EU342" s="1">
        <v>25676.001029094499</v>
      </c>
      <c r="EV342" s="1">
        <v>19842.365196848001</v>
      </c>
      <c r="EW342" s="1">
        <v>35379.091568361502</v>
      </c>
      <c r="EX342" s="1">
        <v>20599.917598918601</v>
      </c>
      <c r="EY342" s="1">
        <v>35145.015194317799</v>
      </c>
      <c r="EZ342" s="1">
        <v>23768.834017141598</v>
      </c>
      <c r="FA342" s="1">
        <v>38362.871127997198</v>
      </c>
      <c r="FB342" s="1">
        <v>23116.413221988201</v>
      </c>
      <c r="FC342" s="1">
        <v>12993.3356554943</v>
      </c>
      <c r="FD342" s="1">
        <v>30403.599556685302</v>
      </c>
    </row>
    <row r="343" spans="1:160" x14ac:dyDescent="0.2">
      <c r="A343" s="1" t="s">
        <v>1980</v>
      </c>
      <c r="B343" s="4" t="s">
        <v>1518</v>
      </c>
      <c r="C343" s="4" t="s">
        <v>1519</v>
      </c>
      <c r="D343" s="1" t="s">
        <v>0</v>
      </c>
      <c r="E343" s="1" t="s">
        <v>0</v>
      </c>
      <c r="F343" s="1" t="s">
        <v>0</v>
      </c>
      <c r="G343" s="1" t="s">
        <v>0</v>
      </c>
      <c r="H343" s="1" t="s">
        <v>0</v>
      </c>
      <c r="I343" s="1" t="s">
        <v>0</v>
      </c>
      <c r="J343" s="1" t="s">
        <v>0</v>
      </c>
      <c r="K343" s="1" t="s">
        <v>0</v>
      </c>
      <c r="L343" s="1" t="s">
        <v>0</v>
      </c>
      <c r="M343" s="1" t="s">
        <v>0</v>
      </c>
      <c r="N343" s="1" t="s">
        <v>0</v>
      </c>
      <c r="O343" s="1" t="s">
        <v>0</v>
      </c>
      <c r="P343" s="1" t="s">
        <v>0</v>
      </c>
      <c r="Q343" s="1" t="s">
        <v>0</v>
      </c>
      <c r="R343" s="1" t="s">
        <v>0</v>
      </c>
      <c r="S343" s="1" t="s">
        <v>0</v>
      </c>
      <c r="T343" s="1" t="s">
        <v>0</v>
      </c>
      <c r="U343" s="1" t="s">
        <v>0</v>
      </c>
      <c r="V343" s="1" t="s">
        <v>0</v>
      </c>
      <c r="W343" s="1" t="s">
        <v>0</v>
      </c>
      <c r="X343" s="1" t="s">
        <v>0</v>
      </c>
      <c r="Y343" s="1" t="s">
        <v>0</v>
      </c>
      <c r="Z343" s="1" t="s">
        <v>0</v>
      </c>
      <c r="AA343" s="1" t="s">
        <v>0</v>
      </c>
      <c r="AB343" s="1" t="s">
        <v>0</v>
      </c>
      <c r="AC343" s="1" t="s">
        <v>0</v>
      </c>
      <c r="AD343" s="1" t="s">
        <v>0</v>
      </c>
      <c r="AE343" s="1" t="s">
        <v>0</v>
      </c>
      <c r="AF343" s="1" t="s">
        <v>0</v>
      </c>
      <c r="AG343" s="1" t="s">
        <v>0</v>
      </c>
      <c r="AH343" s="1" t="s">
        <v>0</v>
      </c>
      <c r="AI343" s="1" t="s">
        <v>0</v>
      </c>
      <c r="AJ343" s="1" t="s">
        <v>0</v>
      </c>
      <c r="AK343" s="1" t="s">
        <v>0</v>
      </c>
      <c r="AL343" s="1" t="s">
        <v>0</v>
      </c>
      <c r="AM343" s="1" t="s">
        <v>0</v>
      </c>
      <c r="AN343" s="1" t="s">
        <v>0</v>
      </c>
      <c r="AO343" s="1" t="s">
        <v>0</v>
      </c>
      <c r="AP343" s="1" t="s">
        <v>0</v>
      </c>
      <c r="AQ343" s="1" t="s">
        <v>0</v>
      </c>
      <c r="AR343" s="1" t="s">
        <v>0</v>
      </c>
      <c r="AS343" s="1" t="s">
        <v>0</v>
      </c>
      <c r="AT343" s="1" t="s">
        <v>0</v>
      </c>
      <c r="AU343" s="1" t="s">
        <v>0</v>
      </c>
      <c r="AV343" s="1" t="s">
        <v>0</v>
      </c>
      <c r="AW343" s="1" t="s">
        <v>0</v>
      </c>
      <c r="AX343" s="1" t="s">
        <v>0</v>
      </c>
      <c r="AY343" s="1" t="s">
        <v>0</v>
      </c>
      <c r="AZ343" s="1" t="s">
        <v>0</v>
      </c>
      <c r="BA343" s="1" t="s">
        <v>0</v>
      </c>
      <c r="BB343" s="1" t="s">
        <v>0</v>
      </c>
      <c r="BC343" s="1" t="s">
        <v>0</v>
      </c>
      <c r="BD343" s="1" t="s">
        <v>0</v>
      </c>
      <c r="BE343" s="1" t="s">
        <v>0</v>
      </c>
      <c r="BF343" s="1" t="s">
        <v>0</v>
      </c>
      <c r="BG343" s="1" t="s">
        <v>0</v>
      </c>
      <c r="BH343" s="1" t="s">
        <v>0</v>
      </c>
      <c r="BI343" s="1" t="s">
        <v>0</v>
      </c>
      <c r="BJ343" s="1" t="s">
        <v>0</v>
      </c>
      <c r="BK343" s="1" t="s">
        <v>0</v>
      </c>
      <c r="BL343" s="1" t="s">
        <v>0</v>
      </c>
      <c r="BM343" s="1" t="s">
        <v>0</v>
      </c>
      <c r="BN343" s="1" t="s">
        <v>0</v>
      </c>
      <c r="BO343" s="1" t="s">
        <v>0</v>
      </c>
      <c r="BP343" s="1" t="s">
        <v>0</v>
      </c>
      <c r="BQ343" s="1" t="s">
        <v>0</v>
      </c>
      <c r="BR343" s="1" t="s">
        <v>0</v>
      </c>
      <c r="BS343" s="1" t="s">
        <v>0</v>
      </c>
      <c r="BT343" s="1" t="s">
        <v>0</v>
      </c>
      <c r="BU343" s="1" t="s">
        <v>0</v>
      </c>
      <c r="BV343" s="1" t="s">
        <v>0</v>
      </c>
      <c r="BW343" s="1" t="s">
        <v>0</v>
      </c>
      <c r="BX343" s="1" t="s">
        <v>0</v>
      </c>
      <c r="BY343" s="1" t="s">
        <v>0</v>
      </c>
      <c r="BZ343" s="1" t="s">
        <v>0</v>
      </c>
      <c r="CA343" s="1" t="s">
        <v>0</v>
      </c>
      <c r="CB343" s="1" t="s">
        <v>0</v>
      </c>
      <c r="CC343" s="1" t="s">
        <v>0</v>
      </c>
      <c r="CD343" s="1" t="s">
        <v>0</v>
      </c>
      <c r="CE343" s="1" t="s">
        <v>0</v>
      </c>
      <c r="CF343" s="1" t="s">
        <v>0</v>
      </c>
      <c r="CG343" s="1" t="s">
        <v>0</v>
      </c>
      <c r="CH343" s="1" t="s">
        <v>0</v>
      </c>
      <c r="CI343" s="1" t="s">
        <v>0</v>
      </c>
      <c r="CJ343" s="1" t="s">
        <v>0</v>
      </c>
      <c r="CK343" s="1" t="s">
        <v>0</v>
      </c>
      <c r="CL343" s="1" t="s">
        <v>0</v>
      </c>
      <c r="CM343" s="1" t="s">
        <v>0</v>
      </c>
      <c r="CN343" s="1" t="s">
        <v>0</v>
      </c>
      <c r="CO343" s="1" t="s">
        <v>0</v>
      </c>
      <c r="CP343" s="1" t="s">
        <v>0</v>
      </c>
      <c r="CQ343" s="1" t="s">
        <v>0</v>
      </c>
      <c r="CR343" s="1" t="s">
        <v>0</v>
      </c>
      <c r="CS343" s="1" t="s">
        <v>0</v>
      </c>
      <c r="CT343" s="1" t="s">
        <v>0</v>
      </c>
      <c r="CU343" s="1" t="s">
        <v>0</v>
      </c>
      <c r="CV343" s="1" t="s">
        <v>0</v>
      </c>
      <c r="CW343" s="1" t="s">
        <v>0</v>
      </c>
      <c r="CX343" s="1" t="s">
        <v>0</v>
      </c>
      <c r="CY343" s="1" t="s">
        <v>0</v>
      </c>
      <c r="CZ343" s="1" t="s">
        <v>0</v>
      </c>
      <c r="DA343" s="1" t="s">
        <v>0</v>
      </c>
      <c r="DB343" s="1" t="s">
        <v>0</v>
      </c>
      <c r="DC343" s="1" t="s">
        <v>0</v>
      </c>
      <c r="DD343" s="1" t="s">
        <v>0</v>
      </c>
      <c r="DE343" s="1" t="s">
        <v>0</v>
      </c>
      <c r="DF343" s="1" t="s">
        <v>0</v>
      </c>
      <c r="DG343" s="1" t="s">
        <v>0</v>
      </c>
      <c r="DH343" s="1" t="s">
        <v>0</v>
      </c>
      <c r="DI343" s="1" t="s">
        <v>0</v>
      </c>
      <c r="DJ343" s="1" t="s">
        <v>0</v>
      </c>
      <c r="DK343" s="1" t="s">
        <v>0</v>
      </c>
      <c r="DL343" s="1" t="s">
        <v>0</v>
      </c>
      <c r="DM343" s="1" t="s">
        <v>0</v>
      </c>
      <c r="DN343" s="1" t="s">
        <v>0</v>
      </c>
      <c r="DO343" s="1" t="s">
        <v>0</v>
      </c>
      <c r="DP343" s="1" t="s">
        <v>0</v>
      </c>
      <c r="DQ343" s="1" t="s">
        <v>0</v>
      </c>
      <c r="DR343" s="1" t="s">
        <v>0</v>
      </c>
      <c r="DS343" s="1" t="s">
        <v>0</v>
      </c>
      <c r="DT343" s="1" t="s">
        <v>0</v>
      </c>
      <c r="DU343" s="1" t="s">
        <v>0</v>
      </c>
      <c r="DV343" s="1" t="s">
        <v>0</v>
      </c>
      <c r="DW343" s="1" t="s">
        <v>0</v>
      </c>
      <c r="DX343" s="1" t="s">
        <v>0</v>
      </c>
      <c r="DY343" s="1" t="s">
        <v>0</v>
      </c>
      <c r="DZ343" s="1" t="s">
        <v>0</v>
      </c>
      <c r="EA343" s="1" t="s">
        <v>0</v>
      </c>
      <c r="EB343" s="1" t="s">
        <v>0</v>
      </c>
      <c r="EC343" s="1" t="s">
        <v>0</v>
      </c>
      <c r="ED343" s="1" t="s">
        <v>0</v>
      </c>
      <c r="EE343" s="1" t="s">
        <v>0</v>
      </c>
      <c r="EF343" s="1" t="s">
        <v>0</v>
      </c>
      <c r="EG343" s="1" t="s">
        <v>0</v>
      </c>
      <c r="EH343" s="1" t="s">
        <v>0</v>
      </c>
      <c r="EI343" s="1" t="s">
        <v>0</v>
      </c>
      <c r="EJ343" s="1" t="s">
        <v>0</v>
      </c>
      <c r="EK343" s="1" t="s">
        <v>0</v>
      </c>
      <c r="EL343" s="1" t="s">
        <v>0</v>
      </c>
      <c r="EM343" s="1" t="s">
        <v>0</v>
      </c>
      <c r="EN343" s="1" t="s">
        <v>0</v>
      </c>
      <c r="EO343" s="1" t="s">
        <v>0</v>
      </c>
      <c r="EP343" s="1" t="s">
        <v>0</v>
      </c>
      <c r="EQ343" s="1" t="s">
        <v>0</v>
      </c>
      <c r="ER343" s="1" t="s">
        <v>0</v>
      </c>
      <c r="ES343" s="1" t="s">
        <v>0</v>
      </c>
      <c r="ET343" s="1" t="s">
        <v>0</v>
      </c>
      <c r="EU343" s="1" t="s">
        <v>0</v>
      </c>
      <c r="EV343" s="1" t="s">
        <v>0</v>
      </c>
      <c r="EW343" s="1" t="s">
        <v>0</v>
      </c>
      <c r="EX343" s="1" t="s">
        <v>0</v>
      </c>
      <c r="EY343" s="1" t="s">
        <v>0</v>
      </c>
      <c r="EZ343" s="1" t="s">
        <v>0</v>
      </c>
      <c r="FA343" s="1" t="s">
        <v>0</v>
      </c>
      <c r="FB343" s="1" t="s">
        <v>0</v>
      </c>
      <c r="FC343" s="1" t="s">
        <v>0</v>
      </c>
      <c r="FD343" s="1" t="s">
        <v>0</v>
      </c>
    </row>
    <row r="344" spans="1:160" x14ac:dyDescent="0.2">
      <c r="A344" s="1" t="s">
        <v>1981</v>
      </c>
      <c r="B344" s="4" t="s">
        <v>1523</v>
      </c>
      <c r="C344" s="4" t="s">
        <v>1524</v>
      </c>
      <c r="D344" s="1" t="s">
        <v>0</v>
      </c>
      <c r="E344" s="1" t="s">
        <v>0</v>
      </c>
      <c r="F344" s="1" t="s">
        <v>0</v>
      </c>
      <c r="G344" s="1" t="s">
        <v>0</v>
      </c>
      <c r="H344" s="1" t="s">
        <v>0</v>
      </c>
      <c r="I344" s="1" t="s">
        <v>0</v>
      </c>
      <c r="J344" s="1" t="s">
        <v>0</v>
      </c>
      <c r="K344" s="1" t="s">
        <v>0</v>
      </c>
      <c r="L344" s="1" t="s">
        <v>0</v>
      </c>
      <c r="M344" s="1" t="s">
        <v>0</v>
      </c>
      <c r="N344" s="1" t="s">
        <v>0</v>
      </c>
      <c r="O344" s="1" t="s">
        <v>0</v>
      </c>
      <c r="P344" s="1" t="s">
        <v>0</v>
      </c>
      <c r="Q344" s="1" t="s">
        <v>0</v>
      </c>
      <c r="R344" s="1" t="s">
        <v>0</v>
      </c>
      <c r="S344" s="1" t="s">
        <v>0</v>
      </c>
      <c r="T344" s="1" t="s">
        <v>0</v>
      </c>
      <c r="U344" s="1" t="s">
        <v>0</v>
      </c>
      <c r="V344" s="1" t="s">
        <v>0</v>
      </c>
      <c r="W344" s="1" t="s">
        <v>0</v>
      </c>
      <c r="X344" s="1" t="s">
        <v>0</v>
      </c>
      <c r="Y344" s="1" t="s">
        <v>0</v>
      </c>
      <c r="Z344" s="1" t="s">
        <v>0</v>
      </c>
      <c r="AA344" s="1" t="s">
        <v>0</v>
      </c>
      <c r="AB344" s="1" t="s">
        <v>0</v>
      </c>
      <c r="AC344" s="1" t="s">
        <v>0</v>
      </c>
      <c r="AD344" s="1" t="s">
        <v>0</v>
      </c>
      <c r="AE344" s="1" t="s">
        <v>0</v>
      </c>
      <c r="AF344" s="1" t="s">
        <v>0</v>
      </c>
      <c r="AG344" s="1" t="s">
        <v>0</v>
      </c>
      <c r="AH344" s="1" t="s">
        <v>0</v>
      </c>
      <c r="AI344" s="1" t="s">
        <v>0</v>
      </c>
      <c r="AJ344" s="1" t="s">
        <v>0</v>
      </c>
      <c r="AK344" s="1" t="s">
        <v>0</v>
      </c>
      <c r="AL344" s="1" t="s">
        <v>0</v>
      </c>
      <c r="AM344" s="1" t="s">
        <v>0</v>
      </c>
      <c r="AN344" s="1" t="s">
        <v>0</v>
      </c>
      <c r="AO344" s="1" t="s">
        <v>0</v>
      </c>
      <c r="AP344" s="1" t="s">
        <v>0</v>
      </c>
      <c r="AQ344" s="1" t="s">
        <v>0</v>
      </c>
      <c r="AR344" s="1" t="s">
        <v>0</v>
      </c>
      <c r="AS344" s="1" t="s">
        <v>0</v>
      </c>
      <c r="AT344" s="1" t="s">
        <v>0</v>
      </c>
      <c r="AU344" s="1" t="s">
        <v>0</v>
      </c>
      <c r="AV344" s="1" t="s">
        <v>0</v>
      </c>
      <c r="AW344" s="1" t="s">
        <v>0</v>
      </c>
      <c r="AX344" s="1" t="s">
        <v>0</v>
      </c>
      <c r="AY344" s="1" t="s">
        <v>0</v>
      </c>
      <c r="AZ344" s="1" t="s">
        <v>0</v>
      </c>
      <c r="BA344" s="1" t="s">
        <v>0</v>
      </c>
      <c r="BB344" s="1" t="s">
        <v>0</v>
      </c>
      <c r="BC344" s="1" t="s">
        <v>0</v>
      </c>
      <c r="BD344" s="1" t="s">
        <v>0</v>
      </c>
      <c r="BE344" s="1" t="s">
        <v>0</v>
      </c>
      <c r="BF344" s="1" t="s">
        <v>0</v>
      </c>
      <c r="BG344" s="1" t="s">
        <v>0</v>
      </c>
      <c r="BH344" s="1" t="s">
        <v>0</v>
      </c>
      <c r="BI344" s="1" t="s">
        <v>0</v>
      </c>
      <c r="BJ344" s="1" t="s">
        <v>0</v>
      </c>
      <c r="BK344" s="1" t="s">
        <v>0</v>
      </c>
      <c r="BL344" s="1" t="s">
        <v>0</v>
      </c>
      <c r="BM344" s="1" t="s">
        <v>0</v>
      </c>
      <c r="BN344" s="1" t="s">
        <v>0</v>
      </c>
      <c r="BO344" s="1" t="s">
        <v>0</v>
      </c>
      <c r="BP344" s="1" t="s">
        <v>0</v>
      </c>
      <c r="BQ344" s="1" t="s">
        <v>0</v>
      </c>
      <c r="BR344" s="1" t="s">
        <v>0</v>
      </c>
      <c r="BS344" s="1" t="s">
        <v>0</v>
      </c>
      <c r="BT344" s="1" t="s">
        <v>0</v>
      </c>
      <c r="BU344" s="1" t="s">
        <v>0</v>
      </c>
      <c r="BV344" s="1" t="s">
        <v>0</v>
      </c>
      <c r="BW344" s="1" t="s">
        <v>0</v>
      </c>
      <c r="BX344" s="1" t="s">
        <v>0</v>
      </c>
      <c r="BY344" s="1" t="s">
        <v>0</v>
      </c>
      <c r="BZ344" s="1" t="s">
        <v>0</v>
      </c>
      <c r="CA344" s="1" t="s">
        <v>0</v>
      </c>
      <c r="CB344" s="1" t="s">
        <v>0</v>
      </c>
      <c r="CC344" s="1" t="s">
        <v>0</v>
      </c>
      <c r="CD344" s="1" t="s">
        <v>0</v>
      </c>
      <c r="CE344" s="1" t="s">
        <v>0</v>
      </c>
      <c r="CF344" s="1" t="s">
        <v>0</v>
      </c>
      <c r="CG344" s="1" t="s">
        <v>0</v>
      </c>
      <c r="CH344" s="1" t="s">
        <v>0</v>
      </c>
      <c r="CI344" s="1" t="s">
        <v>0</v>
      </c>
      <c r="CJ344" s="1" t="s">
        <v>0</v>
      </c>
      <c r="CK344" s="1" t="s">
        <v>0</v>
      </c>
      <c r="CL344" s="1" t="s">
        <v>0</v>
      </c>
      <c r="CM344" s="1" t="s">
        <v>0</v>
      </c>
      <c r="CN344" s="1" t="s">
        <v>0</v>
      </c>
      <c r="CO344" s="1" t="s">
        <v>0</v>
      </c>
      <c r="CP344" s="1" t="s">
        <v>0</v>
      </c>
      <c r="CQ344" s="1" t="s">
        <v>0</v>
      </c>
      <c r="CR344" s="1" t="s">
        <v>0</v>
      </c>
      <c r="CS344" s="1" t="s">
        <v>0</v>
      </c>
      <c r="CT344" s="1" t="s">
        <v>0</v>
      </c>
      <c r="CU344" s="1" t="s">
        <v>0</v>
      </c>
      <c r="CV344" s="1" t="s">
        <v>0</v>
      </c>
      <c r="CW344" s="1" t="s">
        <v>0</v>
      </c>
      <c r="CX344" s="1" t="s">
        <v>0</v>
      </c>
      <c r="CY344" s="1" t="s">
        <v>0</v>
      </c>
      <c r="CZ344" s="1" t="s">
        <v>0</v>
      </c>
      <c r="DA344" s="1" t="s">
        <v>0</v>
      </c>
      <c r="DB344" s="1" t="s">
        <v>0</v>
      </c>
      <c r="DC344" s="1" t="s">
        <v>0</v>
      </c>
      <c r="DD344" s="1" t="s">
        <v>0</v>
      </c>
      <c r="DE344" s="1" t="s">
        <v>0</v>
      </c>
      <c r="DF344" s="1" t="s">
        <v>0</v>
      </c>
      <c r="DG344" s="1" t="s">
        <v>0</v>
      </c>
      <c r="DH344" s="1" t="s">
        <v>0</v>
      </c>
      <c r="DI344" s="1" t="s">
        <v>0</v>
      </c>
      <c r="DJ344" s="1" t="s">
        <v>0</v>
      </c>
      <c r="DK344" s="1" t="s">
        <v>0</v>
      </c>
      <c r="DL344" s="1" t="s">
        <v>0</v>
      </c>
      <c r="DM344" s="1" t="s">
        <v>0</v>
      </c>
      <c r="DN344" s="1" t="s">
        <v>0</v>
      </c>
      <c r="DO344" s="1" t="s">
        <v>0</v>
      </c>
      <c r="DP344" s="1" t="s">
        <v>0</v>
      </c>
      <c r="DQ344" s="1" t="s">
        <v>0</v>
      </c>
      <c r="DR344" s="1" t="s">
        <v>0</v>
      </c>
      <c r="DS344" s="1" t="s">
        <v>0</v>
      </c>
      <c r="DT344" s="1" t="s">
        <v>0</v>
      </c>
      <c r="DU344" s="1" t="s">
        <v>0</v>
      </c>
      <c r="DV344" s="1" t="s">
        <v>0</v>
      </c>
      <c r="DW344" s="1" t="s">
        <v>0</v>
      </c>
      <c r="DX344" s="1" t="s">
        <v>0</v>
      </c>
      <c r="DY344" s="1" t="s">
        <v>0</v>
      </c>
      <c r="DZ344" s="1" t="s">
        <v>0</v>
      </c>
      <c r="EA344" s="1" t="s">
        <v>0</v>
      </c>
      <c r="EB344" s="1" t="s">
        <v>0</v>
      </c>
      <c r="EC344" s="1" t="s">
        <v>0</v>
      </c>
      <c r="ED344" s="1" t="s">
        <v>0</v>
      </c>
      <c r="EE344" s="1" t="s">
        <v>0</v>
      </c>
      <c r="EF344" s="1" t="s">
        <v>0</v>
      </c>
      <c r="EG344" s="1" t="s">
        <v>0</v>
      </c>
      <c r="EH344" s="1" t="s">
        <v>0</v>
      </c>
      <c r="EI344" s="1" t="s">
        <v>0</v>
      </c>
      <c r="EJ344" s="1" t="s">
        <v>0</v>
      </c>
      <c r="EK344" s="1" t="s">
        <v>0</v>
      </c>
      <c r="EL344" s="1" t="s">
        <v>0</v>
      </c>
      <c r="EM344" s="1" t="s">
        <v>0</v>
      </c>
      <c r="EN344" s="1" t="s">
        <v>0</v>
      </c>
      <c r="EO344" s="1" t="s">
        <v>0</v>
      </c>
      <c r="EP344" s="1" t="s">
        <v>0</v>
      </c>
      <c r="EQ344" s="1" t="s">
        <v>0</v>
      </c>
      <c r="ER344" s="1" t="s">
        <v>0</v>
      </c>
      <c r="ES344" s="1" t="s">
        <v>0</v>
      </c>
      <c r="ET344" s="1" t="s">
        <v>0</v>
      </c>
      <c r="EU344" s="1" t="s">
        <v>0</v>
      </c>
      <c r="EV344" s="1" t="s">
        <v>0</v>
      </c>
      <c r="EW344" s="1" t="s">
        <v>0</v>
      </c>
      <c r="EX344" s="1" t="s">
        <v>0</v>
      </c>
      <c r="EY344" s="1" t="s">
        <v>0</v>
      </c>
      <c r="EZ344" s="1" t="s">
        <v>0</v>
      </c>
      <c r="FA344" s="1" t="s">
        <v>0</v>
      </c>
      <c r="FB344" s="1" t="s">
        <v>0</v>
      </c>
      <c r="FC344" s="1" t="s">
        <v>0</v>
      </c>
      <c r="FD344" s="1" t="s">
        <v>0</v>
      </c>
    </row>
    <row r="345" spans="1:160" x14ac:dyDescent="0.2">
      <c r="A345" s="1" t="s">
        <v>1982</v>
      </c>
      <c r="B345" s="4" t="s">
        <v>1528</v>
      </c>
      <c r="C345" s="4" t="s">
        <v>1529</v>
      </c>
      <c r="D345" s="1">
        <v>123876.521904762</v>
      </c>
      <c r="E345" s="1">
        <v>146733.33403870999</v>
      </c>
      <c r="F345" s="1">
        <v>125472.630302255</v>
      </c>
      <c r="G345" s="1">
        <v>134648.63452376999</v>
      </c>
      <c r="H345" s="1">
        <v>127475.872774487</v>
      </c>
      <c r="I345" s="1">
        <v>86013.945190689396</v>
      </c>
      <c r="J345" s="1">
        <v>281974.89923849999</v>
      </c>
      <c r="K345" s="1">
        <v>113687.235476253</v>
      </c>
      <c r="L345" s="1">
        <v>96812.407874319601</v>
      </c>
      <c r="M345" s="1">
        <v>134368.605789325</v>
      </c>
      <c r="N345" s="1">
        <v>259284.58164498999</v>
      </c>
      <c r="O345" s="1">
        <v>124852.535217015</v>
      </c>
      <c r="P345" s="1">
        <v>197691.20883166199</v>
      </c>
      <c r="Q345" s="1">
        <v>121498.758682311</v>
      </c>
      <c r="R345" s="1">
        <v>137866.10686724199</v>
      </c>
      <c r="S345" s="1">
        <v>166136.22645363299</v>
      </c>
      <c r="T345" s="1">
        <v>293778.972552291</v>
      </c>
      <c r="U345" s="1">
        <v>334613.9775794</v>
      </c>
      <c r="V345" s="1">
        <v>136602.35611584401</v>
      </c>
      <c r="W345" s="1">
        <v>146785.37495007101</v>
      </c>
      <c r="X345" s="1">
        <v>163747.97202370901</v>
      </c>
      <c r="Y345" s="1">
        <v>131931.50927916099</v>
      </c>
      <c r="Z345" s="1">
        <v>95310.313244148798</v>
      </c>
      <c r="AA345" s="1">
        <v>95413.017506863194</v>
      </c>
      <c r="AB345" s="1">
        <v>155028.270063312</v>
      </c>
      <c r="AC345" s="1">
        <v>180785.86046393099</v>
      </c>
      <c r="AD345" s="1">
        <v>112045.202479297</v>
      </c>
      <c r="AE345" s="1">
        <v>103189.966788146</v>
      </c>
      <c r="AF345" s="1">
        <v>130989.677939663</v>
      </c>
      <c r="AG345" s="1">
        <v>137851.01956576499</v>
      </c>
      <c r="AH345" s="1">
        <v>112913.70473415899</v>
      </c>
      <c r="AI345" s="1">
        <v>76739.793947928294</v>
      </c>
      <c r="AJ345" s="1">
        <v>140100.54088249599</v>
      </c>
      <c r="AK345" s="1">
        <v>98965.435317991505</v>
      </c>
      <c r="AL345" s="1">
        <v>137621.24472101699</v>
      </c>
      <c r="AM345" s="1">
        <v>90938.844352082597</v>
      </c>
      <c r="AN345" s="1">
        <v>247582.32743645899</v>
      </c>
      <c r="AO345" s="1">
        <v>90157.350887028399</v>
      </c>
      <c r="AP345" s="1">
        <v>442645.354989691</v>
      </c>
      <c r="AQ345" s="1">
        <v>112689.80893975899</v>
      </c>
      <c r="AR345" s="1">
        <v>140899.84035112901</v>
      </c>
      <c r="AS345" s="1">
        <v>102069.87781880899</v>
      </c>
      <c r="AT345" s="1">
        <v>202055.646391021</v>
      </c>
      <c r="AU345" s="1">
        <v>99495.737242840303</v>
      </c>
      <c r="AV345" s="1">
        <v>107193.763034085</v>
      </c>
      <c r="AW345" s="1">
        <v>215527.038439948</v>
      </c>
      <c r="AX345" s="1">
        <v>106178.42510469801</v>
      </c>
      <c r="AY345" s="1">
        <v>108548.843795623</v>
      </c>
      <c r="AZ345" s="1">
        <v>126979.33125053599</v>
      </c>
      <c r="BA345" s="1">
        <v>132095.686328176</v>
      </c>
      <c r="BB345" s="1">
        <v>122341.340188022</v>
      </c>
      <c r="BC345" s="1">
        <v>118872.431365923</v>
      </c>
      <c r="BD345" s="1">
        <v>314470.951354385</v>
      </c>
      <c r="BE345" s="1">
        <v>123373.350011428</v>
      </c>
      <c r="BF345" s="1">
        <v>116574.478407498</v>
      </c>
      <c r="BG345" s="1">
        <v>240072.333810457</v>
      </c>
      <c r="BH345" s="1">
        <v>93183.958503404996</v>
      </c>
      <c r="BI345" s="1">
        <v>418974.60138904402</v>
      </c>
      <c r="BJ345" s="1">
        <v>124380.48499278699</v>
      </c>
      <c r="BK345" s="1">
        <v>113461.863624028</v>
      </c>
      <c r="BL345" s="1">
        <v>297570.55257435702</v>
      </c>
      <c r="BM345" s="1">
        <v>76875.766126225193</v>
      </c>
      <c r="BN345" s="1">
        <v>112057.821230342</v>
      </c>
      <c r="BO345" s="1">
        <v>103473.621941594</v>
      </c>
      <c r="BP345" s="1">
        <v>134717.70193719899</v>
      </c>
      <c r="BQ345" s="1">
        <v>178597.941511332</v>
      </c>
      <c r="BR345" s="1">
        <v>136754.64052011701</v>
      </c>
      <c r="BS345" s="1">
        <v>123059.685825689</v>
      </c>
      <c r="BT345" s="1">
        <v>154033.19521799</v>
      </c>
      <c r="BU345" s="1">
        <v>123144.25997003401</v>
      </c>
      <c r="BV345" s="1">
        <v>88467.770299046999</v>
      </c>
      <c r="BW345" s="1">
        <v>117513.99174406299</v>
      </c>
      <c r="BX345" s="1">
        <v>138514.82117623501</v>
      </c>
      <c r="BY345" s="1">
        <v>144842.47599874801</v>
      </c>
      <c r="BZ345" s="1">
        <v>87149.994270341107</v>
      </c>
      <c r="CA345" s="1">
        <v>347653.33651674498</v>
      </c>
      <c r="CB345" s="1">
        <v>77156.350613174596</v>
      </c>
      <c r="CC345" s="1">
        <v>90757.273112591298</v>
      </c>
      <c r="CD345" s="1">
        <v>76160.000584116904</v>
      </c>
      <c r="CE345" s="1">
        <v>79506.041513721895</v>
      </c>
      <c r="CF345" s="1">
        <v>100981.255631839</v>
      </c>
      <c r="CG345" s="1">
        <v>104532.148474902</v>
      </c>
      <c r="CH345" s="1">
        <v>141661.675358462</v>
      </c>
      <c r="CI345" s="1">
        <v>162144.624092666</v>
      </c>
      <c r="CJ345" s="1">
        <v>139102.64467227299</v>
      </c>
      <c r="CK345" s="1">
        <v>107351.74987263601</v>
      </c>
      <c r="CL345" s="1">
        <v>414583.65464767901</v>
      </c>
      <c r="CM345" s="1">
        <v>118351.386259017</v>
      </c>
      <c r="CN345" s="1">
        <v>173898.62078139299</v>
      </c>
      <c r="CO345" s="1">
        <v>93654.638715098496</v>
      </c>
      <c r="CP345" s="1">
        <v>87747.170754645704</v>
      </c>
      <c r="CQ345" s="1">
        <v>144903.53572414801</v>
      </c>
      <c r="CR345" s="1">
        <v>80118.041970743798</v>
      </c>
      <c r="CS345" s="1">
        <v>85768.964716506904</v>
      </c>
      <c r="CT345" s="1">
        <v>133873.753010257</v>
      </c>
      <c r="CU345" s="1">
        <v>111740.881673817</v>
      </c>
      <c r="CV345" s="1">
        <v>194751.01993090901</v>
      </c>
      <c r="CW345" s="1">
        <v>101452.05038154899</v>
      </c>
      <c r="CX345" s="1">
        <v>117349.162778457</v>
      </c>
      <c r="CY345" s="1">
        <v>89612.304678396205</v>
      </c>
      <c r="CZ345" s="1">
        <v>97462.317266160098</v>
      </c>
      <c r="DA345" s="1">
        <v>282954.39614279103</v>
      </c>
      <c r="DB345" s="1">
        <v>83280.952826800305</v>
      </c>
      <c r="DC345" s="1">
        <v>103833.002906497</v>
      </c>
      <c r="DD345" s="1">
        <v>101008.305215634</v>
      </c>
      <c r="DE345" s="1">
        <v>108145.794075955</v>
      </c>
      <c r="DF345" s="1">
        <v>105170.310110249</v>
      </c>
      <c r="DG345" s="1">
        <v>94320.641675644496</v>
      </c>
      <c r="DH345" s="1">
        <v>91223.393610112893</v>
      </c>
      <c r="DI345" s="1">
        <v>118996.750876647</v>
      </c>
      <c r="DJ345" s="1">
        <v>104615.50912717399</v>
      </c>
      <c r="DK345" s="1">
        <v>130942.933416514</v>
      </c>
      <c r="DL345" s="1">
        <v>88669.603512007903</v>
      </c>
      <c r="DM345" s="1">
        <v>95875.601162980005</v>
      </c>
      <c r="DN345" s="1">
        <v>65364.242637179101</v>
      </c>
      <c r="DO345" s="1">
        <v>99591.611412309197</v>
      </c>
      <c r="DP345" s="1">
        <v>125182.87719299299</v>
      </c>
      <c r="DQ345" s="1">
        <v>146491.01259040801</v>
      </c>
      <c r="DR345" s="1">
        <v>219143.779999994</v>
      </c>
      <c r="DS345" s="1">
        <v>147630.59616716701</v>
      </c>
      <c r="DT345" s="1">
        <v>91956.774397181507</v>
      </c>
      <c r="DU345" s="1">
        <v>117805.57029932601</v>
      </c>
      <c r="DV345" s="1">
        <v>95217.626988021395</v>
      </c>
      <c r="DW345" s="1">
        <v>87407.509902997699</v>
      </c>
      <c r="DX345" s="1">
        <v>152794.15049132501</v>
      </c>
      <c r="DY345" s="1">
        <v>115999.051871947</v>
      </c>
      <c r="DZ345" s="1">
        <v>121254.73601007499</v>
      </c>
      <c r="EA345" s="1">
        <v>124591.169124632</v>
      </c>
      <c r="EB345" s="1">
        <v>93837.969812782205</v>
      </c>
      <c r="EC345" s="1">
        <v>108059.491011608</v>
      </c>
      <c r="ED345" s="1">
        <v>114565.523902934</v>
      </c>
      <c r="EE345" s="1">
        <v>71098.125196966095</v>
      </c>
      <c r="EF345" s="1">
        <v>121095.95434380299</v>
      </c>
      <c r="EG345" s="1">
        <v>370187.97743795498</v>
      </c>
      <c r="EH345" s="1">
        <v>101019.389039735</v>
      </c>
      <c r="EI345" s="1">
        <v>168444.923771047</v>
      </c>
      <c r="EJ345" s="1">
        <v>75110.005446462295</v>
      </c>
      <c r="EK345" s="1">
        <v>110076.271086019</v>
      </c>
      <c r="EL345" s="1">
        <v>133556.27738763799</v>
      </c>
      <c r="EM345" s="1">
        <v>91942.642712996298</v>
      </c>
      <c r="EN345" s="1">
        <v>112775.85984157999</v>
      </c>
      <c r="EO345" s="1">
        <v>99031.629106512904</v>
      </c>
      <c r="EP345" s="1">
        <v>151480.56052221</v>
      </c>
      <c r="EQ345" s="1">
        <v>97711.486070732106</v>
      </c>
      <c r="ER345" s="1">
        <v>82581.708241752407</v>
      </c>
      <c r="ES345" s="1">
        <v>103671.09307949001</v>
      </c>
      <c r="ET345" s="1">
        <v>139695.787271704</v>
      </c>
      <c r="EU345" s="1">
        <v>86338.795136682704</v>
      </c>
      <c r="EV345" s="1">
        <v>98910.487037647399</v>
      </c>
      <c r="EW345" s="1">
        <v>108313.03746526899</v>
      </c>
      <c r="EX345" s="1">
        <v>111622.97859211</v>
      </c>
      <c r="EY345" s="1">
        <v>127981.959916527</v>
      </c>
      <c r="EZ345" s="1">
        <v>198097.02188496201</v>
      </c>
      <c r="FA345" s="1">
        <v>65677.531609744998</v>
      </c>
      <c r="FB345" s="1">
        <v>172093.05649015101</v>
      </c>
      <c r="FC345" s="1">
        <v>87096.215160061707</v>
      </c>
      <c r="FD345" s="1">
        <v>54216.820656557698</v>
      </c>
    </row>
    <row r="346" spans="1:160" x14ac:dyDescent="0.2">
      <c r="A346" s="1" t="s">
        <v>1983</v>
      </c>
      <c r="B346" s="4" t="s">
        <v>1533</v>
      </c>
      <c r="C346" s="4" t="s">
        <v>1534</v>
      </c>
      <c r="D346" s="1" t="s">
        <v>0</v>
      </c>
      <c r="E346" s="1" t="s">
        <v>0</v>
      </c>
      <c r="F346" s="1" t="s">
        <v>0</v>
      </c>
      <c r="G346" s="1" t="s">
        <v>0</v>
      </c>
      <c r="H346" s="1" t="s">
        <v>0</v>
      </c>
      <c r="I346" s="1" t="s">
        <v>0</v>
      </c>
      <c r="J346" s="1" t="s">
        <v>0</v>
      </c>
      <c r="K346" s="1" t="s">
        <v>0</v>
      </c>
      <c r="L346" s="1" t="s">
        <v>0</v>
      </c>
      <c r="M346" s="1" t="s">
        <v>0</v>
      </c>
      <c r="N346" s="1" t="s">
        <v>0</v>
      </c>
      <c r="O346" s="1" t="s">
        <v>0</v>
      </c>
      <c r="P346" s="1" t="s">
        <v>0</v>
      </c>
      <c r="Q346" s="1" t="s">
        <v>0</v>
      </c>
      <c r="R346" s="1" t="s">
        <v>0</v>
      </c>
      <c r="S346" s="1" t="s">
        <v>0</v>
      </c>
      <c r="T346" s="1" t="s">
        <v>0</v>
      </c>
      <c r="U346" s="1" t="s">
        <v>0</v>
      </c>
      <c r="V346" s="1" t="s">
        <v>0</v>
      </c>
      <c r="W346" s="1" t="s">
        <v>0</v>
      </c>
      <c r="X346" s="1" t="s">
        <v>0</v>
      </c>
      <c r="Y346" s="1" t="s">
        <v>0</v>
      </c>
      <c r="Z346" s="1" t="s">
        <v>0</v>
      </c>
      <c r="AA346" s="1" t="s">
        <v>0</v>
      </c>
      <c r="AB346" s="1" t="s">
        <v>0</v>
      </c>
      <c r="AC346" s="1" t="s">
        <v>0</v>
      </c>
      <c r="AD346" s="1" t="s">
        <v>0</v>
      </c>
      <c r="AE346" s="1" t="s">
        <v>0</v>
      </c>
      <c r="AF346" s="1" t="s">
        <v>0</v>
      </c>
      <c r="AG346" s="1" t="s">
        <v>0</v>
      </c>
      <c r="AH346" s="1" t="s">
        <v>0</v>
      </c>
      <c r="AI346" s="1" t="s">
        <v>0</v>
      </c>
      <c r="AJ346" s="1" t="s">
        <v>0</v>
      </c>
      <c r="AK346" s="1" t="s">
        <v>0</v>
      </c>
      <c r="AL346" s="1" t="s">
        <v>0</v>
      </c>
      <c r="AM346" s="1" t="s">
        <v>0</v>
      </c>
      <c r="AN346" s="1" t="s">
        <v>0</v>
      </c>
      <c r="AO346" s="1" t="s">
        <v>0</v>
      </c>
      <c r="AP346" s="1" t="s">
        <v>0</v>
      </c>
      <c r="AQ346" s="1" t="s">
        <v>0</v>
      </c>
      <c r="AR346" s="1" t="s">
        <v>0</v>
      </c>
      <c r="AS346" s="1" t="s">
        <v>0</v>
      </c>
      <c r="AT346" s="1" t="s">
        <v>0</v>
      </c>
      <c r="AU346" s="1" t="s">
        <v>0</v>
      </c>
      <c r="AV346" s="1" t="s">
        <v>0</v>
      </c>
      <c r="AW346" s="1" t="s">
        <v>0</v>
      </c>
      <c r="AX346" s="1" t="s">
        <v>0</v>
      </c>
      <c r="AY346" s="1" t="s">
        <v>0</v>
      </c>
      <c r="AZ346" s="1" t="s">
        <v>0</v>
      </c>
      <c r="BA346" s="1" t="s">
        <v>0</v>
      </c>
      <c r="BB346" s="1" t="s">
        <v>0</v>
      </c>
      <c r="BC346" s="1" t="s">
        <v>0</v>
      </c>
      <c r="BD346" s="1" t="s">
        <v>0</v>
      </c>
      <c r="BE346" s="1" t="s">
        <v>0</v>
      </c>
      <c r="BF346" s="1" t="s">
        <v>0</v>
      </c>
      <c r="BG346" s="1" t="s">
        <v>0</v>
      </c>
      <c r="BH346" s="1" t="s">
        <v>0</v>
      </c>
      <c r="BI346" s="1" t="s">
        <v>0</v>
      </c>
      <c r="BJ346" s="1" t="s">
        <v>0</v>
      </c>
      <c r="BK346" s="1" t="s">
        <v>0</v>
      </c>
      <c r="BL346" s="1" t="s">
        <v>0</v>
      </c>
      <c r="BM346" s="1" t="s">
        <v>0</v>
      </c>
      <c r="BN346" s="1" t="s">
        <v>0</v>
      </c>
      <c r="BO346" s="1" t="s">
        <v>0</v>
      </c>
      <c r="BP346" s="1" t="s">
        <v>0</v>
      </c>
      <c r="BQ346" s="1" t="s">
        <v>0</v>
      </c>
      <c r="BR346" s="1" t="s">
        <v>0</v>
      </c>
      <c r="BS346" s="1" t="s">
        <v>0</v>
      </c>
      <c r="BT346" s="1" t="s">
        <v>0</v>
      </c>
      <c r="BU346" s="1" t="s">
        <v>0</v>
      </c>
      <c r="BV346" s="1" t="s">
        <v>0</v>
      </c>
      <c r="BW346" s="1" t="s">
        <v>0</v>
      </c>
      <c r="BX346" s="1" t="s">
        <v>0</v>
      </c>
      <c r="BY346" s="1" t="s">
        <v>0</v>
      </c>
      <c r="BZ346" s="1" t="s">
        <v>0</v>
      </c>
      <c r="CA346" s="1" t="s">
        <v>0</v>
      </c>
      <c r="CB346" s="1" t="s">
        <v>0</v>
      </c>
      <c r="CC346" s="1" t="s">
        <v>0</v>
      </c>
      <c r="CD346" s="1" t="s">
        <v>0</v>
      </c>
      <c r="CE346" s="1" t="s">
        <v>0</v>
      </c>
      <c r="CF346" s="1" t="s">
        <v>0</v>
      </c>
      <c r="CG346" s="1" t="s">
        <v>0</v>
      </c>
      <c r="CH346" s="1" t="s">
        <v>0</v>
      </c>
      <c r="CI346" s="1" t="s">
        <v>0</v>
      </c>
      <c r="CJ346" s="1" t="s">
        <v>0</v>
      </c>
      <c r="CK346" s="1" t="s">
        <v>0</v>
      </c>
      <c r="CL346" s="1" t="s">
        <v>0</v>
      </c>
      <c r="CM346" s="1" t="s">
        <v>0</v>
      </c>
      <c r="CN346" s="1" t="s">
        <v>0</v>
      </c>
      <c r="CO346" s="1" t="s">
        <v>0</v>
      </c>
      <c r="CP346" s="1" t="s">
        <v>0</v>
      </c>
      <c r="CQ346" s="1" t="s">
        <v>0</v>
      </c>
      <c r="CR346" s="1" t="s">
        <v>0</v>
      </c>
      <c r="CS346" s="1" t="s">
        <v>0</v>
      </c>
      <c r="CT346" s="1" t="s">
        <v>0</v>
      </c>
      <c r="CU346" s="1" t="s">
        <v>0</v>
      </c>
      <c r="CV346" s="1" t="s">
        <v>0</v>
      </c>
      <c r="CW346" s="1" t="s">
        <v>0</v>
      </c>
      <c r="CX346" s="1" t="s">
        <v>0</v>
      </c>
      <c r="CY346" s="1" t="s">
        <v>0</v>
      </c>
      <c r="CZ346" s="1" t="s">
        <v>0</v>
      </c>
      <c r="DA346" s="1" t="s">
        <v>0</v>
      </c>
      <c r="DB346" s="1" t="s">
        <v>0</v>
      </c>
      <c r="DC346" s="1" t="s">
        <v>0</v>
      </c>
      <c r="DD346" s="1" t="s">
        <v>0</v>
      </c>
      <c r="DE346" s="1" t="s">
        <v>0</v>
      </c>
      <c r="DF346" s="1" t="s">
        <v>0</v>
      </c>
      <c r="DG346" s="1" t="s">
        <v>0</v>
      </c>
      <c r="DH346" s="1" t="s">
        <v>0</v>
      </c>
      <c r="DI346" s="1" t="s">
        <v>0</v>
      </c>
      <c r="DJ346" s="1" t="s">
        <v>0</v>
      </c>
      <c r="DK346" s="1" t="s">
        <v>0</v>
      </c>
      <c r="DL346" s="1" t="s">
        <v>0</v>
      </c>
      <c r="DM346" s="1" t="s">
        <v>0</v>
      </c>
      <c r="DN346" s="1" t="s">
        <v>0</v>
      </c>
      <c r="DO346" s="1" t="s">
        <v>0</v>
      </c>
      <c r="DP346" s="1" t="s">
        <v>0</v>
      </c>
      <c r="DQ346" s="1" t="s">
        <v>0</v>
      </c>
      <c r="DR346" s="1" t="s">
        <v>0</v>
      </c>
      <c r="DS346" s="1" t="s">
        <v>0</v>
      </c>
      <c r="DT346" s="1" t="s">
        <v>0</v>
      </c>
      <c r="DU346" s="1" t="s">
        <v>0</v>
      </c>
      <c r="DV346" s="1" t="s">
        <v>0</v>
      </c>
      <c r="DW346" s="1" t="s">
        <v>0</v>
      </c>
      <c r="DX346" s="1" t="s">
        <v>0</v>
      </c>
      <c r="DY346" s="1" t="s">
        <v>0</v>
      </c>
      <c r="DZ346" s="1" t="s">
        <v>0</v>
      </c>
      <c r="EA346" s="1" t="s">
        <v>0</v>
      </c>
      <c r="EB346" s="1" t="s">
        <v>0</v>
      </c>
      <c r="EC346" s="1" t="s">
        <v>0</v>
      </c>
      <c r="ED346" s="1" t="s">
        <v>0</v>
      </c>
      <c r="EE346" s="1" t="s">
        <v>0</v>
      </c>
      <c r="EF346" s="1" t="s">
        <v>0</v>
      </c>
      <c r="EG346" s="1" t="s">
        <v>0</v>
      </c>
      <c r="EH346" s="1" t="s">
        <v>0</v>
      </c>
      <c r="EI346" s="1" t="s">
        <v>0</v>
      </c>
      <c r="EJ346" s="1" t="s">
        <v>0</v>
      </c>
      <c r="EK346" s="1" t="s">
        <v>0</v>
      </c>
      <c r="EL346" s="1" t="s">
        <v>0</v>
      </c>
      <c r="EM346" s="1" t="s">
        <v>0</v>
      </c>
      <c r="EN346" s="1" t="s">
        <v>0</v>
      </c>
      <c r="EO346" s="1" t="s">
        <v>0</v>
      </c>
      <c r="EP346" s="1" t="s">
        <v>0</v>
      </c>
      <c r="EQ346" s="1" t="s">
        <v>0</v>
      </c>
      <c r="ER346" s="1" t="s">
        <v>0</v>
      </c>
      <c r="ES346" s="1" t="s">
        <v>0</v>
      </c>
      <c r="ET346" s="1" t="s">
        <v>0</v>
      </c>
      <c r="EU346" s="1" t="s">
        <v>0</v>
      </c>
      <c r="EV346" s="1" t="s">
        <v>0</v>
      </c>
      <c r="EW346" s="1" t="s">
        <v>0</v>
      </c>
      <c r="EX346" s="1" t="s">
        <v>0</v>
      </c>
      <c r="EY346" s="1" t="s">
        <v>0</v>
      </c>
      <c r="EZ346" s="1" t="s">
        <v>0</v>
      </c>
      <c r="FA346" s="1" t="s">
        <v>0</v>
      </c>
      <c r="FB346" s="1" t="s">
        <v>0</v>
      </c>
      <c r="FC346" s="1" t="s">
        <v>0</v>
      </c>
      <c r="FD346" s="1" t="s">
        <v>0</v>
      </c>
    </row>
    <row r="347" spans="1:160" x14ac:dyDescent="0.2">
      <c r="A347" s="1" t="s">
        <v>1984</v>
      </c>
      <c r="B347" s="4" t="s">
        <v>1538</v>
      </c>
      <c r="C347" s="4" t="s">
        <v>1539</v>
      </c>
      <c r="D347" s="1">
        <v>1585987.1758034499</v>
      </c>
      <c r="E347" s="1">
        <v>991829.53988982702</v>
      </c>
      <c r="F347" s="1">
        <v>1132346.0608378099</v>
      </c>
      <c r="G347" s="1">
        <v>1016256.6363584501</v>
      </c>
      <c r="H347" s="1">
        <v>1340500.50107914</v>
      </c>
      <c r="I347" s="1">
        <v>3141513.8939436702</v>
      </c>
      <c r="J347" s="1">
        <v>1115352.76168357</v>
      </c>
      <c r="K347" s="1">
        <v>391203.30403709802</v>
      </c>
      <c r="L347" s="1">
        <v>1055955.55884729</v>
      </c>
      <c r="M347" s="1">
        <v>3121114.6404648698</v>
      </c>
      <c r="N347" s="1">
        <v>2264287.8741349</v>
      </c>
      <c r="O347" s="1">
        <v>1684547.1991214899</v>
      </c>
      <c r="P347" s="1">
        <v>1089509.81921388</v>
      </c>
      <c r="Q347" s="1">
        <v>2273701.0129462699</v>
      </c>
      <c r="R347" s="1">
        <v>2080691.4550312699</v>
      </c>
      <c r="S347" s="1">
        <v>2189041.8096648301</v>
      </c>
      <c r="T347" s="1">
        <v>1268418.44094563</v>
      </c>
      <c r="U347" s="1">
        <v>1789102.76583785</v>
      </c>
      <c r="V347" s="1">
        <v>3067495.9776094598</v>
      </c>
      <c r="W347" s="1">
        <v>1043565.6847441</v>
      </c>
      <c r="X347" s="1">
        <v>1453976.13123585</v>
      </c>
      <c r="Y347" s="1">
        <v>3045788.9116718699</v>
      </c>
      <c r="Z347" s="1">
        <v>2672983.83173319</v>
      </c>
      <c r="AA347" s="1">
        <v>1549883.2129619699</v>
      </c>
      <c r="AB347" s="1">
        <v>3717192.8861446702</v>
      </c>
      <c r="AC347" s="1">
        <v>1247477.4997316599</v>
      </c>
      <c r="AD347" s="1">
        <v>1162167.60896707</v>
      </c>
      <c r="AE347" s="1">
        <v>1054886.8187954801</v>
      </c>
      <c r="AF347" s="1">
        <v>2253644.4678549399</v>
      </c>
      <c r="AG347" s="1">
        <v>2210547.2238555602</v>
      </c>
      <c r="AH347" s="1">
        <v>1729091.20041433</v>
      </c>
      <c r="AI347" s="1">
        <v>884424.81025726604</v>
      </c>
      <c r="AJ347" s="1">
        <v>1085941.3995801499</v>
      </c>
      <c r="AK347" s="1">
        <v>1829928.55971683</v>
      </c>
      <c r="AL347" s="1">
        <v>853049.46074717003</v>
      </c>
      <c r="AM347" s="1">
        <v>1429354.1596168899</v>
      </c>
      <c r="AN347" s="1">
        <v>606476.56006959395</v>
      </c>
      <c r="AO347" s="1">
        <v>1500428.6605553699</v>
      </c>
      <c r="AP347" s="1">
        <v>1022756.76744162</v>
      </c>
      <c r="AQ347" s="1">
        <v>937720.74271581904</v>
      </c>
      <c r="AR347" s="1">
        <v>1137635.1420182099</v>
      </c>
      <c r="AS347" s="1">
        <v>934190.50425963197</v>
      </c>
      <c r="AT347" s="1">
        <v>1559316.9308925101</v>
      </c>
      <c r="AU347" s="1">
        <v>711045.10395400994</v>
      </c>
      <c r="AV347" s="1">
        <v>1004837.16009557</v>
      </c>
      <c r="AW347" s="1">
        <v>1455901.7423862999</v>
      </c>
      <c r="AX347" s="1">
        <v>875219.19723614794</v>
      </c>
      <c r="AY347" s="1">
        <v>703625.43743990897</v>
      </c>
      <c r="AZ347" s="1">
        <v>1211410.6988570599</v>
      </c>
      <c r="BA347" s="1">
        <v>1776819.69073984</v>
      </c>
      <c r="BB347" s="1">
        <v>812615.16558804899</v>
      </c>
      <c r="BC347" s="1">
        <v>1560220.54918825</v>
      </c>
      <c r="BD347" s="1">
        <v>1894275.7347198699</v>
      </c>
      <c r="BE347" s="1">
        <v>1489994.6888874001</v>
      </c>
      <c r="BF347" s="1">
        <v>891253.70751020894</v>
      </c>
      <c r="BG347" s="1">
        <v>4513994.44534213</v>
      </c>
      <c r="BH347" s="1">
        <v>988587.61819100997</v>
      </c>
      <c r="BI347" s="1">
        <v>611231.428375702</v>
      </c>
      <c r="BJ347" s="1">
        <v>1709680.28418484</v>
      </c>
      <c r="BK347" s="1">
        <v>1230975.0274593099</v>
      </c>
      <c r="BL347" s="1">
        <v>1332041.7503271699</v>
      </c>
      <c r="BM347" s="1">
        <v>580709.05786674598</v>
      </c>
      <c r="BN347" s="1">
        <v>910075.786149072</v>
      </c>
      <c r="BO347" s="1">
        <v>765328.16487036005</v>
      </c>
      <c r="BP347" s="1">
        <v>911725.35544255003</v>
      </c>
      <c r="BQ347" s="1">
        <v>946320.04576068802</v>
      </c>
      <c r="BR347" s="1">
        <v>909722.74069771403</v>
      </c>
      <c r="BS347" s="1">
        <v>1009813.18670122</v>
      </c>
      <c r="BT347" s="1">
        <v>1294279.9083988301</v>
      </c>
      <c r="BU347" s="1">
        <v>978005.10134983598</v>
      </c>
      <c r="BV347" s="1">
        <v>1165177.5482024199</v>
      </c>
      <c r="BW347" s="1">
        <v>1200217.2681034401</v>
      </c>
      <c r="BX347" s="1">
        <v>882046.11206540104</v>
      </c>
      <c r="BY347" s="1">
        <v>525518.48319367797</v>
      </c>
      <c r="BZ347" s="1">
        <v>448501.86295132199</v>
      </c>
      <c r="CA347" s="1">
        <v>453965.03502309299</v>
      </c>
      <c r="CB347" s="1">
        <v>860788.85080725397</v>
      </c>
      <c r="CC347" s="1">
        <v>1237637.7232621801</v>
      </c>
      <c r="CD347" s="1">
        <v>1268445.4015608199</v>
      </c>
      <c r="CE347" s="1">
        <v>1195463.50826891</v>
      </c>
      <c r="CF347" s="1">
        <v>773523.08403958299</v>
      </c>
      <c r="CG347" s="1">
        <v>984059.23031053704</v>
      </c>
      <c r="CH347" s="1">
        <v>1288458.1157317499</v>
      </c>
      <c r="CI347" s="1">
        <v>1394846.46682918</v>
      </c>
      <c r="CJ347" s="1">
        <v>1215915.4819521999</v>
      </c>
      <c r="CK347" s="1">
        <v>1132115.81332439</v>
      </c>
      <c r="CL347" s="1">
        <v>1416105.0861555</v>
      </c>
      <c r="CM347" s="1">
        <v>1085371.1630403399</v>
      </c>
      <c r="CN347" s="1">
        <v>1160238.9035394499</v>
      </c>
      <c r="CO347" s="1">
        <v>1376289.50300654</v>
      </c>
      <c r="CP347" s="1">
        <v>1052418.22326366</v>
      </c>
      <c r="CQ347" s="1">
        <v>1685434.1899103899</v>
      </c>
      <c r="CR347" s="1">
        <v>1229827.9587650599</v>
      </c>
      <c r="CS347" s="1">
        <v>552368.13340493001</v>
      </c>
      <c r="CT347" s="1">
        <v>878449.17160201503</v>
      </c>
      <c r="CU347" s="1">
        <v>982176.827896995</v>
      </c>
      <c r="CV347" s="1">
        <v>1272887.01211594</v>
      </c>
      <c r="CW347" s="1">
        <v>922250.36215956695</v>
      </c>
      <c r="CX347" s="1">
        <v>818729.30773090501</v>
      </c>
      <c r="CY347" s="1">
        <v>591368.85057189898</v>
      </c>
      <c r="CZ347" s="1">
        <v>1022019.371908</v>
      </c>
      <c r="DA347" s="1">
        <v>616821.32510202401</v>
      </c>
      <c r="DB347" s="1">
        <v>533683.91115740302</v>
      </c>
      <c r="DC347" s="1">
        <v>555985.61841076496</v>
      </c>
      <c r="DD347" s="1">
        <v>488558.47209611302</v>
      </c>
      <c r="DE347" s="1">
        <v>585760.68402541196</v>
      </c>
      <c r="DF347" s="1">
        <v>576581.79691233998</v>
      </c>
      <c r="DG347" s="1">
        <v>883802.03363578406</v>
      </c>
      <c r="DH347" s="1">
        <v>288342.77091302798</v>
      </c>
      <c r="DI347" s="1">
        <v>643772.42852918501</v>
      </c>
      <c r="DJ347" s="1">
        <v>952028.44282913604</v>
      </c>
      <c r="DK347" s="1">
        <v>408005.57427329698</v>
      </c>
      <c r="DL347" s="1">
        <v>1909957.2382633199</v>
      </c>
      <c r="DM347" s="1">
        <v>747135.00725903898</v>
      </c>
      <c r="DN347" s="1">
        <v>1004015.61251453</v>
      </c>
      <c r="DO347" s="1">
        <v>1113460.5857390701</v>
      </c>
      <c r="DP347" s="1">
        <v>1347851.3069479901</v>
      </c>
      <c r="DQ347" s="1">
        <v>213494.33906588599</v>
      </c>
      <c r="DR347" s="1">
        <v>1127418.1002845999</v>
      </c>
      <c r="DS347" s="1">
        <v>605654.87600499298</v>
      </c>
      <c r="DT347" s="1">
        <v>1036643.97584646</v>
      </c>
      <c r="DU347" s="1">
        <v>650391.33336378995</v>
      </c>
      <c r="DV347" s="1">
        <v>1128164.9999017699</v>
      </c>
      <c r="DW347" s="1">
        <v>1880887.3529534501</v>
      </c>
      <c r="DX347" s="1">
        <v>1393986.99310334</v>
      </c>
      <c r="DY347" s="1">
        <v>1094218.08727097</v>
      </c>
      <c r="DZ347" s="1">
        <v>977391.89604133298</v>
      </c>
      <c r="EA347" s="1">
        <v>765263.89132967102</v>
      </c>
      <c r="EB347" s="1">
        <v>1217418.14994485</v>
      </c>
      <c r="EC347" s="1">
        <v>878139.43833688495</v>
      </c>
      <c r="ED347" s="1">
        <v>758669.74044757802</v>
      </c>
      <c r="EE347" s="1">
        <v>732169.36511692801</v>
      </c>
      <c r="EF347" s="1">
        <v>1394890.7571477599</v>
      </c>
      <c r="EG347" s="1">
        <v>892862.73377791897</v>
      </c>
      <c r="EH347" s="1">
        <v>951958.78341127501</v>
      </c>
      <c r="EI347" s="1">
        <v>385019.17887785798</v>
      </c>
      <c r="EJ347" s="1">
        <v>851623.98038568196</v>
      </c>
      <c r="EK347" s="1">
        <v>915758.66402924899</v>
      </c>
      <c r="EL347" s="1">
        <v>1151573.9644480399</v>
      </c>
      <c r="EM347" s="1">
        <v>1519616.18436195</v>
      </c>
      <c r="EN347" s="1">
        <v>489408.46364173101</v>
      </c>
      <c r="EO347" s="1">
        <v>578755.60706825706</v>
      </c>
      <c r="EP347" s="1">
        <v>559905.71498687903</v>
      </c>
      <c r="EQ347" s="1">
        <v>636366.99887147103</v>
      </c>
      <c r="ER347" s="1">
        <v>1119727.0251835301</v>
      </c>
      <c r="ES347" s="1">
        <v>1382093.12881165</v>
      </c>
      <c r="ET347" s="1">
        <v>1236878.8801647599</v>
      </c>
      <c r="EU347" s="1">
        <v>914584.52971070702</v>
      </c>
      <c r="EV347" s="1">
        <v>694681.62231724104</v>
      </c>
      <c r="EW347" s="1">
        <v>1149544.58125694</v>
      </c>
      <c r="EX347" s="1">
        <v>1183382.5429229201</v>
      </c>
      <c r="EY347" s="1">
        <v>1042980.74533494</v>
      </c>
      <c r="EZ347" s="1">
        <v>816705.02221414295</v>
      </c>
      <c r="FA347" s="1">
        <v>599595.30606885802</v>
      </c>
      <c r="FB347" s="1">
        <v>540066.84483266703</v>
      </c>
      <c r="FC347" s="1">
        <v>972035.30259960296</v>
      </c>
      <c r="FD347" s="1">
        <v>641963.52626275795</v>
      </c>
    </row>
    <row r="348" spans="1:160" x14ac:dyDescent="0.2">
      <c r="A348" s="1" t="s">
        <v>1985</v>
      </c>
      <c r="B348" s="4" t="s">
        <v>1543</v>
      </c>
      <c r="C348" s="4" t="s">
        <v>1544</v>
      </c>
      <c r="D348" s="1" t="s">
        <v>0</v>
      </c>
      <c r="E348" s="1" t="s">
        <v>0</v>
      </c>
      <c r="F348" s="1" t="s">
        <v>0</v>
      </c>
      <c r="G348" s="1" t="s">
        <v>0</v>
      </c>
      <c r="H348" s="1" t="s">
        <v>0</v>
      </c>
      <c r="I348" s="1" t="s">
        <v>0</v>
      </c>
      <c r="J348" s="1" t="s">
        <v>0</v>
      </c>
      <c r="K348" s="1" t="s">
        <v>0</v>
      </c>
      <c r="L348" s="1" t="s">
        <v>0</v>
      </c>
      <c r="M348" s="1" t="s">
        <v>0</v>
      </c>
      <c r="N348" s="1" t="s">
        <v>0</v>
      </c>
      <c r="O348" s="1" t="s">
        <v>0</v>
      </c>
      <c r="P348" s="1" t="s">
        <v>0</v>
      </c>
      <c r="Q348" s="1" t="s">
        <v>0</v>
      </c>
      <c r="R348" s="1" t="s">
        <v>0</v>
      </c>
      <c r="S348" s="1" t="s">
        <v>0</v>
      </c>
      <c r="T348" s="1" t="s">
        <v>0</v>
      </c>
      <c r="U348" s="1" t="s">
        <v>0</v>
      </c>
      <c r="V348" s="1" t="s">
        <v>0</v>
      </c>
      <c r="W348" s="1" t="s">
        <v>0</v>
      </c>
      <c r="X348" s="1" t="s">
        <v>0</v>
      </c>
      <c r="Y348" s="1" t="s">
        <v>0</v>
      </c>
      <c r="Z348" s="1" t="s">
        <v>0</v>
      </c>
      <c r="AA348" s="1" t="s">
        <v>0</v>
      </c>
      <c r="AB348" s="1" t="s">
        <v>0</v>
      </c>
      <c r="AC348" s="1" t="s">
        <v>0</v>
      </c>
      <c r="AD348" s="1" t="s">
        <v>0</v>
      </c>
      <c r="AE348" s="1" t="s">
        <v>0</v>
      </c>
      <c r="AF348" s="1" t="s">
        <v>0</v>
      </c>
      <c r="AG348" s="1" t="s">
        <v>0</v>
      </c>
      <c r="AH348" s="1" t="s">
        <v>0</v>
      </c>
      <c r="AI348" s="1" t="s">
        <v>0</v>
      </c>
      <c r="AJ348" s="1" t="s">
        <v>0</v>
      </c>
      <c r="AK348" s="1" t="s">
        <v>0</v>
      </c>
      <c r="AL348" s="1" t="s">
        <v>0</v>
      </c>
      <c r="AM348" s="1" t="s">
        <v>0</v>
      </c>
      <c r="AN348" s="1" t="s">
        <v>0</v>
      </c>
      <c r="AO348" s="1" t="s">
        <v>0</v>
      </c>
      <c r="AP348" s="1" t="s">
        <v>0</v>
      </c>
      <c r="AQ348" s="1" t="s">
        <v>0</v>
      </c>
      <c r="AR348" s="1" t="s">
        <v>0</v>
      </c>
      <c r="AS348" s="1" t="s">
        <v>0</v>
      </c>
      <c r="AT348" s="1" t="s">
        <v>0</v>
      </c>
      <c r="AU348" s="1" t="s">
        <v>0</v>
      </c>
      <c r="AV348" s="1" t="s">
        <v>0</v>
      </c>
      <c r="AW348" s="1" t="s">
        <v>0</v>
      </c>
      <c r="AX348" s="1" t="s">
        <v>0</v>
      </c>
      <c r="AY348" s="1" t="s">
        <v>0</v>
      </c>
      <c r="AZ348" s="1" t="s">
        <v>0</v>
      </c>
      <c r="BA348" s="1" t="s">
        <v>0</v>
      </c>
      <c r="BB348" s="1" t="s">
        <v>0</v>
      </c>
      <c r="BC348" s="1" t="s">
        <v>0</v>
      </c>
      <c r="BD348" s="1" t="s">
        <v>0</v>
      </c>
      <c r="BE348" s="1" t="s">
        <v>0</v>
      </c>
      <c r="BF348" s="1" t="s">
        <v>0</v>
      </c>
      <c r="BG348" s="1" t="s">
        <v>0</v>
      </c>
      <c r="BH348" s="1" t="s">
        <v>0</v>
      </c>
      <c r="BI348" s="1" t="s">
        <v>0</v>
      </c>
      <c r="BJ348" s="1" t="s">
        <v>0</v>
      </c>
      <c r="BK348" s="1" t="s">
        <v>0</v>
      </c>
      <c r="BL348" s="1" t="s">
        <v>0</v>
      </c>
      <c r="BM348" s="1" t="s">
        <v>0</v>
      </c>
      <c r="BN348" s="1" t="s">
        <v>0</v>
      </c>
      <c r="BO348" s="1" t="s">
        <v>0</v>
      </c>
      <c r="BP348" s="1" t="s">
        <v>0</v>
      </c>
      <c r="BQ348" s="1" t="s">
        <v>0</v>
      </c>
      <c r="BR348" s="1" t="s">
        <v>0</v>
      </c>
      <c r="BS348" s="1" t="s">
        <v>0</v>
      </c>
      <c r="BT348" s="1" t="s">
        <v>0</v>
      </c>
      <c r="BU348" s="1" t="s">
        <v>0</v>
      </c>
      <c r="BV348" s="1" t="s">
        <v>0</v>
      </c>
      <c r="BW348" s="1" t="s">
        <v>0</v>
      </c>
      <c r="BX348" s="1" t="s">
        <v>0</v>
      </c>
      <c r="BY348" s="1" t="s">
        <v>0</v>
      </c>
      <c r="BZ348" s="1" t="s">
        <v>0</v>
      </c>
      <c r="CA348" s="1" t="s">
        <v>0</v>
      </c>
      <c r="CB348" s="1" t="s">
        <v>0</v>
      </c>
      <c r="CC348" s="1" t="s">
        <v>0</v>
      </c>
      <c r="CD348" s="1" t="s">
        <v>0</v>
      </c>
      <c r="CE348" s="1" t="s">
        <v>0</v>
      </c>
      <c r="CF348" s="1" t="s">
        <v>0</v>
      </c>
      <c r="CG348" s="1" t="s">
        <v>0</v>
      </c>
      <c r="CH348" s="1" t="s">
        <v>0</v>
      </c>
      <c r="CI348" s="1" t="s">
        <v>0</v>
      </c>
      <c r="CJ348" s="1" t="s">
        <v>0</v>
      </c>
      <c r="CK348" s="1" t="s">
        <v>0</v>
      </c>
      <c r="CL348" s="1" t="s">
        <v>0</v>
      </c>
      <c r="CM348" s="1" t="s">
        <v>0</v>
      </c>
      <c r="CN348" s="1" t="s">
        <v>0</v>
      </c>
      <c r="CO348" s="1" t="s">
        <v>0</v>
      </c>
      <c r="CP348" s="1" t="s">
        <v>0</v>
      </c>
      <c r="CQ348" s="1" t="s">
        <v>0</v>
      </c>
      <c r="CR348" s="1" t="s">
        <v>0</v>
      </c>
      <c r="CS348" s="1" t="s">
        <v>0</v>
      </c>
      <c r="CT348" s="1" t="s">
        <v>0</v>
      </c>
      <c r="CU348" s="1" t="s">
        <v>0</v>
      </c>
      <c r="CV348" s="1" t="s">
        <v>0</v>
      </c>
      <c r="CW348" s="1" t="s">
        <v>0</v>
      </c>
      <c r="CX348" s="1" t="s">
        <v>0</v>
      </c>
      <c r="CY348" s="1" t="s">
        <v>0</v>
      </c>
      <c r="CZ348" s="1" t="s">
        <v>0</v>
      </c>
      <c r="DA348" s="1" t="s">
        <v>0</v>
      </c>
      <c r="DB348" s="1" t="s">
        <v>0</v>
      </c>
      <c r="DC348" s="1" t="s">
        <v>0</v>
      </c>
      <c r="DD348" s="1" t="s">
        <v>0</v>
      </c>
      <c r="DE348" s="1" t="s">
        <v>0</v>
      </c>
      <c r="DF348" s="1" t="s">
        <v>0</v>
      </c>
      <c r="DG348" s="1" t="s">
        <v>0</v>
      </c>
      <c r="DH348" s="1" t="s">
        <v>0</v>
      </c>
      <c r="DI348" s="1" t="s">
        <v>0</v>
      </c>
      <c r="DJ348" s="1" t="s">
        <v>0</v>
      </c>
      <c r="DK348" s="1" t="s">
        <v>0</v>
      </c>
      <c r="DL348" s="1" t="s">
        <v>0</v>
      </c>
      <c r="DM348" s="1" t="s">
        <v>0</v>
      </c>
      <c r="DN348" s="1" t="s">
        <v>0</v>
      </c>
      <c r="DO348" s="1" t="s">
        <v>0</v>
      </c>
      <c r="DP348" s="1" t="s">
        <v>0</v>
      </c>
      <c r="DQ348" s="1" t="s">
        <v>0</v>
      </c>
      <c r="DR348" s="1" t="s">
        <v>0</v>
      </c>
      <c r="DS348" s="1" t="s">
        <v>0</v>
      </c>
      <c r="DT348" s="1" t="s">
        <v>0</v>
      </c>
      <c r="DU348" s="1" t="s">
        <v>0</v>
      </c>
      <c r="DV348" s="1" t="s">
        <v>0</v>
      </c>
      <c r="DW348" s="1" t="s">
        <v>0</v>
      </c>
      <c r="DX348" s="1" t="s">
        <v>0</v>
      </c>
      <c r="DY348" s="1" t="s">
        <v>0</v>
      </c>
      <c r="DZ348" s="1" t="s">
        <v>0</v>
      </c>
      <c r="EA348" s="1" t="s">
        <v>0</v>
      </c>
      <c r="EB348" s="1" t="s">
        <v>0</v>
      </c>
      <c r="EC348" s="1" t="s">
        <v>0</v>
      </c>
      <c r="ED348" s="1" t="s">
        <v>0</v>
      </c>
      <c r="EE348" s="1" t="s">
        <v>0</v>
      </c>
      <c r="EF348" s="1" t="s">
        <v>0</v>
      </c>
      <c r="EG348" s="1" t="s">
        <v>0</v>
      </c>
      <c r="EH348" s="1" t="s">
        <v>0</v>
      </c>
      <c r="EI348" s="1" t="s">
        <v>0</v>
      </c>
      <c r="EJ348" s="1" t="s">
        <v>0</v>
      </c>
      <c r="EK348" s="1" t="s">
        <v>0</v>
      </c>
      <c r="EL348" s="1" t="s">
        <v>0</v>
      </c>
      <c r="EM348" s="1" t="s">
        <v>0</v>
      </c>
      <c r="EN348" s="1" t="s">
        <v>0</v>
      </c>
      <c r="EO348" s="1" t="s">
        <v>0</v>
      </c>
      <c r="EP348" s="1" t="s">
        <v>0</v>
      </c>
      <c r="EQ348" s="1" t="s">
        <v>0</v>
      </c>
      <c r="ER348" s="1" t="s">
        <v>0</v>
      </c>
      <c r="ES348" s="1" t="s">
        <v>0</v>
      </c>
      <c r="ET348" s="1" t="s">
        <v>0</v>
      </c>
      <c r="EU348" s="1" t="s">
        <v>0</v>
      </c>
      <c r="EV348" s="1" t="s">
        <v>0</v>
      </c>
      <c r="EW348" s="1" t="s">
        <v>0</v>
      </c>
      <c r="EX348" s="1" t="s">
        <v>0</v>
      </c>
      <c r="EY348" s="1" t="s">
        <v>0</v>
      </c>
      <c r="EZ348" s="1" t="s">
        <v>0</v>
      </c>
      <c r="FA348" s="1" t="s">
        <v>0</v>
      </c>
      <c r="FB348" s="1" t="s">
        <v>0</v>
      </c>
      <c r="FC348" s="1" t="s">
        <v>0</v>
      </c>
      <c r="FD348" s="1" t="s">
        <v>0</v>
      </c>
    </row>
    <row r="349" spans="1:160" x14ac:dyDescent="0.2">
      <c r="A349" s="1" t="s">
        <v>1986</v>
      </c>
      <c r="B349" s="4" t="s">
        <v>1547</v>
      </c>
      <c r="C349" s="4" t="s">
        <v>1548</v>
      </c>
      <c r="D349" s="1" t="s">
        <v>0</v>
      </c>
      <c r="E349" s="1" t="s">
        <v>0</v>
      </c>
      <c r="F349" s="1" t="s">
        <v>0</v>
      </c>
      <c r="G349" s="1" t="s">
        <v>0</v>
      </c>
      <c r="H349" s="1" t="s">
        <v>0</v>
      </c>
      <c r="I349" s="1" t="s">
        <v>0</v>
      </c>
      <c r="J349" s="1" t="s">
        <v>0</v>
      </c>
      <c r="K349" s="1" t="s">
        <v>0</v>
      </c>
      <c r="L349" s="1" t="s">
        <v>0</v>
      </c>
      <c r="M349" s="1" t="s">
        <v>0</v>
      </c>
      <c r="N349" s="1" t="s">
        <v>0</v>
      </c>
      <c r="O349" s="1" t="s">
        <v>0</v>
      </c>
      <c r="P349" s="1" t="s">
        <v>0</v>
      </c>
      <c r="Q349" s="1" t="s">
        <v>0</v>
      </c>
      <c r="R349" s="1" t="s">
        <v>0</v>
      </c>
      <c r="S349" s="1" t="s">
        <v>0</v>
      </c>
      <c r="T349" s="1" t="s">
        <v>0</v>
      </c>
      <c r="U349" s="1" t="s">
        <v>0</v>
      </c>
      <c r="V349" s="1" t="s">
        <v>0</v>
      </c>
      <c r="W349" s="1" t="s">
        <v>0</v>
      </c>
      <c r="X349" s="1" t="s">
        <v>0</v>
      </c>
      <c r="Y349" s="1" t="s">
        <v>0</v>
      </c>
      <c r="Z349" s="1" t="s">
        <v>0</v>
      </c>
      <c r="AA349" s="1" t="s">
        <v>0</v>
      </c>
      <c r="AB349" s="1" t="s">
        <v>0</v>
      </c>
      <c r="AC349" s="1" t="s">
        <v>0</v>
      </c>
      <c r="AD349" s="1" t="s">
        <v>0</v>
      </c>
      <c r="AE349" s="1" t="s">
        <v>0</v>
      </c>
      <c r="AF349" s="1" t="s">
        <v>0</v>
      </c>
      <c r="AG349" s="1" t="s">
        <v>0</v>
      </c>
      <c r="AH349" s="1" t="s">
        <v>0</v>
      </c>
      <c r="AI349" s="1" t="s">
        <v>0</v>
      </c>
      <c r="AJ349" s="1" t="s">
        <v>0</v>
      </c>
      <c r="AK349" s="1" t="s">
        <v>0</v>
      </c>
      <c r="AL349" s="1" t="s">
        <v>0</v>
      </c>
      <c r="AM349" s="1" t="s">
        <v>0</v>
      </c>
      <c r="AN349" s="1" t="s">
        <v>0</v>
      </c>
      <c r="AO349" s="1" t="s">
        <v>0</v>
      </c>
      <c r="AP349" s="1" t="s">
        <v>0</v>
      </c>
      <c r="AQ349" s="1" t="s">
        <v>0</v>
      </c>
      <c r="AR349" s="1" t="s">
        <v>0</v>
      </c>
      <c r="AS349" s="1" t="s">
        <v>0</v>
      </c>
      <c r="AT349" s="1" t="s">
        <v>0</v>
      </c>
      <c r="AU349" s="1" t="s">
        <v>0</v>
      </c>
      <c r="AV349" s="1" t="s">
        <v>0</v>
      </c>
      <c r="AW349" s="1" t="s">
        <v>0</v>
      </c>
      <c r="AX349" s="1" t="s">
        <v>0</v>
      </c>
      <c r="AY349" s="1" t="s">
        <v>0</v>
      </c>
      <c r="AZ349" s="1" t="s">
        <v>0</v>
      </c>
      <c r="BA349" s="1" t="s">
        <v>0</v>
      </c>
      <c r="BB349" s="1" t="s">
        <v>0</v>
      </c>
      <c r="BC349" s="1" t="s">
        <v>0</v>
      </c>
      <c r="BD349" s="1" t="s">
        <v>0</v>
      </c>
      <c r="BE349" s="1" t="s">
        <v>0</v>
      </c>
      <c r="BF349" s="1" t="s">
        <v>0</v>
      </c>
      <c r="BG349" s="1" t="s">
        <v>0</v>
      </c>
      <c r="BH349" s="1" t="s">
        <v>0</v>
      </c>
      <c r="BI349" s="1" t="s">
        <v>0</v>
      </c>
      <c r="BJ349" s="1" t="s">
        <v>0</v>
      </c>
      <c r="BK349" s="1" t="s">
        <v>0</v>
      </c>
      <c r="BL349" s="1" t="s">
        <v>0</v>
      </c>
      <c r="BM349" s="1" t="s">
        <v>0</v>
      </c>
      <c r="BN349" s="1" t="s">
        <v>0</v>
      </c>
      <c r="BO349" s="1" t="s">
        <v>0</v>
      </c>
      <c r="BP349" s="1" t="s">
        <v>0</v>
      </c>
      <c r="BQ349" s="1" t="s">
        <v>0</v>
      </c>
      <c r="BR349" s="1" t="s">
        <v>0</v>
      </c>
      <c r="BS349" s="1" t="s">
        <v>0</v>
      </c>
      <c r="BT349" s="1" t="s">
        <v>0</v>
      </c>
      <c r="BU349" s="1" t="s">
        <v>0</v>
      </c>
      <c r="BV349" s="1" t="s">
        <v>0</v>
      </c>
      <c r="BW349" s="1" t="s">
        <v>0</v>
      </c>
      <c r="BX349" s="1" t="s">
        <v>0</v>
      </c>
      <c r="BY349" s="1" t="s">
        <v>0</v>
      </c>
      <c r="BZ349" s="1" t="s">
        <v>0</v>
      </c>
      <c r="CA349" s="1" t="s">
        <v>0</v>
      </c>
      <c r="CB349" s="1" t="s">
        <v>0</v>
      </c>
      <c r="CC349" s="1" t="s">
        <v>0</v>
      </c>
      <c r="CD349" s="1" t="s">
        <v>0</v>
      </c>
      <c r="CE349" s="1" t="s">
        <v>0</v>
      </c>
      <c r="CF349" s="1" t="s">
        <v>0</v>
      </c>
      <c r="CG349" s="1" t="s">
        <v>0</v>
      </c>
      <c r="CH349" s="1" t="s">
        <v>0</v>
      </c>
      <c r="CI349" s="1" t="s">
        <v>0</v>
      </c>
      <c r="CJ349" s="1" t="s">
        <v>0</v>
      </c>
      <c r="CK349" s="1" t="s">
        <v>0</v>
      </c>
      <c r="CL349" s="1" t="s">
        <v>0</v>
      </c>
      <c r="CM349" s="1" t="s">
        <v>0</v>
      </c>
      <c r="CN349" s="1" t="s">
        <v>0</v>
      </c>
      <c r="CO349" s="1" t="s">
        <v>0</v>
      </c>
      <c r="CP349" s="1" t="s">
        <v>0</v>
      </c>
      <c r="CQ349" s="1" t="s">
        <v>0</v>
      </c>
      <c r="CR349" s="1" t="s">
        <v>0</v>
      </c>
      <c r="CS349" s="1" t="s">
        <v>0</v>
      </c>
      <c r="CT349" s="1" t="s">
        <v>0</v>
      </c>
      <c r="CU349" s="1" t="s">
        <v>0</v>
      </c>
      <c r="CV349" s="1" t="s">
        <v>0</v>
      </c>
      <c r="CW349" s="1" t="s">
        <v>0</v>
      </c>
      <c r="CX349" s="1" t="s">
        <v>0</v>
      </c>
      <c r="CY349" s="1" t="s">
        <v>0</v>
      </c>
      <c r="CZ349" s="1" t="s">
        <v>0</v>
      </c>
      <c r="DA349" s="1" t="s">
        <v>0</v>
      </c>
      <c r="DB349" s="1" t="s">
        <v>0</v>
      </c>
      <c r="DC349" s="1" t="s">
        <v>0</v>
      </c>
      <c r="DD349" s="1" t="s">
        <v>0</v>
      </c>
      <c r="DE349" s="1" t="s">
        <v>0</v>
      </c>
      <c r="DF349" s="1" t="s">
        <v>0</v>
      </c>
      <c r="DG349" s="1" t="s">
        <v>0</v>
      </c>
      <c r="DH349" s="1" t="s">
        <v>0</v>
      </c>
      <c r="DI349" s="1" t="s">
        <v>0</v>
      </c>
      <c r="DJ349" s="1" t="s">
        <v>0</v>
      </c>
      <c r="DK349" s="1" t="s">
        <v>0</v>
      </c>
      <c r="DL349" s="1" t="s">
        <v>0</v>
      </c>
      <c r="DM349" s="1" t="s">
        <v>0</v>
      </c>
      <c r="DN349" s="1" t="s">
        <v>0</v>
      </c>
      <c r="DO349" s="1" t="s">
        <v>0</v>
      </c>
      <c r="DP349" s="1" t="s">
        <v>0</v>
      </c>
      <c r="DQ349" s="1" t="s">
        <v>0</v>
      </c>
      <c r="DR349" s="1" t="s">
        <v>0</v>
      </c>
      <c r="DS349" s="1" t="s">
        <v>0</v>
      </c>
      <c r="DT349" s="1" t="s">
        <v>0</v>
      </c>
      <c r="DU349" s="1" t="s">
        <v>0</v>
      </c>
      <c r="DV349" s="1" t="s">
        <v>0</v>
      </c>
      <c r="DW349" s="1" t="s">
        <v>0</v>
      </c>
      <c r="DX349" s="1" t="s">
        <v>0</v>
      </c>
      <c r="DY349" s="1" t="s">
        <v>0</v>
      </c>
      <c r="DZ349" s="1" t="s">
        <v>0</v>
      </c>
      <c r="EA349" s="1" t="s">
        <v>0</v>
      </c>
      <c r="EB349" s="1" t="s">
        <v>0</v>
      </c>
      <c r="EC349" s="1" t="s">
        <v>0</v>
      </c>
      <c r="ED349" s="1" t="s">
        <v>0</v>
      </c>
      <c r="EE349" s="1" t="s">
        <v>0</v>
      </c>
      <c r="EF349" s="1" t="s">
        <v>0</v>
      </c>
      <c r="EG349" s="1" t="s">
        <v>0</v>
      </c>
      <c r="EH349" s="1" t="s">
        <v>0</v>
      </c>
      <c r="EI349" s="1" t="s">
        <v>0</v>
      </c>
      <c r="EJ349" s="1" t="s">
        <v>0</v>
      </c>
      <c r="EK349" s="1" t="s">
        <v>0</v>
      </c>
      <c r="EL349" s="1" t="s">
        <v>0</v>
      </c>
      <c r="EM349" s="1" t="s">
        <v>0</v>
      </c>
      <c r="EN349" s="1" t="s">
        <v>0</v>
      </c>
      <c r="EO349" s="1" t="s">
        <v>0</v>
      </c>
      <c r="EP349" s="1" t="s">
        <v>0</v>
      </c>
      <c r="EQ349" s="1" t="s">
        <v>0</v>
      </c>
      <c r="ER349" s="1" t="s">
        <v>0</v>
      </c>
      <c r="ES349" s="1" t="s">
        <v>0</v>
      </c>
      <c r="ET349" s="1" t="s">
        <v>0</v>
      </c>
      <c r="EU349" s="1" t="s">
        <v>0</v>
      </c>
      <c r="EV349" s="1" t="s">
        <v>0</v>
      </c>
      <c r="EW349" s="1" t="s">
        <v>0</v>
      </c>
      <c r="EX349" s="1" t="s">
        <v>0</v>
      </c>
      <c r="EY349" s="1" t="s">
        <v>0</v>
      </c>
      <c r="EZ349" s="1" t="s">
        <v>0</v>
      </c>
      <c r="FA349" s="1" t="s">
        <v>0</v>
      </c>
      <c r="FB349" s="1" t="s">
        <v>0</v>
      </c>
      <c r="FC349" s="1" t="s">
        <v>0</v>
      </c>
      <c r="FD349" s="1" t="s">
        <v>0</v>
      </c>
    </row>
    <row r="350" spans="1:160" x14ac:dyDescent="0.2">
      <c r="A350" s="1" t="s">
        <v>1987</v>
      </c>
      <c r="B350" s="4" t="s">
        <v>1550</v>
      </c>
      <c r="C350" s="4" t="s">
        <v>1551</v>
      </c>
      <c r="D350" s="1" t="s">
        <v>0</v>
      </c>
      <c r="E350" s="1" t="s">
        <v>0</v>
      </c>
      <c r="F350" s="1" t="s">
        <v>0</v>
      </c>
      <c r="G350" s="1" t="s">
        <v>0</v>
      </c>
      <c r="H350" s="1" t="s">
        <v>0</v>
      </c>
      <c r="I350" s="1" t="s">
        <v>0</v>
      </c>
      <c r="J350" s="1" t="s">
        <v>0</v>
      </c>
      <c r="K350" s="1" t="s">
        <v>0</v>
      </c>
      <c r="L350" s="1" t="s">
        <v>0</v>
      </c>
      <c r="M350" s="1" t="s">
        <v>0</v>
      </c>
      <c r="N350" s="1" t="s">
        <v>0</v>
      </c>
      <c r="O350" s="1" t="s">
        <v>0</v>
      </c>
      <c r="P350" s="1" t="s">
        <v>0</v>
      </c>
      <c r="Q350" s="1" t="s">
        <v>0</v>
      </c>
      <c r="R350" s="1" t="s">
        <v>0</v>
      </c>
      <c r="S350" s="1" t="s">
        <v>0</v>
      </c>
      <c r="T350" s="1" t="s">
        <v>0</v>
      </c>
      <c r="U350" s="1" t="s">
        <v>0</v>
      </c>
      <c r="V350" s="1" t="s">
        <v>0</v>
      </c>
      <c r="W350" s="1" t="s">
        <v>0</v>
      </c>
      <c r="X350" s="1" t="s">
        <v>0</v>
      </c>
      <c r="Y350" s="1" t="s">
        <v>0</v>
      </c>
      <c r="Z350" s="1" t="s">
        <v>0</v>
      </c>
      <c r="AA350" s="1" t="s">
        <v>0</v>
      </c>
      <c r="AB350" s="1" t="s">
        <v>0</v>
      </c>
      <c r="AC350" s="1" t="s">
        <v>0</v>
      </c>
      <c r="AD350" s="1" t="s">
        <v>0</v>
      </c>
      <c r="AE350" s="1" t="s">
        <v>0</v>
      </c>
      <c r="AF350" s="1" t="s">
        <v>0</v>
      </c>
      <c r="AG350" s="1" t="s">
        <v>0</v>
      </c>
      <c r="AH350" s="1" t="s">
        <v>0</v>
      </c>
      <c r="AI350" s="1" t="s">
        <v>0</v>
      </c>
      <c r="AJ350" s="1" t="s">
        <v>0</v>
      </c>
      <c r="AK350" s="1" t="s">
        <v>0</v>
      </c>
      <c r="AL350" s="1" t="s">
        <v>0</v>
      </c>
      <c r="AM350" s="1" t="s">
        <v>0</v>
      </c>
      <c r="AN350" s="1" t="s">
        <v>0</v>
      </c>
      <c r="AO350" s="1" t="s">
        <v>0</v>
      </c>
      <c r="AP350" s="1" t="s">
        <v>0</v>
      </c>
      <c r="AQ350" s="1" t="s">
        <v>0</v>
      </c>
      <c r="AR350" s="1" t="s">
        <v>0</v>
      </c>
      <c r="AS350" s="1" t="s">
        <v>0</v>
      </c>
      <c r="AT350" s="1" t="s">
        <v>0</v>
      </c>
      <c r="AU350" s="1" t="s">
        <v>0</v>
      </c>
      <c r="AV350" s="1" t="s">
        <v>0</v>
      </c>
      <c r="AW350" s="1" t="s">
        <v>0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 t="s">
        <v>0</v>
      </c>
      <c r="BC350" s="1" t="s">
        <v>0</v>
      </c>
      <c r="BD350" s="1" t="s">
        <v>0</v>
      </c>
      <c r="BE350" s="1" t="s">
        <v>0</v>
      </c>
      <c r="BF350" s="1" t="s">
        <v>0</v>
      </c>
      <c r="BG350" s="1" t="s">
        <v>0</v>
      </c>
      <c r="BH350" s="1" t="s">
        <v>0</v>
      </c>
      <c r="BI350" s="1" t="s">
        <v>0</v>
      </c>
      <c r="BJ350" s="1" t="s">
        <v>0</v>
      </c>
      <c r="BK350" s="1" t="s">
        <v>0</v>
      </c>
      <c r="BL350" s="1" t="s">
        <v>0</v>
      </c>
      <c r="BM350" s="1" t="s">
        <v>0</v>
      </c>
      <c r="BN350" s="1" t="s">
        <v>0</v>
      </c>
      <c r="BO350" s="1" t="s">
        <v>0</v>
      </c>
      <c r="BP350" s="1" t="s">
        <v>0</v>
      </c>
      <c r="BQ350" s="1" t="s">
        <v>0</v>
      </c>
      <c r="BR350" s="1" t="s">
        <v>0</v>
      </c>
      <c r="BS350" s="1" t="s">
        <v>0</v>
      </c>
      <c r="BT350" s="1" t="s">
        <v>0</v>
      </c>
      <c r="BU350" s="1" t="s">
        <v>0</v>
      </c>
      <c r="BV350" s="1" t="s">
        <v>0</v>
      </c>
      <c r="BW350" s="1" t="s">
        <v>0</v>
      </c>
      <c r="BX350" s="1" t="s">
        <v>0</v>
      </c>
      <c r="BY350" s="1" t="s">
        <v>0</v>
      </c>
      <c r="BZ350" s="1" t="s">
        <v>0</v>
      </c>
      <c r="CA350" s="1" t="s">
        <v>0</v>
      </c>
      <c r="CB350" s="1" t="s">
        <v>0</v>
      </c>
      <c r="CC350" s="1" t="s">
        <v>0</v>
      </c>
      <c r="CD350" s="1" t="s">
        <v>0</v>
      </c>
      <c r="CE350" s="1" t="s">
        <v>0</v>
      </c>
      <c r="CF350" s="1" t="s">
        <v>0</v>
      </c>
      <c r="CG350" s="1" t="s">
        <v>0</v>
      </c>
      <c r="CH350" s="1" t="s">
        <v>0</v>
      </c>
      <c r="CI350" s="1" t="s">
        <v>0</v>
      </c>
      <c r="CJ350" s="1" t="s">
        <v>0</v>
      </c>
      <c r="CK350" s="1" t="s">
        <v>0</v>
      </c>
      <c r="CL350" s="1" t="s">
        <v>0</v>
      </c>
      <c r="CM350" s="1" t="s">
        <v>0</v>
      </c>
      <c r="CN350" s="1" t="s">
        <v>0</v>
      </c>
      <c r="CO350" s="1" t="s">
        <v>0</v>
      </c>
      <c r="CP350" s="1" t="s">
        <v>0</v>
      </c>
      <c r="CQ350" s="1" t="s">
        <v>0</v>
      </c>
      <c r="CR350" s="1" t="s">
        <v>0</v>
      </c>
      <c r="CS350" s="1" t="s">
        <v>0</v>
      </c>
      <c r="CT350" s="1" t="s">
        <v>0</v>
      </c>
      <c r="CU350" s="1" t="s">
        <v>0</v>
      </c>
      <c r="CV350" s="1" t="s">
        <v>0</v>
      </c>
      <c r="CW350" s="1" t="s">
        <v>0</v>
      </c>
      <c r="CX350" s="1" t="s">
        <v>0</v>
      </c>
      <c r="CY350" s="1" t="s">
        <v>0</v>
      </c>
      <c r="CZ350" s="1" t="s">
        <v>0</v>
      </c>
      <c r="DA350" s="1" t="s">
        <v>0</v>
      </c>
      <c r="DB350" s="1" t="s">
        <v>0</v>
      </c>
      <c r="DC350" s="1" t="s">
        <v>0</v>
      </c>
      <c r="DD350" s="1" t="s">
        <v>0</v>
      </c>
      <c r="DE350" s="1" t="s">
        <v>0</v>
      </c>
      <c r="DF350" s="1" t="s">
        <v>0</v>
      </c>
      <c r="DG350" s="1" t="s">
        <v>0</v>
      </c>
      <c r="DH350" s="1" t="s">
        <v>0</v>
      </c>
      <c r="DI350" s="1" t="s">
        <v>0</v>
      </c>
      <c r="DJ350" s="1" t="s">
        <v>0</v>
      </c>
      <c r="DK350" s="1" t="s">
        <v>0</v>
      </c>
      <c r="DL350" s="1" t="s">
        <v>0</v>
      </c>
      <c r="DM350" s="1" t="s">
        <v>0</v>
      </c>
      <c r="DN350" s="1" t="s">
        <v>0</v>
      </c>
      <c r="DO350" s="1" t="s">
        <v>0</v>
      </c>
      <c r="DP350" s="1" t="s">
        <v>0</v>
      </c>
      <c r="DQ350" s="1" t="s">
        <v>0</v>
      </c>
      <c r="DR350" s="1" t="s">
        <v>0</v>
      </c>
      <c r="DS350" s="1" t="s">
        <v>0</v>
      </c>
      <c r="DT350" s="1" t="s">
        <v>0</v>
      </c>
      <c r="DU350" s="1" t="s">
        <v>0</v>
      </c>
      <c r="DV350" s="1" t="s">
        <v>0</v>
      </c>
      <c r="DW350" s="1" t="s">
        <v>0</v>
      </c>
      <c r="DX350" s="1" t="s">
        <v>0</v>
      </c>
      <c r="DY350" s="1" t="s">
        <v>0</v>
      </c>
      <c r="DZ350" s="1" t="s">
        <v>0</v>
      </c>
      <c r="EA350" s="1" t="s">
        <v>0</v>
      </c>
      <c r="EB350" s="1" t="s">
        <v>0</v>
      </c>
      <c r="EC350" s="1" t="s">
        <v>0</v>
      </c>
      <c r="ED350" s="1" t="s">
        <v>0</v>
      </c>
      <c r="EE350" s="1" t="s">
        <v>0</v>
      </c>
      <c r="EF350" s="1" t="s">
        <v>0</v>
      </c>
      <c r="EG350" s="1" t="s">
        <v>0</v>
      </c>
      <c r="EH350" s="1" t="s">
        <v>0</v>
      </c>
      <c r="EI350" s="1" t="s">
        <v>0</v>
      </c>
      <c r="EJ350" s="1" t="s">
        <v>0</v>
      </c>
      <c r="EK350" s="1" t="s">
        <v>0</v>
      </c>
      <c r="EL350" s="1" t="s">
        <v>0</v>
      </c>
      <c r="EM350" s="1" t="s">
        <v>0</v>
      </c>
      <c r="EN350" s="1" t="s">
        <v>0</v>
      </c>
      <c r="EO350" s="1" t="s">
        <v>0</v>
      </c>
      <c r="EP350" s="1" t="s">
        <v>0</v>
      </c>
      <c r="EQ350" s="1" t="s">
        <v>0</v>
      </c>
      <c r="ER350" s="1" t="s">
        <v>0</v>
      </c>
      <c r="ES350" s="1" t="s">
        <v>0</v>
      </c>
      <c r="ET350" s="1" t="s">
        <v>0</v>
      </c>
      <c r="EU350" s="1" t="s">
        <v>0</v>
      </c>
      <c r="EV350" s="1" t="s">
        <v>0</v>
      </c>
      <c r="EW350" s="1" t="s">
        <v>0</v>
      </c>
      <c r="EX350" s="1" t="s">
        <v>0</v>
      </c>
      <c r="EY350" s="1" t="s">
        <v>0</v>
      </c>
      <c r="EZ350" s="1" t="s">
        <v>0</v>
      </c>
      <c r="FA350" s="1" t="s">
        <v>0</v>
      </c>
      <c r="FB350" s="1" t="s">
        <v>0</v>
      </c>
      <c r="FC350" s="1" t="s">
        <v>0</v>
      </c>
      <c r="FD350" s="1" t="s">
        <v>0</v>
      </c>
    </row>
    <row r="351" spans="1:160" x14ac:dyDescent="0.2">
      <c r="A351" s="1" t="s">
        <v>1988</v>
      </c>
      <c r="B351" s="4" t="s">
        <v>1554</v>
      </c>
      <c r="C351" s="4" t="s">
        <v>1555</v>
      </c>
      <c r="D351" s="1" t="s">
        <v>0</v>
      </c>
      <c r="E351" s="1" t="s">
        <v>0</v>
      </c>
      <c r="F351" s="1" t="s">
        <v>0</v>
      </c>
      <c r="G351" s="1" t="s">
        <v>0</v>
      </c>
      <c r="H351" s="1" t="s">
        <v>0</v>
      </c>
      <c r="I351" s="1" t="s">
        <v>0</v>
      </c>
      <c r="J351" s="1" t="s">
        <v>0</v>
      </c>
      <c r="K351" s="1" t="s">
        <v>0</v>
      </c>
      <c r="L351" s="1" t="s">
        <v>0</v>
      </c>
      <c r="M351" s="1" t="s">
        <v>0</v>
      </c>
      <c r="N351" s="1" t="s">
        <v>0</v>
      </c>
      <c r="O351" s="1" t="s">
        <v>0</v>
      </c>
      <c r="P351" s="1" t="s">
        <v>0</v>
      </c>
      <c r="Q351" s="1" t="s">
        <v>0</v>
      </c>
      <c r="R351" s="1" t="s">
        <v>0</v>
      </c>
      <c r="S351" s="1" t="s">
        <v>0</v>
      </c>
      <c r="T351" s="1" t="s">
        <v>0</v>
      </c>
      <c r="U351" s="1" t="s">
        <v>0</v>
      </c>
      <c r="V351" s="1" t="s">
        <v>0</v>
      </c>
      <c r="W351" s="1" t="s">
        <v>0</v>
      </c>
      <c r="X351" s="1" t="s">
        <v>0</v>
      </c>
      <c r="Y351" s="1" t="s">
        <v>0</v>
      </c>
      <c r="Z351" s="1" t="s">
        <v>0</v>
      </c>
      <c r="AA351" s="1" t="s">
        <v>0</v>
      </c>
      <c r="AB351" s="1" t="s">
        <v>0</v>
      </c>
      <c r="AC351" s="1" t="s">
        <v>0</v>
      </c>
      <c r="AD351" s="1" t="s">
        <v>0</v>
      </c>
      <c r="AE351" s="1" t="s">
        <v>0</v>
      </c>
      <c r="AF351" s="1" t="s">
        <v>0</v>
      </c>
      <c r="AG351" s="1" t="s">
        <v>0</v>
      </c>
      <c r="AH351" s="1" t="s">
        <v>0</v>
      </c>
      <c r="AI351" s="1" t="s">
        <v>0</v>
      </c>
      <c r="AJ351" s="1" t="s">
        <v>0</v>
      </c>
      <c r="AK351" s="1" t="s">
        <v>0</v>
      </c>
      <c r="AL351" s="1" t="s">
        <v>0</v>
      </c>
      <c r="AM351" s="1" t="s">
        <v>0</v>
      </c>
      <c r="AN351" s="1" t="s">
        <v>0</v>
      </c>
      <c r="AO351" s="1" t="s">
        <v>0</v>
      </c>
      <c r="AP351" s="1" t="s">
        <v>0</v>
      </c>
      <c r="AQ351" s="1" t="s">
        <v>0</v>
      </c>
      <c r="AR351" s="1" t="s">
        <v>0</v>
      </c>
      <c r="AS351" s="1" t="s">
        <v>0</v>
      </c>
      <c r="AT351" s="1" t="s">
        <v>0</v>
      </c>
      <c r="AU351" s="1" t="s">
        <v>0</v>
      </c>
      <c r="AV351" s="1" t="s">
        <v>0</v>
      </c>
      <c r="AW351" s="1" t="s">
        <v>0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 t="s">
        <v>0</v>
      </c>
      <c r="BC351" s="1" t="s">
        <v>0</v>
      </c>
      <c r="BD351" s="1" t="s">
        <v>0</v>
      </c>
      <c r="BE351" s="1" t="s">
        <v>0</v>
      </c>
      <c r="BF351" s="1" t="s">
        <v>0</v>
      </c>
      <c r="BG351" s="1" t="s">
        <v>0</v>
      </c>
      <c r="BH351" s="1" t="s">
        <v>0</v>
      </c>
      <c r="BI351" s="1" t="s">
        <v>0</v>
      </c>
      <c r="BJ351" s="1" t="s">
        <v>0</v>
      </c>
      <c r="BK351" s="1" t="s">
        <v>0</v>
      </c>
      <c r="BL351" s="1" t="s">
        <v>0</v>
      </c>
      <c r="BM351" s="1" t="s">
        <v>0</v>
      </c>
      <c r="BN351" s="1" t="s">
        <v>0</v>
      </c>
      <c r="BO351" s="1" t="s">
        <v>0</v>
      </c>
      <c r="BP351" s="1" t="s">
        <v>0</v>
      </c>
      <c r="BQ351" s="1" t="s">
        <v>0</v>
      </c>
      <c r="BR351" s="1" t="s">
        <v>0</v>
      </c>
      <c r="BS351" s="1" t="s">
        <v>0</v>
      </c>
      <c r="BT351" s="1" t="s">
        <v>0</v>
      </c>
      <c r="BU351" s="1" t="s">
        <v>0</v>
      </c>
      <c r="BV351" s="1" t="s">
        <v>0</v>
      </c>
      <c r="BW351" s="1" t="s">
        <v>0</v>
      </c>
      <c r="BX351" s="1" t="s">
        <v>0</v>
      </c>
      <c r="BY351" s="1" t="s">
        <v>0</v>
      </c>
      <c r="BZ351" s="1" t="s">
        <v>0</v>
      </c>
      <c r="CA351" s="1" t="s">
        <v>0</v>
      </c>
      <c r="CB351" s="1" t="s">
        <v>0</v>
      </c>
      <c r="CC351" s="1" t="s">
        <v>0</v>
      </c>
      <c r="CD351" s="1" t="s">
        <v>0</v>
      </c>
      <c r="CE351" s="1" t="s">
        <v>0</v>
      </c>
      <c r="CF351" s="1" t="s">
        <v>0</v>
      </c>
      <c r="CG351" s="1" t="s">
        <v>0</v>
      </c>
      <c r="CH351" s="1" t="s">
        <v>0</v>
      </c>
      <c r="CI351" s="1" t="s">
        <v>0</v>
      </c>
      <c r="CJ351" s="1" t="s">
        <v>0</v>
      </c>
      <c r="CK351" s="1" t="s">
        <v>0</v>
      </c>
      <c r="CL351" s="1" t="s">
        <v>0</v>
      </c>
      <c r="CM351" s="1" t="s">
        <v>0</v>
      </c>
      <c r="CN351" s="1" t="s">
        <v>0</v>
      </c>
      <c r="CO351" s="1" t="s">
        <v>0</v>
      </c>
      <c r="CP351" s="1" t="s">
        <v>0</v>
      </c>
      <c r="CQ351" s="1" t="s">
        <v>0</v>
      </c>
      <c r="CR351" s="1" t="s">
        <v>0</v>
      </c>
      <c r="CS351" s="1" t="s">
        <v>0</v>
      </c>
      <c r="CT351" s="1" t="s">
        <v>0</v>
      </c>
      <c r="CU351" s="1" t="s">
        <v>0</v>
      </c>
      <c r="CV351" s="1" t="s">
        <v>0</v>
      </c>
      <c r="CW351" s="1" t="s">
        <v>0</v>
      </c>
      <c r="CX351" s="1" t="s">
        <v>0</v>
      </c>
      <c r="CY351" s="1" t="s">
        <v>0</v>
      </c>
      <c r="CZ351" s="1" t="s">
        <v>0</v>
      </c>
      <c r="DA351" s="1" t="s">
        <v>0</v>
      </c>
      <c r="DB351" s="1" t="s">
        <v>0</v>
      </c>
      <c r="DC351" s="1" t="s">
        <v>0</v>
      </c>
      <c r="DD351" s="1" t="s">
        <v>0</v>
      </c>
      <c r="DE351" s="1" t="s">
        <v>0</v>
      </c>
      <c r="DF351" s="1" t="s">
        <v>0</v>
      </c>
      <c r="DG351" s="1" t="s">
        <v>0</v>
      </c>
      <c r="DH351" s="1" t="s">
        <v>0</v>
      </c>
      <c r="DI351" s="1" t="s">
        <v>0</v>
      </c>
      <c r="DJ351" s="1" t="s">
        <v>0</v>
      </c>
      <c r="DK351" s="1" t="s">
        <v>0</v>
      </c>
      <c r="DL351" s="1" t="s">
        <v>0</v>
      </c>
      <c r="DM351" s="1" t="s">
        <v>0</v>
      </c>
      <c r="DN351" s="1" t="s">
        <v>0</v>
      </c>
      <c r="DO351" s="1" t="s">
        <v>0</v>
      </c>
      <c r="DP351" s="1" t="s">
        <v>0</v>
      </c>
      <c r="DQ351" s="1" t="s">
        <v>0</v>
      </c>
      <c r="DR351" s="1" t="s">
        <v>0</v>
      </c>
      <c r="DS351" s="1" t="s">
        <v>0</v>
      </c>
      <c r="DT351" s="1" t="s">
        <v>0</v>
      </c>
      <c r="DU351" s="1" t="s">
        <v>0</v>
      </c>
      <c r="DV351" s="1" t="s">
        <v>0</v>
      </c>
      <c r="DW351" s="1" t="s">
        <v>0</v>
      </c>
      <c r="DX351" s="1" t="s">
        <v>0</v>
      </c>
      <c r="DY351" s="1" t="s">
        <v>0</v>
      </c>
      <c r="DZ351" s="1" t="s">
        <v>0</v>
      </c>
      <c r="EA351" s="1" t="s">
        <v>0</v>
      </c>
      <c r="EB351" s="1" t="s">
        <v>0</v>
      </c>
      <c r="EC351" s="1" t="s">
        <v>0</v>
      </c>
      <c r="ED351" s="1" t="s">
        <v>0</v>
      </c>
      <c r="EE351" s="1" t="s">
        <v>0</v>
      </c>
      <c r="EF351" s="1" t="s">
        <v>0</v>
      </c>
      <c r="EG351" s="1" t="s">
        <v>0</v>
      </c>
      <c r="EH351" s="1" t="s">
        <v>0</v>
      </c>
      <c r="EI351" s="1" t="s">
        <v>0</v>
      </c>
      <c r="EJ351" s="1" t="s">
        <v>0</v>
      </c>
      <c r="EK351" s="1" t="s">
        <v>0</v>
      </c>
      <c r="EL351" s="1" t="s">
        <v>0</v>
      </c>
      <c r="EM351" s="1" t="s">
        <v>0</v>
      </c>
      <c r="EN351" s="1" t="s">
        <v>0</v>
      </c>
      <c r="EO351" s="1" t="s">
        <v>0</v>
      </c>
      <c r="EP351" s="1" t="s">
        <v>0</v>
      </c>
      <c r="EQ351" s="1" t="s">
        <v>0</v>
      </c>
      <c r="ER351" s="1" t="s">
        <v>0</v>
      </c>
      <c r="ES351" s="1" t="s">
        <v>0</v>
      </c>
      <c r="ET351" s="1" t="s">
        <v>0</v>
      </c>
      <c r="EU351" s="1" t="s">
        <v>0</v>
      </c>
      <c r="EV351" s="1" t="s">
        <v>0</v>
      </c>
      <c r="EW351" s="1" t="s">
        <v>0</v>
      </c>
      <c r="EX351" s="1" t="s">
        <v>0</v>
      </c>
      <c r="EY351" s="1" t="s">
        <v>0</v>
      </c>
      <c r="EZ351" s="1" t="s">
        <v>0</v>
      </c>
      <c r="FA351" s="1" t="s">
        <v>0</v>
      </c>
      <c r="FB351" s="1" t="s">
        <v>0</v>
      </c>
      <c r="FC351" s="1" t="s">
        <v>0</v>
      </c>
      <c r="FD351" s="1" t="s">
        <v>0</v>
      </c>
    </row>
    <row r="352" spans="1:160" x14ac:dyDescent="0.2">
      <c r="A352" s="1" t="s">
        <v>1989</v>
      </c>
      <c r="B352" s="4" t="s">
        <v>1559</v>
      </c>
      <c r="C352" s="4" t="s">
        <v>1560</v>
      </c>
      <c r="D352" s="1" t="s">
        <v>0</v>
      </c>
      <c r="E352" s="1" t="s">
        <v>0</v>
      </c>
      <c r="F352" s="1" t="s">
        <v>0</v>
      </c>
      <c r="G352" s="1" t="s">
        <v>0</v>
      </c>
      <c r="H352" s="1" t="s">
        <v>0</v>
      </c>
      <c r="I352" s="1" t="s">
        <v>0</v>
      </c>
      <c r="J352" s="1" t="s">
        <v>0</v>
      </c>
      <c r="K352" s="1" t="s">
        <v>0</v>
      </c>
      <c r="L352" s="1" t="s">
        <v>0</v>
      </c>
      <c r="M352" s="1" t="s">
        <v>0</v>
      </c>
      <c r="N352" s="1" t="s">
        <v>0</v>
      </c>
      <c r="O352" s="1" t="s">
        <v>0</v>
      </c>
      <c r="P352" s="1" t="s">
        <v>0</v>
      </c>
      <c r="Q352" s="1" t="s">
        <v>0</v>
      </c>
      <c r="R352" s="1" t="s">
        <v>0</v>
      </c>
      <c r="S352" s="1" t="s">
        <v>0</v>
      </c>
      <c r="T352" s="1" t="s">
        <v>0</v>
      </c>
      <c r="U352" s="1" t="s">
        <v>0</v>
      </c>
      <c r="V352" s="1" t="s">
        <v>0</v>
      </c>
      <c r="W352" s="1" t="s">
        <v>0</v>
      </c>
      <c r="X352" s="1" t="s">
        <v>0</v>
      </c>
      <c r="Y352" s="1" t="s">
        <v>0</v>
      </c>
      <c r="Z352" s="1" t="s">
        <v>0</v>
      </c>
      <c r="AA352" s="1" t="s">
        <v>0</v>
      </c>
      <c r="AB352" s="1" t="s">
        <v>0</v>
      </c>
      <c r="AC352" s="1" t="s">
        <v>0</v>
      </c>
      <c r="AD352" s="1" t="s">
        <v>0</v>
      </c>
      <c r="AE352" s="1" t="s">
        <v>0</v>
      </c>
      <c r="AF352" s="1" t="s">
        <v>0</v>
      </c>
      <c r="AG352" s="1" t="s">
        <v>0</v>
      </c>
      <c r="AH352" s="1" t="s">
        <v>0</v>
      </c>
      <c r="AI352" s="1" t="s">
        <v>0</v>
      </c>
      <c r="AJ352" s="1" t="s">
        <v>0</v>
      </c>
      <c r="AK352" s="1" t="s">
        <v>0</v>
      </c>
      <c r="AL352" s="1" t="s">
        <v>0</v>
      </c>
      <c r="AM352" s="1" t="s">
        <v>0</v>
      </c>
      <c r="AN352" s="1" t="s">
        <v>0</v>
      </c>
      <c r="AO352" s="1" t="s">
        <v>0</v>
      </c>
      <c r="AP352" s="1" t="s">
        <v>0</v>
      </c>
      <c r="AQ352" s="1" t="s">
        <v>0</v>
      </c>
      <c r="AR352" s="1" t="s">
        <v>0</v>
      </c>
      <c r="AS352" s="1" t="s">
        <v>0</v>
      </c>
      <c r="AT352" s="1" t="s">
        <v>0</v>
      </c>
      <c r="AU352" s="1" t="s">
        <v>0</v>
      </c>
      <c r="AV352" s="1" t="s">
        <v>0</v>
      </c>
      <c r="AW352" s="1" t="s">
        <v>0</v>
      </c>
      <c r="AX352" s="1" t="s">
        <v>0</v>
      </c>
      <c r="AY352" s="1" t="s">
        <v>0</v>
      </c>
      <c r="AZ352" s="1" t="s">
        <v>0</v>
      </c>
      <c r="BA352" s="1" t="s">
        <v>0</v>
      </c>
      <c r="BB352" s="1" t="s">
        <v>0</v>
      </c>
      <c r="BC352" s="1" t="s">
        <v>0</v>
      </c>
      <c r="BD352" s="1" t="s">
        <v>0</v>
      </c>
      <c r="BE352" s="1" t="s">
        <v>0</v>
      </c>
      <c r="BF352" s="1" t="s">
        <v>0</v>
      </c>
      <c r="BG352" s="1" t="s">
        <v>0</v>
      </c>
      <c r="BH352" s="1" t="s">
        <v>0</v>
      </c>
      <c r="BI352" s="1" t="s">
        <v>0</v>
      </c>
      <c r="BJ352" s="1" t="s">
        <v>0</v>
      </c>
      <c r="BK352" s="1" t="s">
        <v>0</v>
      </c>
      <c r="BL352" s="1" t="s">
        <v>0</v>
      </c>
      <c r="BM352" s="1" t="s">
        <v>0</v>
      </c>
      <c r="BN352" s="1" t="s">
        <v>0</v>
      </c>
      <c r="BO352" s="1" t="s">
        <v>0</v>
      </c>
      <c r="BP352" s="1" t="s">
        <v>0</v>
      </c>
      <c r="BQ352" s="1" t="s">
        <v>0</v>
      </c>
      <c r="BR352" s="1" t="s">
        <v>0</v>
      </c>
      <c r="BS352" s="1" t="s">
        <v>0</v>
      </c>
      <c r="BT352" s="1" t="s">
        <v>0</v>
      </c>
      <c r="BU352" s="1" t="s">
        <v>0</v>
      </c>
      <c r="BV352" s="1" t="s">
        <v>0</v>
      </c>
      <c r="BW352" s="1" t="s">
        <v>0</v>
      </c>
      <c r="BX352" s="1" t="s">
        <v>0</v>
      </c>
      <c r="BY352" s="1" t="s">
        <v>0</v>
      </c>
      <c r="BZ352" s="1" t="s">
        <v>0</v>
      </c>
      <c r="CA352" s="1" t="s">
        <v>0</v>
      </c>
      <c r="CB352" s="1" t="s">
        <v>0</v>
      </c>
      <c r="CC352" s="1" t="s">
        <v>0</v>
      </c>
      <c r="CD352" s="1" t="s">
        <v>0</v>
      </c>
      <c r="CE352" s="1" t="s">
        <v>0</v>
      </c>
      <c r="CF352" s="1" t="s">
        <v>0</v>
      </c>
      <c r="CG352" s="1" t="s">
        <v>0</v>
      </c>
      <c r="CH352" s="1" t="s">
        <v>0</v>
      </c>
      <c r="CI352" s="1" t="s">
        <v>0</v>
      </c>
      <c r="CJ352" s="1" t="s">
        <v>0</v>
      </c>
      <c r="CK352" s="1" t="s">
        <v>0</v>
      </c>
      <c r="CL352" s="1" t="s">
        <v>0</v>
      </c>
      <c r="CM352" s="1" t="s">
        <v>0</v>
      </c>
      <c r="CN352" s="1" t="s">
        <v>0</v>
      </c>
      <c r="CO352" s="1" t="s">
        <v>0</v>
      </c>
      <c r="CP352" s="1" t="s">
        <v>0</v>
      </c>
      <c r="CQ352" s="1" t="s">
        <v>0</v>
      </c>
      <c r="CR352" s="1" t="s">
        <v>0</v>
      </c>
      <c r="CS352" s="1" t="s">
        <v>0</v>
      </c>
      <c r="CT352" s="1" t="s">
        <v>0</v>
      </c>
      <c r="CU352" s="1" t="s">
        <v>0</v>
      </c>
      <c r="CV352" s="1" t="s">
        <v>0</v>
      </c>
      <c r="CW352" s="1" t="s">
        <v>0</v>
      </c>
      <c r="CX352" s="1" t="s">
        <v>0</v>
      </c>
      <c r="CY352" s="1" t="s">
        <v>0</v>
      </c>
      <c r="CZ352" s="1" t="s">
        <v>0</v>
      </c>
      <c r="DA352" s="1" t="s">
        <v>0</v>
      </c>
      <c r="DB352" s="1" t="s">
        <v>0</v>
      </c>
      <c r="DC352" s="1" t="s">
        <v>0</v>
      </c>
      <c r="DD352" s="1" t="s">
        <v>0</v>
      </c>
      <c r="DE352" s="1" t="s">
        <v>0</v>
      </c>
      <c r="DF352" s="1" t="s">
        <v>0</v>
      </c>
      <c r="DG352" s="1" t="s">
        <v>0</v>
      </c>
      <c r="DH352" s="1" t="s">
        <v>0</v>
      </c>
      <c r="DI352" s="1" t="s">
        <v>0</v>
      </c>
      <c r="DJ352" s="1" t="s">
        <v>0</v>
      </c>
      <c r="DK352" s="1" t="s">
        <v>0</v>
      </c>
      <c r="DL352" s="1" t="s">
        <v>0</v>
      </c>
      <c r="DM352" s="1" t="s">
        <v>0</v>
      </c>
      <c r="DN352" s="1" t="s">
        <v>0</v>
      </c>
      <c r="DO352" s="1" t="s">
        <v>0</v>
      </c>
      <c r="DP352" s="1" t="s">
        <v>0</v>
      </c>
      <c r="DQ352" s="1" t="s">
        <v>0</v>
      </c>
      <c r="DR352" s="1" t="s">
        <v>0</v>
      </c>
      <c r="DS352" s="1" t="s">
        <v>0</v>
      </c>
      <c r="DT352" s="1" t="s">
        <v>0</v>
      </c>
      <c r="DU352" s="1" t="s">
        <v>0</v>
      </c>
      <c r="DV352" s="1" t="s">
        <v>0</v>
      </c>
      <c r="DW352" s="1" t="s">
        <v>0</v>
      </c>
      <c r="DX352" s="1" t="s">
        <v>0</v>
      </c>
      <c r="DY352" s="1" t="s">
        <v>0</v>
      </c>
      <c r="DZ352" s="1" t="s">
        <v>0</v>
      </c>
      <c r="EA352" s="1" t="s">
        <v>0</v>
      </c>
      <c r="EB352" s="1" t="s">
        <v>0</v>
      </c>
      <c r="EC352" s="1" t="s">
        <v>0</v>
      </c>
      <c r="ED352" s="1" t="s">
        <v>0</v>
      </c>
      <c r="EE352" s="1" t="s">
        <v>0</v>
      </c>
      <c r="EF352" s="1" t="s">
        <v>0</v>
      </c>
      <c r="EG352" s="1" t="s">
        <v>0</v>
      </c>
      <c r="EH352" s="1" t="s">
        <v>0</v>
      </c>
      <c r="EI352" s="1" t="s">
        <v>0</v>
      </c>
      <c r="EJ352" s="1" t="s">
        <v>0</v>
      </c>
      <c r="EK352" s="1" t="s">
        <v>0</v>
      </c>
      <c r="EL352" s="1" t="s">
        <v>0</v>
      </c>
      <c r="EM352" s="1" t="s">
        <v>0</v>
      </c>
      <c r="EN352" s="1" t="s">
        <v>0</v>
      </c>
      <c r="EO352" s="1" t="s">
        <v>0</v>
      </c>
      <c r="EP352" s="1" t="s">
        <v>0</v>
      </c>
      <c r="EQ352" s="1" t="s">
        <v>0</v>
      </c>
      <c r="ER352" s="1" t="s">
        <v>0</v>
      </c>
      <c r="ES352" s="1" t="s">
        <v>0</v>
      </c>
      <c r="ET352" s="1" t="s">
        <v>0</v>
      </c>
      <c r="EU352" s="1" t="s">
        <v>0</v>
      </c>
      <c r="EV352" s="1" t="s">
        <v>0</v>
      </c>
      <c r="EW352" s="1" t="s">
        <v>0</v>
      </c>
      <c r="EX352" s="1" t="s">
        <v>0</v>
      </c>
      <c r="EY352" s="1" t="s">
        <v>0</v>
      </c>
      <c r="EZ352" s="1" t="s">
        <v>0</v>
      </c>
      <c r="FA352" s="1" t="s">
        <v>0</v>
      </c>
      <c r="FB352" s="1" t="s">
        <v>0</v>
      </c>
      <c r="FC352" s="1" t="s">
        <v>0</v>
      </c>
      <c r="FD352" s="1" t="s">
        <v>0</v>
      </c>
    </row>
    <row r="353" spans="1:160" x14ac:dyDescent="0.2">
      <c r="A353" s="1" t="s">
        <v>1990</v>
      </c>
      <c r="B353" s="4" t="s">
        <v>1563</v>
      </c>
      <c r="C353" s="4" t="s">
        <v>1564</v>
      </c>
      <c r="D353" s="1" t="s">
        <v>0</v>
      </c>
      <c r="E353" s="1" t="s">
        <v>0</v>
      </c>
      <c r="F353" s="1" t="s">
        <v>0</v>
      </c>
      <c r="G353" s="1" t="s">
        <v>0</v>
      </c>
      <c r="H353" s="1" t="s">
        <v>0</v>
      </c>
      <c r="I353" s="1" t="s">
        <v>0</v>
      </c>
      <c r="J353" s="1" t="s">
        <v>0</v>
      </c>
      <c r="K353" s="1" t="s">
        <v>0</v>
      </c>
      <c r="L353" s="1" t="s">
        <v>0</v>
      </c>
      <c r="M353" s="1" t="s">
        <v>0</v>
      </c>
      <c r="N353" s="1" t="s">
        <v>0</v>
      </c>
      <c r="O353" s="1" t="s">
        <v>0</v>
      </c>
      <c r="P353" s="1" t="s">
        <v>0</v>
      </c>
      <c r="Q353" s="1" t="s">
        <v>0</v>
      </c>
      <c r="R353" s="1" t="s">
        <v>0</v>
      </c>
      <c r="S353" s="1" t="s">
        <v>0</v>
      </c>
      <c r="T353" s="1" t="s">
        <v>0</v>
      </c>
      <c r="U353" s="1" t="s">
        <v>0</v>
      </c>
      <c r="V353" s="1" t="s">
        <v>0</v>
      </c>
      <c r="W353" s="1" t="s">
        <v>0</v>
      </c>
      <c r="X353" s="1" t="s">
        <v>0</v>
      </c>
      <c r="Y353" s="1" t="s">
        <v>0</v>
      </c>
      <c r="Z353" s="1" t="s">
        <v>0</v>
      </c>
      <c r="AA353" s="1" t="s">
        <v>0</v>
      </c>
      <c r="AB353" s="1" t="s">
        <v>0</v>
      </c>
      <c r="AC353" s="1" t="s">
        <v>0</v>
      </c>
      <c r="AD353" s="1" t="s">
        <v>0</v>
      </c>
      <c r="AE353" s="1" t="s">
        <v>0</v>
      </c>
      <c r="AF353" s="1" t="s">
        <v>0</v>
      </c>
      <c r="AG353" s="1" t="s">
        <v>0</v>
      </c>
      <c r="AH353" s="1" t="s">
        <v>0</v>
      </c>
      <c r="AI353" s="1" t="s">
        <v>0</v>
      </c>
      <c r="AJ353" s="1" t="s">
        <v>0</v>
      </c>
      <c r="AK353" s="1" t="s">
        <v>0</v>
      </c>
      <c r="AL353" s="1" t="s">
        <v>0</v>
      </c>
      <c r="AM353" s="1" t="s">
        <v>0</v>
      </c>
      <c r="AN353" s="1" t="s">
        <v>0</v>
      </c>
      <c r="AO353" s="1" t="s">
        <v>0</v>
      </c>
      <c r="AP353" s="1" t="s">
        <v>0</v>
      </c>
      <c r="AQ353" s="1" t="s">
        <v>0</v>
      </c>
      <c r="AR353" s="1" t="s">
        <v>0</v>
      </c>
      <c r="AS353" s="1" t="s">
        <v>0</v>
      </c>
      <c r="AT353" s="1" t="s">
        <v>0</v>
      </c>
      <c r="AU353" s="1" t="s">
        <v>0</v>
      </c>
      <c r="AV353" s="1" t="s">
        <v>0</v>
      </c>
      <c r="AW353" s="1" t="s">
        <v>0</v>
      </c>
      <c r="AX353" s="1" t="s">
        <v>0</v>
      </c>
      <c r="AY353" s="1" t="s">
        <v>0</v>
      </c>
      <c r="AZ353" s="1" t="s">
        <v>0</v>
      </c>
      <c r="BA353" s="1" t="s">
        <v>0</v>
      </c>
      <c r="BB353" s="1" t="s">
        <v>0</v>
      </c>
      <c r="BC353" s="1" t="s">
        <v>0</v>
      </c>
      <c r="BD353" s="1" t="s">
        <v>0</v>
      </c>
      <c r="BE353" s="1" t="s">
        <v>0</v>
      </c>
      <c r="BF353" s="1" t="s">
        <v>0</v>
      </c>
      <c r="BG353" s="1" t="s">
        <v>0</v>
      </c>
      <c r="BH353" s="1" t="s">
        <v>0</v>
      </c>
      <c r="BI353" s="1" t="s">
        <v>0</v>
      </c>
      <c r="BJ353" s="1" t="s">
        <v>0</v>
      </c>
      <c r="BK353" s="1" t="s">
        <v>0</v>
      </c>
      <c r="BL353" s="1" t="s">
        <v>0</v>
      </c>
      <c r="BM353" s="1" t="s">
        <v>0</v>
      </c>
      <c r="BN353" s="1" t="s">
        <v>0</v>
      </c>
      <c r="BO353" s="1" t="s">
        <v>0</v>
      </c>
      <c r="BP353" s="1" t="s">
        <v>0</v>
      </c>
      <c r="BQ353" s="1" t="s">
        <v>0</v>
      </c>
      <c r="BR353" s="1" t="s">
        <v>0</v>
      </c>
      <c r="BS353" s="1" t="s">
        <v>0</v>
      </c>
      <c r="BT353" s="1" t="s">
        <v>0</v>
      </c>
      <c r="BU353" s="1" t="s">
        <v>0</v>
      </c>
      <c r="BV353" s="1" t="s">
        <v>0</v>
      </c>
      <c r="BW353" s="1" t="s">
        <v>0</v>
      </c>
      <c r="BX353" s="1" t="s">
        <v>0</v>
      </c>
      <c r="BY353" s="1" t="s">
        <v>0</v>
      </c>
      <c r="BZ353" s="1" t="s">
        <v>0</v>
      </c>
      <c r="CA353" s="1" t="s">
        <v>0</v>
      </c>
      <c r="CB353" s="1" t="s">
        <v>0</v>
      </c>
      <c r="CC353" s="1" t="s">
        <v>0</v>
      </c>
      <c r="CD353" s="1" t="s">
        <v>0</v>
      </c>
      <c r="CE353" s="1" t="s">
        <v>0</v>
      </c>
      <c r="CF353" s="1" t="s">
        <v>0</v>
      </c>
      <c r="CG353" s="1" t="s">
        <v>0</v>
      </c>
      <c r="CH353" s="1" t="s">
        <v>0</v>
      </c>
      <c r="CI353" s="1" t="s">
        <v>0</v>
      </c>
      <c r="CJ353" s="1" t="s">
        <v>0</v>
      </c>
      <c r="CK353" s="1" t="s">
        <v>0</v>
      </c>
      <c r="CL353" s="1" t="s">
        <v>0</v>
      </c>
      <c r="CM353" s="1" t="s">
        <v>0</v>
      </c>
      <c r="CN353" s="1" t="s">
        <v>0</v>
      </c>
      <c r="CO353" s="1" t="s">
        <v>0</v>
      </c>
      <c r="CP353" s="1" t="s">
        <v>0</v>
      </c>
      <c r="CQ353" s="1" t="s">
        <v>0</v>
      </c>
      <c r="CR353" s="1" t="s">
        <v>0</v>
      </c>
      <c r="CS353" s="1" t="s">
        <v>0</v>
      </c>
      <c r="CT353" s="1" t="s">
        <v>0</v>
      </c>
      <c r="CU353" s="1" t="s">
        <v>0</v>
      </c>
      <c r="CV353" s="1" t="s">
        <v>0</v>
      </c>
      <c r="CW353" s="1" t="s">
        <v>0</v>
      </c>
      <c r="CX353" s="1" t="s">
        <v>0</v>
      </c>
      <c r="CY353" s="1" t="s">
        <v>0</v>
      </c>
      <c r="CZ353" s="1" t="s">
        <v>0</v>
      </c>
      <c r="DA353" s="1" t="s">
        <v>0</v>
      </c>
      <c r="DB353" s="1" t="s">
        <v>0</v>
      </c>
      <c r="DC353" s="1" t="s">
        <v>0</v>
      </c>
      <c r="DD353" s="1" t="s">
        <v>0</v>
      </c>
      <c r="DE353" s="1" t="s">
        <v>0</v>
      </c>
      <c r="DF353" s="1" t="s">
        <v>0</v>
      </c>
      <c r="DG353" s="1" t="s">
        <v>0</v>
      </c>
      <c r="DH353" s="1" t="s">
        <v>0</v>
      </c>
      <c r="DI353" s="1" t="s">
        <v>0</v>
      </c>
      <c r="DJ353" s="1" t="s">
        <v>0</v>
      </c>
      <c r="DK353" s="1" t="s">
        <v>0</v>
      </c>
      <c r="DL353" s="1" t="s">
        <v>0</v>
      </c>
      <c r="DM353" s="1" t="s">
        <v>0</v>
      </c>
      <c r="DN353" s="1" t="s">
        <v>0</v>
      </c>
      <c r="DO353" s="1" t="s">
        <v>0</v>
      </c>
      <c r="DP353" s="1" t="s">
        <v>0</v>
      </c>
      <c r="DQ353" s="1" t="s">
        <v>0</v>
      </c>
      <c r="DR353" s="1" t="s">
        <v>0</v>
      </c>
      <c r="DS353" s="1" t="s">
        <v>0</v>
      </c>
      <c r="DT353" s="1" t="s">
        <v>0</v>
      </c>
      <c r="DU353" s="1" t="s">
        <v>0</v>
      </c>
      <c r="DV353" s="1" t="s">
        <v>0</v>
      </c>
      <c r="DW353" s="1" t="s">
        <v>0</v>
      </c>
      <c r="DX353" s="1" t="s">
        <v>0</v>
      </c>
      <c r="DY353" s="1" t="s">
        <v>0</v>
      </c>
      <c r="DZ353" s="1" t="s">
        <v>0</v>
      </c>
      <c r="EA353" s="1" t="s">
        <v>0</v>
      </c>
      <c r="EB353" s="1" t="s">
        <v>0</v>
      </c>
      <c r="EC353" s="1" t="s">
        <v>0</v>
      </c>
      <c r="ED353" s="1" t="s">
        <v>0</v>
      </c>
      <c r="EE353" s="1" t="s">
        <v>0</v>
      </c>
      <c r="EF353" s="1" t="s">
        <v>0</v>
      </c>
      <c r="EG353" s="1" t="s">
        <v>0</v>
      </c>
      <c r="EH353" s="1" t="s">
        <v>0</v>
      </c>
      <c r="EI353" s="1" t="s">
        <v>0</v>
      </c>
      <c r="EJ353" s="1" t="s">
        <v>0</v>
      </c>
      <c r="EK353" s="1" t="s">
        <v>0</v>
      </c>
      <c r="EL353" s="1" t="s">
        <v>0</v>
      </c>
      <c r="EM353" s="1" t="s">
        <v>0</v>
      </c>
      <c r="EN353" s="1" t="s">
        <v>0</v>
      </c>
      <c r="EO353" s="1" t="s">
        <v>0</v>
      </c>
      <c r="EP353" s="1" t="s">
        <v>0</v>
      </c>
      <c r="EQ353" s="1" t="s">
        <v>0</v>
      </c>
      <c r="ER353" s="1" t="s">
        <v>0</v>
      </c>
      <c r="ES353" s="1" t="s">
        <v>0</v>
      </c>
      <c r="ET353" s="1" t="s">
        <v>0</v>
      </c>
      <c r="EU353" s="1" t="s">
        <v>0</v>
      </c>
      <c r="EV353" s="1" t="s">
        <v>0</v>
      </c>
      <c r="EW353" s="1" t="s">
        <v>0</v>
      </c>
      <c r="EX353" s="1" t="s">
        <v>0</v>
      </c>
      <c r="EY353" s="1" t="s">
        <v>0</v>
      </c>
      <c r="EZ353" s="1" t="s">
        <v>0</v>
      </c>
      <c r="FA353" s="1" t="s">
        <v>0</v>
      </c>
      <c r="FB353" s="1" t="s">
        <v>0</v>
      </c>
      <c r="FC353" s="1" t="s">
        <v>0</v>
      </c>
      <c r="FD353" s="1" t="s">
        <v>0</v>
      </c>
    </row>
    <row r="354" spans="1:160" x14ac:dyDescent="0.2">
      <c r="A354" s="1" t="s">
        <v>1991</v>
      </c>
      <c r="B354" s="4" t="s">
        <v>1567</v>
      </c>
      <c r="C354" s="4" t="s">
        <v>1568</v>
      </c>
      <c r="D354" s="1" t="s">
        <v>0</v>
      </c>
      <c r="E354" s="1" t="s">
        <v>0</v>
      </c>
      <c r="F354" s="1" t="s">
        <v>0</v>
      </c>
      <c r="G354" s="1" t="s">
        <v>0</v>
      </c>
      <c r="H354" s="1" t="s">
        <v>0</v>
      </c>
      <c r="I354" s="1" t="s">
        <v>0</v>
      </c>
      <c r="J354" s="1" t="s">
        <v>0</v>
      </c>
      <c r="K354" s="1" t="s">
        <v>0</v>
      </c>
      <c r="L354" s="1" t="s">
        <v>0</v>
      </c>
      <c r="M354" s="1" t="s">
        <v>0</v>
      </c>
      <c r="N354" s="1" t="s">
        <v>0</v>
      </c>
      <c r="O354" s="1" t="s">
        <v>0</v>
      </c>
      <c r="P354" s="1" t="s">
        <v>0</v>
      </c>
      <c r="Q354" s="1" t="s">
        <v>0</v>
      </c>
      <c r="R354" s="1" t="s">
        <v>0</v>
      </c>
      <c r="S354" s="1" t="s">
        <v>0</v>
      </c>
      <c r="T354" s="1" t="s">
        <v>0</v>
      </c>
      <c r="U354" s="1" t="s">
        <v>0</v>
      </c>
      <c r="V354" s="1" t="s">
        <v>0</v>
      </c>
      <c r="W354" s="1" t="s">
        <v>0</v>
      </c>
      <c r="X354" s="1" t="s">
        <v>0</v>
      </c>
      <c r="Y354" s="1" t="s">
        <v>0</v>
      </c>
      <c r="Z354" s="1" t="s">
        <v>0</v>
      </c>
      <c r="AA354" s="1" t="s">
        <v>0</v>
      </c>
      <c r="AB354" s="1" t="s">
        <v>0</v>
      </c>
      <c r="AC354" s="1" t="s">
        <v>0</v>
      </c>
      <c r="AD354" s="1" t="s">
        <v>0</v>
      </c>
      <c r="AE354" s="1" t="s">
        <v>0</v>
      </c>
      <c r="AF354" s="1" t="s">
        <v>0</v>
      </c>
      <c r="AG354" s="1" t="s">
        <v>0</v>
      </c>
      <c r="AH354" s="1" t="s">
        <v>0</v>
      </c>
      <c r="AI354" s="1" t="s">
        <v>0</v>
      </c>
      <c r="AJ354" s="1" t="s">
        <v>0</v>
      </c>
      <c r="AK354" s="1" t="s">
        <v>0</v>
      </c>
      <c r="AL354" s="1" t="s">
        <v>0</v>
      </c>
      <c r="AM354" s="1" t="s">
        <v>0</v>
      </c>
      <c r="AN354" s="1" t="s">
        <v>0</v>
      </c>
      <c r="AO354" s="1" t="s">
        <v>0</v>
      </c>
      <c r="AP354" s="1" t="s">
        <v>0</v>
      </c>
      <c r="AQ354" s="1" t="s">
        <v>0</v>
      </c>
      <c r="AR354" s="1" t="s">
        <v>0</v>
      </c>
      <c r="AS354" s="1" t="s">
        <v>0</v>
      </c>
      <c r="AT354" s="1" t="s">
        <v>0</v>
      </c>
      <c r="AU354" s="1" t="s">
        <v>0</v>
      </c>
      <c r="AV354" s="1" t="s">
        <v>0</v>
      </c>
      <c r="AW354" s="1" t="s">
        <v>0</v>
      </c>
      <c r="AX354" s="1" t="s">
        <v>0</v>
      </c>
      <c r="AY354" s="1" t="s">
        <v>0</v>
      </c>
      <c r="AZ354" s="1" t="s">
        <v>0</v>
      </c>
      <c r="BA354" s="1" t="s">
        <v>0</v>
      </c>
      <c r="BB354" s="1" t="s">
        <v>0</v>
      </c>
      <c r="BC354" s="1" t="s">
        <v>0</v>
      </c>
      <c r="BD354" s="1" t="s">
        <v>0</v>
      </c>
      <c r="BE354" s="1" t="s">
        <v>0</v>
      </c>
      <c r="BF354" s="1" t="s">
        <v>0</v>
      </c>
      <c r="BG354" s="1" t="s">
        <v>0</v>
      </c>
      <c r="BH354" s="1" t="s">
        <v>0</v>
      </c>
      <c r="BI354" s="1" t="s">
        <v>0</v>
      </c>
      <c r="BJ354" s="1" t="s">
        <v>0</v>
      </c>
      <c r="BK354" s="1" t="s">
        <v>0</v>
      </c>
      <c r="BL354" s="1" t="s">
        <v>0</v>
      </c>
      <c r="BM354" s="1" t="s">
        <v>0</v>
      </c>
      <c r="BN354" s="1" t="s">
        <v>0</v>
      </c>
      <c r="BO354" s="1" t="s">
        <v>0</v>
      </c>
      <c r="BP354" s="1" t="s">
        <v>0</v>
      </c>
      <c r="BQ354" s="1" t="s">
        <v>0</v>
      </c>
      <c r="BR354" s="1" t="s">
        <v>0</v>
      </c>
      <c r="BS354" s="1" t="s">
        <v>0</v>
      </c>
      <c r="BT354" s="1" t="s">
        <v>0</v>
      </c>
      <c r="BU354" s="1" t="s">
        <v>0</v>
      </c>
      <c r="BV354" s="1" t="s">
        <v>0</v>
      </c>
      <c r="BW354" s="1" t="s">
        <v>0</v>
      </c>
      <c r="BX354" s="1" t="s">
        <v>0</v>
      </c>
      <c r="BY354" s="1" t="s">
        <v>0</v>
      </c>
      <c r="BZ354" s="1" t="s">
        <v>0</v>
      </c>
      <c r="CA354" s="1" t="s">
        <v>0</v>
      </c>
      <c r="CB354" s="1" t="s">
        <v>0</v>
      </c>
      <c r="CC354" s="1" t="s">
        <v>0</v>
      </c>
      <c r="CD354" s="1" t="s">
        <v>0</v>
      </c>
      <c r="CE354" s="1" t="s">
        <v>0</v>
      </c>
      <c r="CF354" s="1" t="s">
        <v>0</v>
      </c>
      <c r="CG354" s="1" t="s">
        <v>0</v>
      </c>
      <c r="CH354" s="1" t="s">
        <v>0</v>
      </c>
      <c r="CI354" s="1" t="s">
        <v>0</v>
      </c>
      <c r="CJ354" s="1" t="s">
        <v>0</v>
      </c>
      <c r="CK354" s="1" t="s">
        <v>0</v>
      </c>
      <c r="CL354" s="1" t="s">
        <v>0</v>
      </c>
      <c r="CM354" s="1" t="s">
        <v>0</v>
      </c>
      <c r="CN354" s="1" t="s">
        <v>0</v>
      </c>
      <c r="CO354" s="1" t="s">
        <v>0</v>
      </c>
      <c r="CP354" s="1" t="s">
        <v>0</v>
      </c>
      <c r="CQ354" s="1" t="s">
        <v>0</v>
      </c>
      <c r="CR354" s="1" t="s">
        <v>0</v>
      </c>
      <c r="CS354" s="1" t="s">
        <v>0</v>
      </c>
      <c r="CT354" s="1" t="s">
        <v>0</v>
      </c>
      <c r="CU354" s="1" t="s">
        <v>0</v>
      </c>
      <c r="CV354" s="1" t="s">
        <v>0</v>
      </c>
      <c r="CW354" s="1" t="s">
        <v>0</v>
      </c>
      <c r="CX354" s="1" t="s">
        <v>0</v>
      </c>
      <c r="CY354" s="1" t="s">
        <v>0</v>
      </c>
      <c r="CZ354" s="1" t="s">
        <v>0</v>
      </c>
      <c r="DA354" s="1" t="s">
        <v>0</v>
      </c>
      <c r="DB354" s="1" t="s">
        <v>0</v>
      </c>
      <c r="DC354" s="1" t="s">
        <v>0</v>
      </c>
      <c r="DD354" s="1" t="s">
        <v>0</v>
      </c>
      <c r="DE354" s="1" t="s">
        <v>0</v>
      </c>
      <c r="DF354" s="1" t="s">
        <v>0</v>
      </c>
      <c r="DG354" s="1" t="s">
        <v>0</v>
      </c>
      <c r="DH354" s="1" t="s">
        <v>0</v>
      </c>
      <c r="DI354" s="1" t="s">
        <v>0</v>
      </c>
      <c r="DJ354" s="1" t="s">
        <v>0</v>
      </c>
      <c r="DK354" s="1" t="s">
        <v>0</v>
      </c>
      <c r="DL354" s="1" t="s">
        <v>0</v>
      </c>
      <c r="DM354" s="1" t="s">
        <v>0</v>
      </c>
      <c r="DN354" s="1" t="s">
        <v>0</v>
      </c>
      <c r="DO354" s="1" t="s">
        <v>0</v>
      </c>
      <c r="DP354" s="1" t="s">
        <v>0</v>
      </c>
      <c r="DQ354" s="1" t="s">
        <v>0</v>
      </c>
      <c r="DR354" s="1" t="s">
        <v>0</v>
      </c>
      <c r="DS354" s="1" t="s">
        <v>0</v>
      </c>
      <c r="DT354" s="1" t="s">
        <v>0</v>
      </c>
      <c r="DU354" s="1" t="s">
        <v>0</v>
      </c>
      <c r="DV354" s="1" t="s">
        <v>0</v>
      </c>
      <c r="DW354" s="1" t="s">
        <v>0</v>
      </c>
      <c r="DX354" s="1" t="s">
        <v>0</v>
      </c>
      <c r="DY354" s="1" t="s">
        <v>0</v>
      </c>
      <c r="DZ354" s="1" t="s">
        <v>0</v>
      </c>
      <c r="EA354" s="1" t="s">
        <v>0</v>
      </c>
      <c r="EB354" s="1" t="s">
        <v>0</v>
      </c>
      <c r="EC354" s="1" t="s">
        <v>0</v>
      </c>
      <c r="ED354" s="1" t="s">
        <v>0</v>
      </c>
      <c r="EE354" s="1" t="s">
        <v>0</v>
      </c>
      <c r="EF354" s="1" t="s">
        <v>0</v>
      </c>
      <c r="EG354" s="1" t="s">
        <v>0</v>
      </c>
      <c r="EH354" s="1" t="s">
        <v>0</v>
      </c>
      <c r="EI354" s="1" t="s">
        <v>0</v>
      </c>
      <c r="EJ354" s="1" t="s">
        <v>0</v>
      </c>
      <c r="EK354" s="1" t="s">
        <v>0</v>
      </c>
      <c r="EL354" s="1" t="s">
        <v>0</v>
      </c>
      <c r="EM354" s="1" t="s">
        <v>0</v>
      </c>
      <c r="EN354" s="1" t="s">
        <v>0</v>
      </c>
      <c r="EO354" s="1" t="s">
        <v>0</v>
      </c>
      <c r="EP354" s="1" t="s">
        <v>0</v>
      </c>
      <c r="EQ354" s="1" t="s">
        <v>0</v>
      </c>
      <c r="ER354" s="1" t="s">
        <v>0</v>
      </c>
      <c r="ES354" s="1" t="s">
        <v>0</v>
      </c>
      <c r="ET354" s="1" t="s">
        <v>0</v>
      </c>
      <c r="EU354" s="1" t="s">
        <v>0</v>
      </c>
      <c r="EV354" s="1" t="s">
        <v>0</v>
      </c>
      <c r="EW354" s="1" t="s">
        <v>0</v>
      </c>
      <c r="EX354" s="1" t="s">
        <v>0</v>
      </c>
      <c r="EY354" s="1" t="s">
        <v>0</v>
      </c>
      <c r="EZ354" s="1" t="s">
        <v>0</v>
      </c>
      <c r="FA354" s="1" t="s">
        <v>0</v>
      </c>
      <c r="FB354" s="1" t="s">
        <v>0</v>
      </c>
      <c r="FC354" s="1" t="s">
        <v>0</v>
      </c>
      <c r="FD354" s="1" t="s">
        <v>0</v>
      </c>
    </row>
    <row r="355" spans="1:160" x14ac:dyDescent="0.2">
      <c r="A355" s="1" t="s">
        <v>1992</v>
      </c>
      <c r="B355" s="4" t="s">
        <v>1572</v>
      </c>
      <c r="C355" s="4" t="s">
        <v>0</v>
      </c>
      <c r="D355" s="1" t="s">
        <v>0</v>
      </c>
      <c r="E355" s="1" t="s">
        <v>0</v>
      </c>
      <c r="F355" s="1" t="s">
        <v>0</v>
      </c>
      <c r="G355" s="1" t="s">
        <v>0</v>
      </c>
      <c r="H355" s="1" t="s">
        <v>0</v>
      </c>
      <c r="I355" s="1" t="s">
        <v>0</v>
      </c>
      <c r="J355" s="1" t="s">
        <v>0</v>
      </c>
      <c r="K355" s="1" t="s">
        <v>0</v>
      </c>
      <c r="L355" s="1" t="s">
        <v>0</v>
      </c>
      <c r="M355" s="1" t="s">
        <v>0</v>
      </c>
      <c r="N355" s="1" t="s">
        <v>0</v>
      </c>
      <c r="O355" s="1" t="s">
        <v>0</v>
      </c>
      <c r="P355" s="1" t="s">
        <v>0</v>
      </c>
      <c r="Q355" s="1" t="s">
        <v>0</v>
      </c>
      <c r="R355" s="1" t="s">
        <v>0</v>
      </c>
      <c r="S355" s="1" t="s">
        <v>0</v>
      </c>
      <c r="T355" s="1" t="s">
        <v>0</v>
      </c>
      <c r="U355" s="1" t="s">
        <v>0</v>
      </c>
      <c r="V355" s="1" t="s">
        <v>0</v>
      </c>
      <c r="W355" s="1" t="s">
        <v>0</v>
      </c>
      <c r="X355" s="1" t="s">
        <v>0</v>
      </c>
      <c r="Y355" s="1" t="s">
        <v>0</v>
      </c>
      <c r="Z355" s="1" t="s">
        <v>0</v>
      </c>
      <c r="AA355" s="1" t="s">
        <v>0</v>
      </c>
      <c r="AB355" s="1" t="s">
        <v>0</v>
      </c>
      <c r="AC355" s="1" t="s">
        <v>0</v>
      </c>
      <c r="AD355" s="1" t="s">
        <v>0</v>
      </c>
      <c r="AE355" s="1" t="s">
        <v>0</v>
      </c>
      <c r="AF355" s="1" t="s">
        <v>0</v>
      </c>
      <c r="AG355" s="1" t="s">
        <v>0</v>
      </c>
      <c r="AH355" s="1" t="s">
        <v>0</v>
      </c>
      <c r="AI355" s="1" t="s">
        <v>0</v>
      </c>
      <c r="AJ355" s="1" t="s">
        <v>0</v>
      </c>
      <c r="AK355" s="1" t="s">
        <v>0</v>
      </c>
      <c r="AL355" s="1" t="s">
        <v>0</v>
      </c>
      <c r="AM355" s="1" t="s">
        <v>0</v>
      </c>
      <c r="AN355" s="1" t="s">
        <v>0</v>
      </c>
      <c r="AO355" s="1" t="s">
        <v>0</v>
      </c>
      <c r="AP355" s="1" t="s">
        <v>0</v>
      </c>
      <c r="AQ355" s="1" t="s">
        <v>0</v>
      </c>
      <c r="AR355" s="1" t="s">
        <v>0</v>
      </c>
      <c r="AS355" s="1" t="s">
        <v>0</v>
      </c>
      <c r="AT355" s="1" t="s">
        <v>0</v>
      </c>
      <c r="AU355" s="1" t="s">
        <v>0</v>
      </c>
      <c r="AV355" s="1" t="s">
        <v>0</v>
      </c>
      <c r="AW355" s="1" t="s">
        <v>0</v>
      </c>
      <c r="AX355" s="1" t="s">
        <v>0</v>
      </c>
      <c r="AY355" s="1" t="s">
        <v>0</v>
      </c>
      <c r="AZ355" s="1" t="s">
        <v>0</v>
      </c>
      <c r="BA355" s="1" t="s">
        <v>0</v>
      </c>
      <c r="BB355" s="1" t="s">
        <v>0</v>
      </c>
      <c r="BC355" s="1" t="s">
        <v>0</v>
      </c>
      <c r="BD355" s="1" t="s">
        <v>0</v>
      </c>
      <c r="BE355" s="1" t="s">
        <v>0</v>
      </c>
      <c r="BF355" s="1" t="s">
        <v>0</v>
      </c>
      <c r="BG355" s="1" t="s">
        <v>0</v>
      </c>
      <c r="BH355" s="1" t="s">
        <v>0</v>
      </c>
      <c r="BI355" s="1" t="s">
        <v>0</v>
      </c>
      <c r="BJ355" s="1" t="s">
        <v>0</v>
      </c>
      <c r="BK355" s="1" t="s">
        <v>0</v>
      </c>
      <c r="BL355" s="1" t="s">
        <v>0</v>
      </c>
      <c r="BM355" s="1" t="s">
        <v>0</v>
      </c>
      <c r="BN355" s="1" t="s">
        <v>0</v>
      </c>
      <c r="BO355" s="1" t="s">
        <v>0</v>
      </c>
      <c r="BP355" s="1" t="s">
        <v>0</v>
      </c>
      <c r="BQ355" s="1" t="s">
        <v>0</v>
      </c>
      <c r="BR355" s="1" t="s">
        <v>0</v>
      </c>
      <c r="BS355" s="1" t="s">
        <v>0</v>
      </c>
      <c r="BT355" s="1" t="s">
        <v>0</v>
      </c>
      <c r="BU355" s="1" t="s">
        <v>0</v>
      </c>
      <c r="BV355" s="1" t="s">
        <v>0</v>
      </c>
      <c r="BW355" s="1" t="s">
        <v>0</v>
      </c>
      <c r="BX355" s="1" t="s">
        <v>0</v>
      </c>
      <c r="BY355" s="1" t="s">
        <v>0</v>
      </c>
      <c r="BZ355" s="1" t="s">
        <v>0</v>
      </c>
      <c r="CA355" s="1" t="s">
        <v>0</v>
      </c>
      <c r="CB355" s="1" t="s">
        <v>0</v>
      </c>
      <c r="CC355" s="1" t="s">
        <v>0</v>
      </c>
      <c r="CD355" s="1" t="s">
        <v>0</v>
      </c>
      <c r="CE355" s="1" t="s">
        <v>0</v>
      </c>
      <c r="CF355" s="1" t="s">
        <v>0</v>
      </c>
      <c r="CG355" s="1" t="s">
        <v>0</v>
      </c>
      <c r="CH355" s="1" t="s">
        <v>0</v>
      </c>
      <c r="CI355" s="1" t="s">
        <v>0</v>
      </c>
      <c r="CJ355" s="1" t="s">
        <v>0</v>
      </c>
      <c r="CK355" s="1" t="s">
        <v>0</v>
      </c>
      <c r="CL355" s="1" t="s">
        <v>0</v>
      </c>
      <c r="CM355" s="1" t="s">
        <v>0</v>
      </c>
      <c r="CN355" s="1" t="s">
        <v>0</v>
      </c>
      <c r="CO355" s="1" t="s">
        <v>0</v>
      </c>
      <c r="CP355" s="1" t="s">
        <v>0</v>
      </c>
      <c r="CQ355" s="1" t="s">
        <v>0</v>
      </c>
      <c r="CR355" s="1" t="s">
        <v>0</v>
      </c>
      <c r="CS355" s="1" t="s">
        <v>0</v>
      </c>
      <c r="CT355" s="1" t="s">
        <v>0</v>
      </c>
      <c r="CU355" s="1" t="s">
        <v>0</v>
      </c>
      <c r="CV355" s="1" t="s">
        <v>0</v>
      </c>
      <c r="CW355" s="1" t="s">
        <v>0</v>
      </c>
      <c r="CX355" s="1" t="s">
        <v>0</v>
      </c>
      <c r="CY355" s="1" t="s">
        <v>0</v>
      </c>
      <c r="CZ355" s="1" t="s">
        <v>0</v>
      </c>
      <c r="DA355" s="1" t="s">
        <v>0</v>
      </c>
      <c r="DB355" s="1" t="s">
        <v>0</v>
      </c>
      <c r="DC355" s="1" t="s">
        <v>0</v>
      </c>
      <c r="DD355" s="1" t="s">
        <v>0</v>
      </c>
      <c r="DE355" s="1" t="s">
        <v>0</v>
      </c>
      <c r="DF355" s="1" t="s">
        <v>0</v>
      </c>
      <c r="DG355" s="1" t="s">
        <v>0</v>
      </c>
      <c r="DH355" s="1" t="s">
        <v>0</v>
      </c>
      <c r="DI355" s="1" t="s">
        <v>0</v>
      </c>
      <c r="DJ355" s="1" t="s">
        <v>0</v>
      </c>
      <c r="DK355" s="1" t="s">
        <v>0</v>
      </c>
      <c r="DL355" s="1" t="s">
        <v>0</v>
      </c>
      <c r="DM355" s="1" t="s">
        <v>0</v>
      </c>
      <c r="DN355" s="1" t="s">
        <v>0</v>
      </c>
      <c r="DO355" s="1" t="s">
        <v>0</v>
      </c>
      <c r="DP355" s="1" t="s">
        <v>0</v>
      </c>
      <c r="DQ355" s="1" t="s">
        <v>0</v>
      </c>
      <c r="DR355" s="1" t="s">
        <v>0</v>
      </c>
      <c r="DS355" s="1" t="s">
        <v>0</v>
      </c>
      <c r="DT355" s="1" t="s">
        <v>0</v>
      </c>
      <c r="DU355" s="1" t="s">
        <v>0</v>
      </c>
      <c r="DV355" s="1" t="s">
        <v>0</v>
      </c>
      <c r="DW355" s="1" t="s">
        <v>0</v>
      </c>
      <c r="DX355" s="1" t="s">
        <v>0</v>
      </c>
      <c r="DY355" s="1" t="s">
        <v>0</v>
      </c>
      <c r="DZ355" s="1" t="s">
        <v>0</v>
      </c>
      <c r="EA355" s="1" t="s">
        <v>0</v>
      </c>
      <c r="EB355" s="1" t="s">
        <v>0</v>
      </c>
      <c r="EC355" s="1" t="s">
        <v>0</v>
      </c>
      <c r="ED355" s="1" t="s">
        <v>0</v>
      </c>
      <c r="EE355" s="1" t="s">
        <v>0</v>
      </c>
      <c r="EF355" s="1" t="s">
        <v>0</v>
      </c>
      <c r="EG355" s="1" t="s">
        <v>0</v>
      </c>
      <c r="EH355" s="1" t="s">
        <v>0</v>
      </c>
      <c r="EI355" s="1" t="s">
        <v>0</v>
      </c>
      <c r="EJ355" s="1" t="s">
        <v>0</v>
      </c>
      <c r="EK355" s="1" t="s">
        <v>0</v>
      </c>
      <c r="EL355" s="1" t="s">
        <v>0</v>
      </c>
      <c r="EM355" s="1" t="s">
        <v>0</v>
      </c>
      <c r="EN355" s="1" t="s">
        <v>0</v>
      </c>
      <c r="EO355" s="1" t="s">
        <v>0</v>
      </c>
      <c r="EP355" s="1" t="s">
        <v>0</v>
      </c>
      <c r="EQ355" s="1" t="s">
        <v>0</v>
      </c>
      <c r="ER355" s="1" t="s">
        <v>0</v>
      </c>
      <c r="ES355" s="1" t="s">
        <v>0</v>
      </c>
      <c r="ET355" s="1" t="s">
        <v>0</v>
      </c>
      <c r="EU355" s="1" t="s">
        <v>0</v>
      </c>
      <c r="EV355" s="1" t="s">
        <v>0</v>
      </c>
      <c r="EW355" s="1" t="s">
        <v>0</v>
      </c>
      <c r="EX355" s="1" t="s">
        <v>0</v>
      </c>
      <c r="EY355" s="1" t="s">
        <v>0</v>
      </c>
      <c r="EZ355" s="1" t="s">
        <v>0</v>
      </c>
      <c r="FA355" s="1" t="s">
        <v>0</v>
      </c>
      <c r="FB355" s="1" t="s">
        <v>0</v>
      </c>
      <c r="FC355" s="1" t="s">
        <v>0</v>
      </c>
      <c r="FD355" s="1" t="s">
        <v>0</v>
      </c>
    </row>
    <row r="356" spans="1:160" x14ac:dyDescent="0.2">
      <c r="A356" s="1" t="s">
        <v>1993</v>
      </c>
      <c r="B356" s="4" t="s">
        <v>1575</v>
      </c>
      <c r="C356" s="4" t="s">
        <v>1576</v>
      </c>
      <c r="D356" s="1" t="s">
        <v>0</v>
      </c>
      <c r="E356" s="1" t="s">
        <v>0</v>
      </c>
      <c r="F356" s="1" t="s">
        <v>0</v>
      </c>
      <c r="G356" s="1" t="s">
        <v>0</v>
      </c>
      <c r="H356" s="1" t="s">
        <v>0</v>
      </c>
      <c r="I356" s="1" t="s">
        <v>0</v>
      </c>
      <c r="J356" s="1" t="s">
        <v>0</v>
      </c>
      <c r="K356" s="1" t="s">
        <v>0</v>
      </c>
      <c r="L356" s="1" t="s">
        <v>0</v>
      </c>
      <c r="M356" s="1" t="s">
        <v>0</v>
      </c>
      <c r="N356" s="1" t="s">
        <v>0</v>
      </c>
      <c r="O356" s="1" t="s">
        <v>0</v>
      </c>
      <c r="P356" s="1" t="s">
        <v>0</v>
      </c>
      <c r="Q356" s="1" t="s">
        <v>0</v>
      </c>
      <c r="R356" s="1" t="s">
        <v>0</v>
      </c>
      <c r="S356" s="1" t="s">
        <v>0</v>
      </c>
      <c r="T356" s="1" t="s">
        <v>0</v>
      </c>
      <c r="U356" s="1" t="s">
        <v>0</v>
      </c>
      <c r="V356" s="1" t="s">
        <v>0</v>
      </c>
      <c r="W356" s="1" t="s">
        <v>0</v>
      </c>
      <c r="X356" s="1" t="s">
        <v>0</v>
      </c>
      <c r="Y356" s="1" t="s">
        <v>0</v>
      </c>
      <c r="Z356" s="1" t="s">
        <v>0</v>
      </c>
      <c r="AA356" s="1" t="s">
        <v>0</v>
      </c>
      <c r="AB356" s="1" t="s">
        <v>0</v>
      </c>
      <c r="AC356" s="1" t="s">
        <v>0</v>
      </c>
      <c r="AD356" s="1" t="s">
        <v>0</v>
      </c>
      <c r="AE356" s="1" t="s">
        <v>0</v>
      </c>
      <c r="AF356" s="1" t="s">
        <v>0</v>
      </c>
      <c r="AG356" s="1" t="s">
        <v>0</v>
      </c>
      <c r="AH356" s="1" t="s">
        <v>0</v>
      </c>
      <c r="AI356" s="1" t="s">
        <v>0</v>
      </c>
      <c r="AJ356" s="1" t="s">
        <v>0</v>
      </c>
      <c r="AK356" s="1" t="s">
        <v>0</v>
      </c>
      <c r="AL356" s="1" t="s">
        <v>0</v>
      </c>
      <c r="AM356" s="1" t="s">
        <v>0</v>
      </c>
      <c r="AN356" s="1" t="s">
        <v>0</v>
      </c>
      <c r="AO356" s="1" t="s">
        <v>0</v>
      </c>
      <c r="AP356" s="1" t="s">
        <v>0</v>
      </c>
      <c r="AQ356" s="1" t="s">
        <v>0</v>
      </c>
      <c r="AR356" s="1" t="s">
        <v>0</v>
      </c>
      <c r="AS356" s="1" t="s">
        <v>0</v>
      </c>
      <c r="AT356" s="1" t="s">
        <v>0</v>
      </c>
      <c r="AU356" s="1" t="s">
        <v>0</v>
      </c>
      <c r="AV356" s="1" t="s">
        <v>0</v>
      </c>
      <c r="AW356" s="1" t="s">
        <v>0</v>
      </c>
      <c r="AX356" s="1" t="s">
        <v>0</v>
      </c>
      <c r="AY356" s="1" t="s">
        <v>0</v>
      </c>
      <c r="AZ356" s="1" t="s">
        <v>0</v>
      </c>
      <c r="BA356" s="1" t="s">
        <v>0</v>
      </c>
      <c r="BB356" s="1" t="s">
        <v>0</v>
      </c>
      <c r="BC356" s="1" t="s">
        <v>0</v>
      </c>
      <c r="BD356" s="1" t="s">
        <v>0</v>
      </c>
      <c r="BE356" s="1" t="s">
        <v>0</v>
      </c>
      <c r="BF356" s="1" t="s">
        <v>0</v>
      </c>
      <c r="BG356" s="1" t="s">
        <v>0</v>
      </c>
      <c r="BH356" s="1" t="s">
        <v>0</v>
      </c>
      <c r="BI356" s="1" t="s">
        <v>0</v>
      </c>
      <c r="BJ356" s="1" t="s">
        <v>0</v>
      </c>
      <c r="BK356" s="1" t="s">
        <v>0</v>
      </c>
      <c r="BL356" s="1" t="s">
        <v>0</v>
      </c>
      <c r="BM356" s="1" t="s">
        <v>0</v>
      </c>
      <c r="BN356" s="1" t="s">
        <v>0</v>
      </c>
      <c r="BO356" s="1" t="s">
        <v>0</v>
      </c>
      <c r="BP356" s="1" t="s">
        <v>0</v>
      </c>
      <c r="BQ356" s="1" t="s">
        <v>0</v>
      </c>
      <c r="BR356" s="1" t="s">
        <v>0</v>
      </c>
      <c r="BS356" s="1" t="s">
        <v>0</v>
      </c>
      <c r="BT356" s="1" t="s">
        <v>0</v>
      </c>
      <c r="BU356" s="1" t="s">
        <v>0</v>
      </c>
      <c r="BV356" s="1" t="s">
        <v>0</v>
      </c>
      <c r="BW356" s="1" t="s">
        <v>0</v>
      </c>
      <c r="BX356" s="1" t="s">
        <v>0</v>
      </c>
      <c r="BY356" s="1" t="s">
        <v>0</v>
      </c>
      <c r="BZ356" s="1" t="s">
        <v>0</v>
      </c>
      <c r="CA356" s="1" t="s">
        <v>0</v>
      </c>
      <c r="CB356" s="1" t="s">
        <v>0</v>
      </c>
      <c r="CC356" s="1" t="s">
        <v>0</v>
      </c>
      <c r="CD356" s="1" t="s">
        <v>0</v>
      </c>
      <c r="CE356" s="1" t="s">
        <v>0</v>
      </c>
      <c r="CF356" s="1" t="s">
        <v>0</v>
      </c>
      <c r="CG356" s="1" t="s">
        <v>0</v>
      </c>
      <c r="CH356" s="1" t="s">
        <v>0</v>
      </c>
      <c r="CI356" s="1" t="s">
        <v>0</v>
      </c>
      <c r="CJ356" s="1" t="s">
        <v>0</v>
      </c>
      <c r="CK356" s="1" t="s">
        <v>0</v>
      </c>
      <c r="CL356" s="1" t="s">
        <v>0</v>
      </c>
      <c r="CM356" s="1" t="s">
        <v>0</v>
      </c>
      <c r="CN356" s="1" t="s">
        <v>0</v>
      </c>
      <c r="CO356" s="1" t="s">
        <v>0</v>
      </c>
      <c r="CP356" s="1" t="s">
        <v>0</v>
      </c>
      <c r="CQ356" s="1" t="s">
        <v>0</v>
      </c>
      <c r="CR356" s="1" t="s">
        <v>0</v>
      </c>
      <c r="CS356" s="1" t="s">
        <v>0</v>
      </c>
      <c r="CT356" s="1" t="s">
        <v>0</v>
      </c>
      <c r="CU356" s="1" t="s">
        <v>0</v>
      </c>
      <c r="CV356" s="1" t="s">
        <v>0</v>
      </c>
      <c r="CW356" s="1" t="s">
        <v>0</v>
      </c>
      <c r="CX356" s="1" t="s">
        <v>0</v>
      </c>
      <c r="CY356" s="1" t="s">
        <v>0</v>
      </c>
      <c r="CZ356" s="1" t="s">
        <v>0</v>
      </c>
      <c r="DA356" s="1" t="s">
        <v>0</v>
      </c>
      <c r="DB356" s="1" t="s">
        <v>0</v>
      </c>
      <c r="DC356" s="1" t="s">
        <v>0</v>
      </c>
      <c r="DD356" s="1" t="s">
        <v>0</v>
      </c>
      <c r="DE356" s="1" t="s">
        <v>0</v>
      </c>
      <c r="DF356" s="1" t="s">
        <v>0</v>
      </c>
      <c r="DG356" s="1" t="s">
        <v>0</v>
      </c>
      <c r="DH356" s="1" t="s">
        <v>0</v>
      </c>
      <c r="DI356" s="1" t="s">
        <v>0</v>
      </c>
      <c r="DJ356" s="1" t="s">
        <v>0</v>
      </c>
      <c r="DK356" s="1" t="s">
        <v>0</v>
      </c>
      <c r="DL356" s="1" t="s">
        <v>0</v>
      </c>
      <c r="DM356" s="1" t="s">
        <v>0</v>
      </c>
      <c r="DN356" s="1" t="s">
        <v>0</v>
      </c>
      <c r="DO356" s="1" t="s">
        <v>0</v>
      </c>
      <c r="DP356" s="1" t="s">
        <v>0</v>
      </c>
      <c r="DQ356" s="1" t="s">
        <v>0</v>
      </c>
      <c r="DR356" s="1" t="s">
        <v>0</v>
      </c>
      <c r="DS356" s="1" t="s">
        <v>0</v>
      </c>
      <c r="DT356" s="1" t="s">
        <v>0</v>
      </c>
      <c r="DU356" s="1" t="s">
        <v>0</v>
      </c>
      <c r="DV356" s="1" t="s">
        <v>0</v>
      </c>
      <c r="DW356" s="1" t="s">
        <v>0</v>
      </c>
      <c r="DX356" s="1" t="s">
        <v>0</v>
      </c>
      <c r="DY356" s="1" t="s">
        <v>0</v>
      </c>
      <c r="DZ356" s="1" t="s">
        <v>0</v>
      </c>
      <c r="EA356" s="1" t="s">
        <v>0</v>
      </c>
      <c r="EB356" s="1" t="s">
        <v>0</v>
      </c>
      <c r="EC356" s="1" t="s">
        <v>0</v>
      </c>
      <c r="ED356" s="1" t="s">
        <v>0</v>
      </c>
      <c r="EE356" s="1" t="s">
        <v>0</v>
      </c>
      <c r="EF356" s="1" t="s">
        <v>0</v>
      </c>
      <c r="EG356" s="1" t="s">
        <v>0</v>
      </c>
      <c r="EH356" s="1" t="s">
        <v>0</v>
      </c>
      <c r="EI356" s="1" t="s">
        <v>0</v>
      </c>
      <c r="EJ356" s="1" t="s">
        <v>0</v>
      </c>
      <c r="EK356" s="1" t="s">
        <v>0</v>
      </c>
      <c r="EL356" s="1" t="s">
        <v>0</v>
      </c>
      <c r="EM356" s="1" t="s">
        <v>0</v>
      </c>
      <c r="EN356" s="1" t="s">
        <v>0</v>
      </c>
      <c r="EO356" s="1" t="s">
        <v>0</v>
      </c>
      <c r="EP356" s="1" t="s">
        <v>0</v>
      </c>
      <c r="EQ356" s="1" t="s">
        <v>0</v>
      </c>
      <c r="ER356" s="1" t="s">
        <v>0</v>
      </c>
      <c r="ES356" s="1" t="s">
        <v>0</v>
      </c>
      <c r="ET356" s="1" t="s">
        <v>0</v>
      </c>
      <c r="EU356" s="1" t="s">
        <v>0</v>
      </c>
      <c r="EV356" s="1" t="s">
        <v>0</v>
      </c>
      <c r="EW356" s="1" t="s">
        <v>0</v>
      </c>
      <c r="EX356" s="1" t="s">
        <v>0</v>
      </c>
      <c r="EY356" s="1" t="s">
        <v>0</v>
      </c>
      <c r="EZ356" s="1" t="s">
        <v>0</v>
      </c>
      <c r="FA356" s="1" t="s">
        <v>0</v>
      </c>
      <c r="FB356" s="1" t="s">
        <v>0</v>
      </c>
      <c r="FC356" s="1" t="s">
        <v>0</v>
      </c>
      <c r="FD356" s="1" t="s">
        <v>0</v>
      </c>
    </row>
    <row r="357" spans="1:160" x14ac:dyDescent="0.2">
      <c r="A357" s="1" t="s">
        <v>1994</v>
      </c>
      <c r="B357" s="4" t="s">
        <v>1579</v>
      </c>
      <c r="C357" s="4" t="s">
        <v>1580</v>
      </c>
      <c r="D357" s="1" t="s">
        <v>0</v>
      </c>
      <c r="E357" s="1" t="s">
        <v>0</v>
      </c>
      <c r="F357" s="1" t="s">
        <v>0</v>
      </c>
      <c r="G357" s="1" t="s">
        <v>0</v>
      </c>
      <c r="H357" s="1" t="s">
        <v>0</v>
      </c>
      <c r="I357" s="1" t="s">
        <v>0</v>
      </c>
      <c r="J357" s="1" t="s">
        <v>0</v>
      </c>
      <c r="K357" s="1" t="s">
        <v>0</v>
      </c>
      <c r="L357" s="1" t="s">
        <v>0</v>
      </c>
      <c r="M357" s="1" t="s">
        <v>0</v>
      </c>
      <c r="N357" s="1" t="s">
        <v>0</v>
      </c>
      <c r="O357" s="1" t="s">
        <v>0</v>
      </c>
      <c r="P357" s="1" t="s">
        <v>0</v>
      </c>
      <c r="Q357" s="1" t="s">
        <v>0</v>
      </c>
      <c r="R357" s="1" t="s">
        <v>0</v>
      </c>
      <c r="S357" s="1" t="s">
        <v>0</v>
      </c>
      <c r="T357" s="1" t="s">
        <v>0</v>
      </c>
      <c r="U357" s="1" t="s">
        <v>0</v>
      </c>
      <c r="V357" s="1" t="s">
        <v>0</v>
      </c>
      <c r="W357" s="1" t="s">
        <v>0</v>
      </c>
      <c r="X357" s="1" t="s">
        <v>0</v>
      </c>
      <c r="Y357" s="1" t="s">
        <v>0</v>
      </c>
      <c r="Z357" s="1" t="s">
        <v>0</v>
      </c>
      <c r="AA357" s="1" t="s">
        <v>0</v>
      </c>
      <c r="AB357" s="1" t="s">
        <v>0</v>
      </c>
      <c r="AC357" s="1" t="s">
        <v>0</v>
      </c>
      <c r="AD357" s="1" t="s">
        <v>0</v>
      </c>
      <c r="AE357" s="1" t="s">
        <v>0</v>
      </c>
      <c r="AF357" s="1" t="s">
        <v>0</v>
      </c>
      <c r="AG357" s="1" t="s">
        <v>0</v>
      </c>
      <c r="AH357" s="1" t="s">
        <v>0</v>
      </c>
      <c r="AI357" s="1" t="s">
        <v>0</v>
      </c>
      <c r="AJ357" s="1" t="s">
        <v>0</v>
      </c>
      <c r="AK357" s="1" t="s">
        <v>0</v>
      </c>
      <c r="AL357" s="1" t="s">
        <v>0</v>
      </c>
      <c r="AM357" s="1" t="s">
        <v>0</v>
      </c>
      <c r="AN357" s="1" t="s">
        <v>0</v>
      </c>
      <c r="AO357" s="1" t="s">
        <v>0</v>
      </c>
      <c r="AP357" s="1" t="s">
        <v>0</v>
      </c>
      <c r="AQ357" s="1" t="s">
        <v>0</v>
      </c>
      <c r="AR357" s="1" t="s">
        <v>0</v>
      </c>
      <c r="AS357" s="1" t="s">
        <v>0</v>
      </c>
      <c r="AT357" s="1" t="s">
        <v>0</v>
      </c>
      <c r="AU357" s="1" t="s">
        <v>0</v>
      </c>
      <c r="AV357" s="1" t="s">
        <v>0</v>
      </c>
      <c r="AW357" s="1" t="s">
        <v>0</v>
      </c>
      <c r="AX357" s="1" t="s">
        <v>0</v>
      </c>
      <c r="AY357" s="1" t="s">
        <v>0</v>
      </c>
      <c r="AZ357" s="1" t="s">
        <v>0</v>
      </c>
      <c r="BA357" s="1" t="s">
        <v>0</v>
      </c>
      <c r="BB357" s="1" t="s">
        <v>0</v>
      </c>
      <c r="BC357" s="1" t="s">
        <v>0</v>
      </c>
      <c r="BD357" s="1" t="s">
        <v>0</v>
      </c>
      <c r="BE357" s="1" t="s">
        <v>0</v>
      </c>
      <c r="BF357" s="1" t="s">
        <v>0</v>
      </c>
      <c r="BG357" s="1" t="s">
        <v>0</v>
      </c>
      <c r="BH357" s="1" t="s">
        <v>0</v>
      </c>
      <c r="BI357" s="1" t="s">
        <v>0</v>
      </c>
      <c r="BJ357" s="1" t="s">
        <v>0</v>
      </c>
      <c r="BK357" s="1" t="s">
        <v>0</v>
      </c>
      <c r="BL357" s="1" t="s">
        <v>0</v>
      </c>
      <c r="BM357" s="1" t="s">
        <v>0</v>
      </c>
      <c r="BN357" s="1" t="s">
        <v>0</v>
      </c>
      <c r="BO357" s="1" t="s">
        <v>0</v>
      </c>
      <c r="BP357" s="1" t="s">
        <v>0</v>
      </c>
      <c r="BQ357" s="1" t="s">
        <v>0</v>
      </c>
      <c r="BR357" s="1" t="s">
        <v>0</v>
      </c>
      <c r="BS357" s="1" t="s">
        <v>0</v>
      </c>
      <c r="BT357" s="1" t="s">
        <v>0</v>
      </c>
      <c r="BU357" s="1" t="s">
        <v>0</v>
      </c>
      <c r="BV357" s="1" t="s">
        <v>0</v>
      </c>
      <c r="BW357" s="1" t="s">
        <v>0</v>
      </c>
      <c r="BX357" s="1" t="s">
        <v>0</v>
      </c>
      <c r="BY357" s="1" t="s">
        <v>0</v>
      </c>
      <c r="BZ357" s="1" t="s">
        <v>0</v>
      </c>
      <c r="CA357" s="1" t="s">
        <v>0</v>
      </c>
      <c r="CB357" s="1" t="s">
        <v>0</v>
      </c>
      <c r="CC357" s="1" t="s">
        <v>0</v>
      </c>
      <c r="CD357" s="1" t="s">
        <v>0</v>
      </c>
      <c r="CE357" s="1" t="s">
        <v>0</v>
      </c>
      <c r="CF357" s="1" t="s">
        <v>0</v>
      </c>
      <c r="CG357" s="1" t="s">
        <v>0</v>
      </c>
      <c r="CH357" s="1" t="s">
        <v>0</v>
      </c>
      <c r="CI357" s="1" t="s">
        <v>0</v>
      </c>
      <c r="CJ357" s="1" t="s">
        <v>0</v>
      </c>
      <c r="CK357" s="1" t="s">
        <v>0</v>
      </c>
      <c r="CL357" s="1" t="s">
        <v>0</v>
      </c>
      <c r="CM357" s="1" t="s">
        <v>0</v>
      </c>
      <c r="CN357" s="1" t="s">
        <v>0</v>
      </c>
      <c r="CO357" s="1" t="s">
        <v>0</v>
      </c>
      <c r="CP357" s="1" t="s">
        <v>0</v>
      </c>
      <c r="CQ357" s="1" t="s">
        <v>0</v>
      </c>
      <c r="CR357" s="1" t="s">
        <v>0</v>
      </c>
      <c r="CS357" s="1" t="s">
        <v>0</v>
      </c>
      <c r="CT357" s="1" t="s">
        <v>0</v>
      </c>
      <c r="CU357" s="1" t="s">
        <v>0</v>
      </c>
      <c r="CV357" s="1" t="s">
        <v>0</v>
      </c>
      <c r="CW357" s="1" t="s">
        <v>0</v>
      </c>
      <c r="CX357" s="1" t="s">
        <v>0</v>
      </c>
      <c r="CY357" s="1" t="s">
        <v>0</v>
      </c>
      <c r="CZ357" s="1" t="s">
        <v>0</v>
      </c>
      <c r="DA357" s="1" t="s">
        <v>0</v>
      </c>
      <c r="DB357" s="1" t="s">
        <v>0</v>
      </c>
      <c r="DC357" s="1" t="s">
        <v>0</v>
      </c>
      <c r="DD357" s="1" t="s">
        <v>0</v>
      </c>
      <c r="DE357" s="1" t="s">
        <v>0</v>
      </c>
      <c r="DF357" s="1" t="s">
        <v>0</v>
      </c>
      <c r="DG357" s="1" t="s">
        <v>0</v>
      </c>
      <c r="DH357" s="1" t="s">
        <v>0</v>
      </c>
      <c r="DI357" s="1" t="s">
        <v>0</v>
      </c>
      <c r="DJ357" s="1" t="s">
        <v>0</v>
      </c>
      <c r="DK357" s="1" t="s">
        <v>0</v>
      </c>
      <c r="DL357" s="1" t="s">
        <v>0</v>
      </c>
      <c r="DM357" s="1" t="s">
        <v>0</v>
      </c>
      <c r="DN357" s="1" t="s">
        <v>0</v>
      </c>
      <c r="DO357" s="1" t="s">
        <v>0</v>
      </c>
      <c r="DP357" s="1" t="s">
        <v>0</v>
      </c>
      <c r="DQ357" s="1" t="s">
        <v>0</v>
      </c>
      <c r="DR357" s="1" t="s">
        <v>0</v>
      </c>
      <c r="DS357" s="1" t="s">
        <v>0</v>
      </c>
      <c r="DT357" s="1" t="s">
        <v>0</v>
      </c>
      <c r="DU357" s="1" t="s">
        <v>0</v>
      </c>
      <c r="DV357" s="1" t="s">
        <v>0</v>
      </c>
      <c r="DW357" s="1" t="s">
        <v>0</v>
      </c>
      <c r="DX357" s="1" t="s">
        <v>0</v>
      </c>
      <c r="DY357" s="1" t="s">
        <v>0</v>
      </c>
      <c r="DZ357" s="1" t="s">
        <v>0</v>
      </c>
      <c r="EA357" s="1" t="s">
        <v>0</v>
      </c>
      <c r="EB357" s="1" t="s">
        <v>0</v>
      </c>
      <c r="EC357" s="1" t="s">
        <v>0</v>
      </c>
      <c r="ED357" s="1" t="s">
        <v>0</v>
      </c>
      <c r="EE357" s="1" t="s">
        <v>0</v>
      </c>
      <c r="EF357" s="1" t="s">
        <v>0</v>
      </c>
      <c r="EG357" s="1" t="s">
        <v>0</v>
      </c>
      <c r="EH357" s="1" t="s">
        <v>0</v>
      </c>
      <c r="EI357" s="1" t="s">
        <v>0</v>
      </c>
      <c r="EJ357" s="1" t="s">
        <v>0</v>
      </c>
      <c r="EK357" s="1" t="s">
        <v>0</v>
      </c>
      <c r="EL357" s="1" t="s">
        <v>0</v>
      </c>
      <c r="EM357" s="1" t="s">
        <v>0</v>
      </c>
      <c r="EN357" s="1" t="s">
        <v>0</v>
      </c>
      <c r="EO357" s="1" t="s">
        <v>0</v>
      </c>
      <c r="EP357" s="1" t="s">
        <v>0</v>
      </c>
      <c r="EQ357" s="1" t="s">
        <v>0</v>
      </c>
      <c r="ER357" s="1" t="s">
        <v>0</v>
      </c>
      <c r="ES357" s="1" t="s">
        <v>0</v>
      </c>
      <c r="ET357" s="1" t="s">
        <v>0</v>
      </c>
      <c r="EU357" s="1" t="s">
        <v>0</v>
      </c>
      <c r="EV357" s="1" t="s">
        <v>0</v>
      </c>
      <c r="EW357" s="1" t="s">
        <v>0</v>
      </c>
      <c r="EX357" s="1" t="s">
        <v>0</v>
      </c>
      <c r="EY357" s="1" t="s">
        <v>0</v>
      </c>
      <c r="EZ357" s="1" t="s">
        <v>0</v>
      </c>
      <c r="FA357" s="1" t="s">
        <v>0</v>
      </c>
      <c r="FB357" s="1" t="s">
        <v>0</v>
      </c>
      <c r="FC357" s="1" t="s">
        <v>0</v>
      </c>
      <c r="FD357" s="1" t="s">
        <v>0</v>
      </c>
    </row>
    <row r="358" spans="1:160" x14ac:dyDescent="0.2">
      <c r="A358" s="1" t="s">
        <v>1995</v>
      </c>
      <c r="B358" s="4" t="s">
        <v>1584</v>
      </c>
      <c r="C358" s="4" t="s">
        <v>1585</v>
      </c>
      <c r="D358" s="1" t="s">
        <v>0</v>
      </c>
      <c r="E358" s="1" t="s">
        <v>0</v>
      </c>
      <c r="F358" s="1" t="s">
        <v>0</v>
      </c>
      <c r="G358" s="1" t="s">
        <v>0</v>
      </c>
      <c r="H358" s="1" t="s">
        <v>0</v>
      </c>
      <c r="I358" s="1" t="s">
        <v>0</v>
      </c>
      <c r="J358" s="1" t="s">
        <v>0</v>
      </c>
      <c r="K358" s="1" t="s">
        <v>0</v>
      </c>
      <c r="L358" s="1" t="s">
        <v>0</v>
      </c>
      <c r="M358" s="1" t="s">
        <v>0</v>
      </c>
      <c r="N358" s="1" t="s">
        <v>0</v>
      </c>
      <c r="O358" s="1" t="s">
        <v>0</v>
      </c>
      <c r="P358" s="1" t="s">
        <v>0</v>
      </c>
      <c r="Q358" s="1" t="s">
        <v>0</v>
      </c>
      <c r="R358" s="1" t="s">
        <v>0</v>
      </c>
      <c r="S358" s="1" t="s">
        <v>0</v>
      </c>
      <c r="T358" s="1" t="s">
        <v>0</v>
      </c>
      <c r="U358" s="1" t="s">
        <v>0</v>
      </c>
      <c r="V358" s="1" t="s">
        <v>0</v>
      </c>
      <c r="W358" s="1" t="s">
        <v>0</v>
      </c>
      <c r="X358" s="1" t="s">
        <v>0</v>
      </c>
      <c r="Y358" s="1" t="s">
        <v>0</v>
      </c>
      <c r="Z358" s="1" t="s">
        <v>0</v>
      </c>
      <c r="AA358" s="1" t="s">
        <v>0</v>
      </c>
      <c r="AB358" s="1" t="s">
        <v>0</v>
      </c>
      <c r="AC358" s="1" t="s">
        <v>0</v>
      </c>
      <c r="AD358" s="1" t="s">
        <v>0</v>
      </c>
      <c r="AE358" s="1" t="s">
        <v>0</v>
      </c>
      <c r="AF358" s="1" t="s">
        <v>0</v>
      </c>
      <c r="AG358" s="1" t="s">
        <v>0</v>
      </c>
      <c r="AH358" s="1" t="s">
        <v>0</v>
      </c>
      <c r="AI358" s="1" t="s">
        <v>0</v>
      </c>
      <c r="AJ358" s="1" t="s">
        <v>0</v>
      </c>
      <c r="AK358" s="1" t="s">
        <v>0</v>
      </c>
      <c r="AL358" s="1" t="s">
        <v>0</v>
      </c>
      <c r="AM358" s="1" t="s">
        <v>0</v>
      </c>
      <c r="AN358" s="1" t="s">
        <v>0</v>
      </c>
      <c r="AO358" s="1" t="s">
        <v>0</v>
      </c>
      <c r="AP358" s="1" t="s">
        <v>0</v>
      </c>
      <c r="AQ358" s="1" t="s">
        <v>0</v>
      </c>
      <c r="AR358" s="1" t="s">
        <v>0</v>
      </c>
      <c r="AS358" s="1" t="s">
        <v>0</v>
      </c>
      <c r="AT358" s="1" t="s">
        <v>0</v>
      </c>
      <c r="AU358" s="1" t="s">
        <v>0</v>
      </c>
      <c r="AV358" s="1" t="s">
        <v>0</v>
      </c>
      <c r="AW358" s="1" t="s">
        <v>0</v>
      </c>
      <c r="AX358" s="1" t="s">
        <v>0</v>
      </c>
      <c r="AY358" s="1" t="s">
        <v>0</v>
      </c>
      <c r="AZ358" s="1" t="s">
        <v>0</v>
      </c>
      <c r="BA358" s="1" t="s">
        <v>0</v>
      </c>
      <c r="BB358" s="1" t="s">
        <v>0</v>
      </c>
      <c r="BC358" s="1" t="s">
        <v>0</v>
      </c>
      <c r="BD358" s="1" t="s">
        <v>0</v>
      </c>
      <c r="BE358" s="1" t="s">
        <v>0</v>
      </c>
      <c r="BF358" s="1" t="s">
        <v>0</v>
      </c>
      <c r="BG358" s="1" t="s">
        <v>0</v>
      </c>
      <c r="BH358" s="1" t="s">
        <v>0</v>
      </c>
      <c r="BI358" s="1" t="s">
        <v>0</v>
      </c>
      <c r="BJ358" s="1" t="s">
        <v>0</v>
      </c>
      <c r="BK358" s="1" t="s">
        <v>0</v>
      </c>
      <c r="BL358" s="1" t="s">
        <v>0</v>
      </c>
      <c r="BM358" s="1" t="s">
        <v>0</v>
      </c>
      <c r="BN358" s="1" t="s">
        <v>0</v>
      </c>
      <c r="BO358" s="1" t="s">
        <v>0</v>
      </c>
      <c r="BP358" s="1" t="s">
        <v>0</v>
      </c>
      <c r="BQ358" s="1" t="s">
        <v>0</v>
      </c>
      <c r="BR358" s="1" t="s">
        <v>0</v>
      </c>
      <c r="BS358" s="1" t="s">
        <v>0</v>
      </c>
      <c r="BT358" s="1" t="s">
        <v>0</v>
      </c>
      <c r="BU358" s="1" t="s">
        <v>0</v>
      </c>
      <c r="BV358" s="1" t="s">
        <v>0</v>
      </c>
      <c r="BW358" s="1" t="s">
        <v>0</v>
      </c>
      <c r="BX358" s="1" t="s">
        <v>0</v>
      </c>
      <c r="BY358" s="1" t="s">
        <v>0</v>
      </c>
      <c r="BZ358" s="1" t="s">
        <v>0</v>
      </c>
      <c r="CA358" s="1" t="s">
        <v>0</v>
      </c>
      <c r="CB358" s="1" t="s">
        <v>0</v>
      </c>
      <c r="CC358" s="1" t="s">
        <v>0</v>
      </c>
      <c r="CD358" s="1" t="s">
        <v>0</v>
      </c>
      <c r="CE358" s="1" t="s">
        <v>0</v>
      </c>
      <c r="CF358" s="1" t="s">
        <v>0</v>
      </c>
      <c r="CG358" s="1" t="s">
        <v>0</v>
      </c>
      <c r="CH358" s="1" t="s">
        <v>0</v>
      </c>
      <c r="CI358" s="1" t="s">
        <v>0</v>
      </c>
      <c r="CJ358" s="1" t="s">
        <v>0</v>
      </c>
      <c r="CK358" s="1" t="s">
        <v>0</v>
      </c>
      <c r="CL358" s="1" t="s">
        <v>0</v>
      </c>
      <c r="CM358" s="1" t="s">
        <v>0</v>
      </c>
      <c r="CN358" s="1" t="s">
        <v>0</v>
      </c>
      <c r="CO358" s="1" t="s">
        <v>0</v>
      </c>
      <c r="CP358" s="1" t="s">
        <v>0</v>
      </c>
      <c r="CQ358" s="1" t="s">
        <v>0</v>
      </c>
      <c r="CR358" s="1" t="s">
        <v>0</v>
      </c>
      <c r="CS358" s="1" t="s">
        <v>0</v>
      </c>
      <c r="CT358" s="1" t="s">
        <v>0</v>
      </c>
      <c r="CU358" s="1" t="s">
        <v>0</v>
      </c>
      <c r="CV358" s="1" t="s">
        <v>0</v>
      </c>
      <c r="CW358" s="1" t="s">
        <v>0</v>
      </c>
      <c r="CX358" s="1" t="s">
        <v>0</v>
      </c>
      <c r="CY358" s="1" t="s">
        <v>0</v>
      </c>
      <c r="CZ358" s="1" t="s">
        <v>0</v>
      </c>
      <c r="DA358" s="1" t="s">
        <v>0</v>
      </c>
      <c r="DB358" s="1" t="s">
        <v>0</v>
      </c>
      <c r="DC358" s="1" t="s">
        <v>0</v>
      </c>
      <c r="DD358" s="1" t="s">
        <v>0</v>
      </c>
      <c r="DE358" s="1" t="s">
        <v>0</v>
      </c>
      <c r="DF358" s="1" t="s">
        <v>0</v>
      </c>
      <c r="DG358" s="1" t="s">
        <v>0</v>
      </c>
      <c r="DH358" s="1" t="s">
        <v>0</v>
      </c>
      <c r="DI358" s="1" t="s">
        <v>0</v>
      </c>
      <c r="DJ358" s="1" t="s">
        <v>0</v>
      </c>
      <c r="DK358" s="1" t="s">
        <v>0</v>
      </c>
      <c r="DL358" s="1" t="s">
        <v>0</v>
      </c>
      <c r="DM358" s="1" t="s">
        <v>0</v>
      </c>
      <c r="DN358" s="1" t="s">
        <v>0</v>
      </c>
      <c r="DO358" s="1" t="s">
        <v>0</v>
      </c>
      <c r="DP358" s="1" t="s">
        <v>0</v>
      </c>
      <c r="DQ358" s="1" t="s">
        <v>0</v>
      </c>
      <c r="DR358" s="1" t="s">
        <v>0</v>
      </c>
      <c r="DS358" s="1" t="s">
        <v>0</v>
      </c>
      <c r="DT358" s="1" t="s">
        <v>0</v>
      </c>
      <c r="DU358" s="1" t="s">
        <v>0</v>
      </c>
      <c r="DV358" s="1" t="s">
        <v>0</v>
      </c>
      <c r="DW358" s="1" t="s">
        <v>0</v>
      </c>
      <c r="DX358" s="1" t="s">
        <v>0</v>
      </c>
      <c r="DY358" s="1" t="s">
        <v>0</v>
      </c>
      <c r="DZ358" s="1" t="s">
        <v>0</v>
      </c>
      <c r="EA358" s="1" t="s">
        <v>0</v>
      </c>
      <c r="EB358" s="1" t="s">
        <v>0</v>
      </c>
      <c r="EC358" s="1" t="s">
        <v>0</v>
      </c>
      <c r="ED358" s="1" t="s">
        <v>0</v>
      </c>
      <c r="EE358" s="1" t="s">
        <v>0</v>
      </c>
      <c r="EF358" s="1" t="s">
        <v>0</v>
      </c>
      <c r="EG358" s="1" t="s">
        <v>0</v>
      </c>
      <c r="EH358" s="1" t="s">
        <v>0</v>
      </c>
      <c r="EI358" s="1" t="s">
        <v>0</v>
      </c>
      <c r="EJ358" s="1" t="s">
        <v>0</v>
      </c>
      <c r="EK358" s="1" t="s">
        <v>0</v>
      </c>
      <c r="EL358" s="1" t="s">
        <v>0</v>
      </c>
      <c r="EM358" s="1" t="s">
        <v>0</v>
      </c>
      <c r="EN358" s="1" t="s">
        <v>0</v>
      </c>
      <c r="EO358" s="1" t="s">
        <v>0</v>
      </c>
      <c r="EP358" s="1" t="s">
        <v>0</v>
      </c>
      <c r="EQ358" s="1" t="s">
        <v>0</v>
      </c>
      <c r="ER358" s="1" t="s">
        <v>0</v>
      </c>
      <c r="ES358" s="1" t="s">
        <v>0</v>
      </c>
      <c r="ET358" s="1" t="s">
        <v>0</v>
      </c>
      <c r="EU358" s="1" t="s">
        <v>0</v>
      </c>
      <c r="EV358" s="1" t="s">
        <v>0</v>
      </c>
      <c r="EW358" s="1" t="s">
        <v>0</v>
      </c>
      <c r="EX358" s="1" t="s">
        <v>0</v>
      </c>
      <c r="EY358" s="1" t="s">
        <v>0</v>
      </c>
      <c r="EZ358" s="1" t="s">
        <v>0</v>
      </c>
      <c r="FA358" s="1" t="s">
        <v>0</v>
      </c>
      <c r="FB358" s="1" t="s">
        <v>0</v>
      </c>
      <c r="FC358" s="1" t="s">
        <v>0</v>
      </c>
      <c r="FD358" s="1" t="s">
        <v>0</v>
      </c>
    </row>
    <row r="359" spans="1:160" x14ac:dyDescent="0.2">
      <c r="A359" s="1" t="s">
        <v>1996</v>
      </c>
      <c r="B359" s="4" t="s">
        <v>1589</v>
      </c>
      <c r="C359" s="4" t="s">
        <v>1590</v>
      </c>
      <c r="D359" s="1" t="s">
        <v>0</v>
      </c>
      <c r="E359" s="1" t="s">
        <v>0</v>
      </c>
      <c r="F359" s="1" t="s">
        <v>0</v>
      </c>
      <c r="G359" s="1" t="s">
        <v>0</v>
      </c>
      <c r="H359" s="1" t="s">
        <v>0</v>
      </c>
      <c r="I359" s="1" t="s">
        <v>0</v>
      </c>
      <c r="J359" s="1" t="s">
        <v>0</v>
      </c>
      <c r="K359" s="1" t="s">
        <v>0</v>
      </c>
      <c r="L359" s="1" t="s">
        <v>0</v>
      </c>
      <c r="M359" s="1" t="s">
        <v>0</v>
      </c>
      <c r="N359" s="1" t="s">
        <v>0</v>
      </c>
      <c r="O359" s="1" t="s">
        <v>0</v>
      </c>
      <c r="P359" s="1" t="s">
        <v>0</v>
      </c>
      <c r="Q359" s="1" t="s">
        <v>0</v>
      </c>
      <c r="R359" s="1" t="s">
        <v>0</v>
      </c>
      <c r="S359" s="1" t="s">
        <v>0</v>
      </c>
      <c r="T359" s="1" t="s">
        <v>0</v>
      </c>
      <c r="U359" s="1" t="s">
        <v>0</v>
      </c>
      <c r="V359" s="1" t="s">
        <v>0</v>
      </c>
      <c r="W359" s="1" t="s">
        <v>0</v>
      </c>
      <c r="X359" s="1" t="s">
        <v>0</v>
      </c>
      <c r="Y359" s="1" t="s">
        <v>0</v>
      </c>
      <c r="Z359" s="1" t="s">
        <v>0</v>
      </c>
      <c r="AA359" s="1" t="s">
        <v>0</v>
      </c>
      <c r="AB359" s="1" t="s">
        <v>0</v>
      </c>
      <c r="AC359" s="1" t="s">
        <v>0</v>
      </c>
      <c r="AD359" s="1" t="s">
        <v>0</v>
      </c>
      <c r="AE359" s="1" t="s">
        <v>0</v>
      </c>
      <c r="AF359" s="1" t="s">
        <v>0</v>
      </c>
      <c r="AG359" s="1" t="s">
        <v>0</v>
      </c>
      <c r="AH359" s="1" t="s">
        <v>0</v>
      </c>
      <c r="AI359" s="1" t="s">
        <v>0</v>
      </c>
      <c r="AJ359" s="1" t="s">
        <v>0</v>
      </c>
      <c r="AK359" s="1" t="s">
        <v>0</v>
      </c>
      <c r="AL359" s="1" t="s">
        <v>0</v>
      </c>
      <c r="AM359" s="1" t="s">
        <v>0</v>
      </c>
      <c r="AN359" s="1" t="s">
        <v>0</v>
      </c>
      <c r="AO359" s="1" t="s">
        <v>0</v>
      </c>
      <c r="AP359" s="1" t="s">
        <v>0</v>
      </c>
      <c r="AQ359" s="1" t="s">
        <v>0</v>
      </c>
      <c r="AR359" s="1" t="s">
        <v>0</v>
      </c>
      <c r="AS359" s="1" t="s">
        <v>0</v>
      </c>
      <c r="AT359" s="1" t="s">
        <v>0</v>
      </c>
      <c r="AU359" s="1" t="s">
        <v>0</v>
      </c>
      <c r="AV359" s="1" t="s">
        <v>0</v>
      </c>
      <c r="AW359" s="1" t="s">
        <v>0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 t="s">
        <v>0</v>
      </c>
      <c r="BC359" s="1" t="s">
        <v>0</v>
      </c>
      <c r="BD359" s="1" t="s">
        <v>0</v>
      </c>
      <c r="BE359" s="1" t="s">
        <v>0</v>
      </c>
      <c r="BF359" s="1" t="s">
        <v>0</v>
      </c>
      <c r="BG359" s="1" t="s">
        <v>0</v>
      </c>
      <c r="BH359" s="1" t="s">
        <v>0</v>
      </c>
      <c r="BI359" s="1" t="s">
        <v>0</v>
      </c>
      <c r="BJ359" s="1" t="s">
        <v>0</v>
      </c>
      <c r="BK359" s="1" t="s">
        <v>0</v>
      </c>
      <c r="BL359" s="1" t="s">
        <v>0</v>
      </c>
      <c r="BM359" s="1" t="s">
        <v>0</v>
      </c>
      <c r="BN359" s="1" t="s">
        <v>0</v>
      </c>
      <c r="BO359" s="1" t="s">
        <v>0</v>
      </c>
      <c r="BP359" s="1" t="s">
        <v>0</v>
      </c>
      <c r="BQ359" s="1" t="s">
        <v>0</v>
      </c>
      <c r="BR359" s="1" t="s">
        <v>0</v>
      </c>
      <c r="BS359" s="1" t="s">
        <v>0</v>
      </c>
      <c r="BT359" s="1" t="s">
        <v>0</v>
      </c>
      <c r="BU359" s="1" t="s">
        <v>0</v>
      </c>
      <c r="BV359" s="1" t="s">
        <v>0</v>
      </c>
      <c r="BW359" s="1" t="s">
        <v>0</v>
      </c>
      <c r="BX359" s="1" t="s">
        <v>0</v>
      </c>
      <c r="BY359" s="1" t="s">
        <v>0</v>
      </c>
      <c r="BZ359" s="1" t="s">
        <v>0</v>
      </c>
      <c r="CA359" s="1" t="s">
        <v>0</v>
      </c>
      <c r="CB359" s="1" t="s">
        <v>0</v>
      </c>
      <c r="CC359" s="1" t="s">
        <v>0</v>
      </c>
      <c r="CD359" s="1" t="s">
        <v>0</v>
      </c>
      <c r="CE359" s="1" t="s">
        <v>0</v>
      </c>
      <c r="CF359" s="1" t="s">
        <v>0</v>
      </c>
      <c r="CG359" s="1" t="s">
        <v>0</v>
      </c>
      <c r="CH359" s="1" t="s">
        <v>0</v>
      </c>
      <c r="CI359" s="1" t="s">
        <v>0</v>
      </c>
      <c r="CJ359" s="1" t="s">
        <v>0</v>
      </c>
      <c r="CK359" s="1" t="s">
        <v>0</v>
      </c>
      <c r="CL359" s="1" t="s">
        <v>0</v>
      </c>
      <c r="CM359" s="1" t="s">
        <v>0</v>
      </c>
      <c r="CN359" s="1" t="s">
        <v>0</v>
      </c>
      <c r="CO359" s="1" t="s">
        <v>0</v>
      </c>
      <c r="CP359" s="1" t="s">
        <v>0</v>
      </c>
      <c r="CQ359" s="1" t="s">
        <v>0</v>
      </c>
      <c r="CR359" s="1" t="s">
        <v>0</v>
      </c>
      <c r="CS359" s="1" t="s">
        <v>0</v>
      </c>
      <c r="CT359" s="1" t="s">
        <v>0</v>
      </c>
      <c r="CU359" s="1" t="s">
        <v>0</v>
      </c>
      <c r="CV359" s="1" t="s">
        <v>0</v>
      </c>
      <c r="CW359" s="1" t="s">
        <v>0</v>
      </c>
      <c r="CX359" s="1" t="s">
        <v>0</v>
      </c>
      <c r="CY359" s="1" t="s">
        <v>0</v>
      </c>
      <c r="CZ359" s="1" t="s">
        <v>0</v>
      </c>
      <c r="DA359" s="1" t="s">
        <v>0</v>
      </c>
      <c r="DB359" s="1" t="s">
        <v>0</v>
      </c>
      <c r="DC359" s="1" t="s">
        <v>0</v>
      </c>
      <c r="DD359" s="1" t="s">
        <v>0</v>
      </c>
      <c r="DE359" s="1" t="s">
        <v>0</v>
      </c>
      <c r="DF359" s="1" t="s">
        <v>0</v>
      </c>
      <c r="DG359" s="1" t="s">
        <v>0</v>
      </c>
      <c r="DH359" s="1" t="s">
        <v>0</v>
      </c>
      <c r="DI359" s="1" t="s">
        <v>0</v>
      </c>
      <c r="DJ359" s="1" t="s">
        <v>0</v>
      </c>
      <c r="DK359" s="1" t="s">
        <v>0</v>
      </c>
      <c r="DL359" s="1" t="s">
        <v>0</v>
      </c>
      <c r="DM359" s="1" t="s">
        <v>0</v>
      </c>
      <c r="DN359" s="1" t="s">
        <v>0</v>
      </c>
      <c r="DO359" s="1" t="s">
        <v>0</v>
      </c>
      <c r="DP359" s="1" t="s">
        <v>0</v>
      </c>
      <c r="DQ359" s="1" t="s">
        <v>0</v>
      </c>
      <c r="DR359" s="1" t="s">
        <v>0</v>
      </c>
      <c r="DS359" s="1" t="s">
        <v>0</v>
      </c>
      <c r="DT359" s="1" t="s">
        <v>0</v>
      </c>
      <c r="DU359" s="1" t="s">
        <v>0</v>
      </c>
      <c r="DV359" s="1" t="s">
        <v>0</v>
      </c>
      <c r="DW359" s="1" t="s">
        <v>0</v>
      </c>
      <c r="DX359" s="1" t="s">
        <v>0</v>
      </c>
      <c r="DY359" s="1" t="s">
        <v>0</v>
      </c>
      <c r="DZ359" s="1" t="s">
        <v>0</v>
      </c>
      <c r="EA359" s="1" t="s">
        <v>0</v>
      </c>
      <c r="EB359" s="1" t="s">
        <v>0</v>
      </c>
      <c r="EC359" s="1" t="s">
        <v>0</v>
      </c>
      <c r="ED359" s="1" t="s">
        <v>0</v>
      </c>
      <c r="EE359" s="1" t="s">
        <v>0</v>
      </c>
      <c r="EF359" s="1" t="s">
        <v>0</v>
      </c>
      <c r="EG359" s="1" t="s">
        <v>0</v>
      </c>
      <c r="EH359" s="1" t="s">
        <v>0</v>
      </c>
      <c r="EI359" s="1" t="s">
        <v>0</v>
      </c>
      <c r="EJ359" s="1" t="s">
        <v>0</v>
      </c>
      <c r="EK359" s="1" t="s">
        <v>0</v>
      </c>
      <c r="EL359" s="1" t="s">
        <v>0</v>
      </c>
      <c r="EM359" s="1" t="s">
        <v>0</v>
      </c>
      <c r="EN359" s="1" t="s">
        <v>0</v>
      </c>
      <c r="EO359" s="1" t="s">
        <v>0</v>
      </c>
      <c r="EP359" s="1" t="s">
        <v>0</v>
      </c>
      <c r="EQ359" s="1" t="s">
        <v>0</v>
      </c>
      <c r="ER359" s="1" t="s">
        <v>0</v>
      </c>
      <c r="ES359" s="1" t="s">
        <v>0</v>
      </c>
      <c r="ET359" s="1" t="s">
        <v>0</v>
      </c>
      <c r="EU359" s="1" t="s">
        <v>0</v>
      </c>
      <c r="EV359" s="1" t="s">
        <v>0</v>
      </c>
      <c r="EW359" s="1" t="s">
        <v>0</v>
      </c>
      <c r="EX359" s="1" t="s">
        <v>0</v>
      </c>
      <c r="EY359" s="1" t="s">
        <v>0</v>
      </c>
      <c r="EZ359" s="1" t="s">
        <v>0</v>
      </c>
      <c r="FA359" s="1" t="s">
        <v>0</v>
      </c>
      <c r="FB359" s="1" t="s">
        <v>0</v>
      </c>
      <c r="FC359" s="1" t="s">
        <v>0</v>
      </c>
      <c r="FD359" s="1" t="s">
        <v>0</v>
      </c>
    </row>
    <row r="360" spans="1:160" x14ac:dyDescent="0.2">
      <c r="A360" s="1" t="s">
        <v>1997</v>
      </c>
      <c r="B360" s="4" t="s">
        <v>1594</v>
      </c>
      <c r="C360" s="4" t="s">
        <v>1595</v>
      </c>
      <c r="D360" s="1">
        <v>4497.76967099785</v>
      </c>
      <c r="E360" s="1">
        <v>23565.0611844136</v>
      </c>
      <c r="F360" s="1">
        <v>4760.5196334173397</v>
      </c>
      <c r="G360" s="1">
        <v>174386.22490008199</v>
      </c>
      <c r="H360" s="1">
        <v>19813.8610065912</v>
      </c>
      <c r="I360" s="1">
        <v>17705.431229615198</v>
      </c>
      <c r="J360" s="1">
        <v>565276.00178377097</v>
      </c>
      <c r="K360" s="1">
        <v>22838.299249183099</v>
      </c>
      <c r="L360" s="1">
        <v>26848.853514839298</v>
      </c>
      <c r="M360" s="1">
        <v>9436.2487536262906</v>
      </c>
      <c r="N360" s="1">
        <v>792987.99664713698</v>
      </c>
      <c r="O360" s="1">
        <v>83556.710684960606</v>
      </c>
      <c r="P360" s="1">
        <v>29771.635610810899</v>
      </c>
      <c r="Q360" s="1">
        <v>13123.3157916911</v>
      </c>
      <c r="R360" s="1">
        <v>7303.1957213840096</v>
      </c>
      <c r="S360" s="1">
        <v>6374.0190508523101</v>
      </c>
      <c r="T360" s="1">
        <v>37630.743206708597</v>
      </c>
      <c r="U360" s="1">
        <v>388183.24640853598</v>
      </c>
      <c r="V360" s="1">
        <v>23675.924849370102</v>
      </c>
      <c r="W360" s="1">
        <v>33946.169341142697</v>
      </c>
      <c r="X360" s="1">
        <v>64196.362836135297</v>
      </c>
      <c r="Y360" s="1">
        <v>27546.663064520199</v>
      </c>
      <c r="Z360" s="1">
        <v>6773.5179366576804</v>
      </c>
      <c r="AA360" s="1">
        <v>2989.96141850095</v>
      </c>
      <c r="AB360" s="1">
        <v>63735.479553645499</v>
      </c>
      <c r="AC360" s="1">
        <v>34161.183874950599</v>
      </c>
      <c r="AD360" s="1">
        <v>22512.4568443108</v>
      </c>
      <c r="AE360" s="1">
        <v>23533.5835677377</v>
      </c>
      <c r="AF360" s="1">
        <v>17771.412111806101</v>
      </c>
      <c r="AG360" s="1">
        <v>16775.807198386901</v>
      </c>
      <c r="AH360" s="1">
        <v>21121.191805313701</v>
      </c>
      <c r="AI360" s="1">
        <v>5222.8452111269598</v>
      </c>
      <c r="AJ360" s="1">
        <v>62761.597073203302</v>
      </c>
      <c r="AK360" s="1">
        <v>181637.35178642199</v>
      </c>
      <c r="AL360" s="1">
        <v>26323.887658151201</v>
      </c>
      <c r="AM360" s="1">
        <v>27885.134980267201</v>
      </c>
      <c r="AN360" s="1">
        <v>187063.76775330599</v>
      </c>
      <c r="AO360" s="1">
        <v>10545.0769565338</v>
      </c>
      <c r="AP360" s="1">
        <v>424454.70368106099</v>
      </c>
      <c r="AQ360" s="1">
        <v>15346.216219087601</v>
      </c>
      <c r="AR360" s="1">
        <v>16793.148567084601</v>
      </c>
      <c r="AS360" s="1">
        <v>8801.3494548385697</v>
      </c>
      <c r="AT360" s="1">
        <v>376395.83262938901</v>
      </c>
      <c r="AU360" s="1">
        <v>33789.040665216198</v>
      </c>
      <c r="AV360" s="1">
        <v>13339.532779851401</v>
      </c>
      <c r="AW360" s="1">
        <v>1490222.5471119799</v>
      </c>
      <c r="AX360" s="1">
        <v>50205.447424042199</v>
      </c>
      <c r="AY360" s="1">
        <v>26466.4152805343</v>
      </c>
      <c r="AZ360" s="1">
        <v>12121.9795861567</v>
      </c>
      <c r="BA360" s="1">
        <v>8613.8055076709697</v>
      </c>
      <c r="BB360" s="1">
        <v>57098.143900475603</v>
      </c>
      <c r="BC360" s="1">
        <v>74676.268475300894</v>
      </c>
      <c r="BD360" s="1">
        <v>24114166.145457499</v>
      </c>
      <c r="BE360" s="1">
        <v>180224.893442687</v>
      </c>
      <c r="BF360" s="1">
        <v>105135.989206069</v>
      </c>
      <c r="BG360" s="1">
        <v>1842294.9473490601</v>
      </c>
      <c r="BH360" s="1">
        <v>67232.994095382601</v>
      </c>
      <c r="BI360" s="1">
        <v>40366.628823616098</v>
      </c>
      <c r="BJ360" s="1">
        <v>28780.022190489599</v>
      </c>
      <c r="BK360" s="1">
        <v>21557.9934468717</v>
      </c>
      <c r="BL360" s="1">
        <v>682593.75346053997</v>
      </c>
      <c r="BM360" s="1">
        <v>32306.014640101599</v>
      </c>
      <c r="BN360" s="1">
        <v>19721.214897475998</v>
      </c>
      <c r="BO360" s="1">
        <v>20521.2459324718</v>
      </c>
      <c r="BP360" s="1">
        <v>250967.47681971701</v>
      </c>
      <c r="BQ360" s="1">
        <v>720172.78322103305</v>
      </c>
      <c r="BR360" s="1">
        <v>22056.1181050749</v>
      </c>
      <c r="BS360" s="1">
        <v>32705.863518474998</v>
      </c>
      <c r="BT360" s="1">
        <v>33453.867315016803</v>
      </c>
      <c r="BU360" s="1">
        <v>33029.9123369644</v>
      </c>
      <c r="BV360" s="1">
        <v>15023.9123150209</v>
      </c>
      <c r="BW360" s="1">
        <v>41414.3874575304</v>
      </c>
      <c r="BX360" s="1">
        <v>19755.397192689899</v>
      </c>
      <c r="BY360" s="1">
        <v>23205.014356481101</v>
      </c>
      <c r="BZ360" s="1">
        <v>25591.894140583299</v>
      </c>
      <c r="CA360" s="1">
        <v>210387.094127324</v>
      </c>
      <c r="CB360" s="1">
        <v>46697.967384332798</v>
      </c>
      <c r="CC360" s="1">
        <v>14764.2583525926</v>
      </c>
      <c r="CD360" s="1">
        <v>27335.857065022501</v>
      </c>
      <c r="CE360" s="1">
        <v>47843.378042524899</v>
      </c>
      <c r="CF360" s="1">
        <v>115026.896840485</v>
      </c>
      <c r="CG360" s="1">
        <v>26205.4917590777</v>
      </c>
      <c r="CH360" s="1">
        <v>19185.300229845001</v>
      </c>
      <c r="CI360" s="1">
        <v>249943.363074005</v>
      </c>
      <c r="CJ360" s="1">
        <v>25800.7212574931</v>
      </c>
      <c r="CK360" s="1">
        <v>60129.741816467002</v>
      </c>
      <c r="CL360" s="1">
        <v>68253.765024747001</v>
      </c>
      <c r="CM360" s="1">
        <v>49123.962611691102</v>
      </c>
      <c r="CN360" s="1">
        <v>239586.828660945</v>
      </c>
      <c r="CO360" s="1">
        <v>38226.5349911171</v>
      </c>
      <c r="CP360" s="1">
        <v>20529.907260609401</v>
      </c>
      <c r="CQ360" s="1">
        <v>16325.476702039299</v>
      </c>
      <c r="CR360" s="1">
        <v>11699.514371552301</v>
      </c>
      <c r="CS360" s="1">
        <v>42662.553708954802</v>
      </c>
      <c r="CT360" s="1">
        <v>45018.985353377298</v>
      </c>
      <c r="CU360" s="1">
        <v>20943.462121306002</v>
      </c>
      <c r="CV360" s="1">
        <v>68458.013841652806</v>
      </c>
      <c r="CW360" s="1">
        <v>35036.335669316199</v>
      </c>
      <c r="CX360" s="1">
        <v>74079.7472832247</v>
      </c>
      <c r="CY360" s="1">
        <v>25602.910272085399</v>
      </c>
      <c r="CZ360" s="1">
        <v>81549.108586325907</v>
      </c>
      <c r="DA360" s="1">
        <v>265866.83920422703</v>
      </c>
      <c r="DB360" s="1">
        <v>20748.883236265701</v>
      </c>
      <c r="DC360" s="1">
        <v>45619.596312585498</v>
      </c>
      <c r="DD360" s="1">
        <v>19982.8775252503</v>
      </c>
      <c r="DE360" s="1">
        <v>15622.132311334701</v>
      </c>
      <c r="DF360" s="1">
        <v>35780.772478223</v>
      </c>
      <c r="DG360" s="1">
        <v>35480.811433487601</v>
      </c>
      <c r="DH360" s="1">
        <v>10803.493148052899</v>
      </c>
      <c r="DI360" s="1">
        <v>13974.5991188593</v>
      </c>
      <c r="DJ360" s="1">
        <v>30500.213232576902</v>
      </c>
      <c r="DK360" s="1">
        <v>63390.0705711716</v>
      </c>
      <c r="DL360" s="1">
        <v>30960.723304335901</v>
      </c>
      <c r="DM360" s="1">
        <v>184785.325138313</v>
      </c>
      <c r="DN360" s="1">
        <v>24644.712668734901</v>
      </c>
      <c r="DO360" s="1">
        <v>64644.425357546002</v>
      </c>
      <c r="DP360" s="1">
        <v>572201.69066838198</v>
      </c>
      <c r="DQ360" s="1">
        <v>137398.527156311</v>
      </c>
      <c r="DR360" s="1">
        <v>623069.61331118201</v>
      </c>
      <c r="DS360" s="1">
        <v>48244.9948208649</v>
      </c>
      <c r="DT360" s="1">
        <v>20553.489146259501</v>
      </c>
      <c r="DU360" s="1">
        <v>9781.3842356754994</v>
      </c>
      <c r="DV360" s="1">
        <v>8892.8906871175095</v>
      </c>
      <c r="DW360" s="1">
        <v>8243.7016755938293</v>
      </c>
      <c r="DX360" s="1">
        <v>7448.9353380307602</v>
      </c>
      <c r="DY360" s="1">
        <v>26994.199727366002</v>
      </c>
      <c r="DZ360" s="1">
        <v>80667.830234571898</v>
      </c>
      <c r="EA360" s="1">
        <v>14151.9008145148</v>
      </c>
      <c r="EB360" s="1">
        <v>15941.9224904523</v>
      </c>
      <c r="EC360" s="1">
        <v>20066.936281883402</v>
      </c>
      <c r="ED360" s="1">
        <v>147279.68918256799</v>
      </c>
      <c r="EE360" s="1">
        <v>40236.061033046099</v>
      </c>
      <c r="EF360" s="1">
        <v>9803.2799794619696</v>
      </c>
      <c r="EG360" s="1">
        <v>53412.813926449497</v>
      </c>
      <c r="EH360" s="1">
        <v>12277.880612388601</v>
      </c>
      <c r="EI360" s="1">
        <v>200590.84539317799</v>
      </c>
      <c r="EJ360" s="1">
        <v>67447.663599801395</v>
      </c>
      <c r="EK360" s="1">
        <v>16767.774486167302</v>
      </c>
      <c r="EL360" s="1">
        <v>33969.198312032699</v>
      </c>
      <c r="EM360" s="1">
        <v>43417.593919572297</v>
      </c>
      <c r="EN360" s="1">
        <v>15029.4252516693</v>
      </c>
      <c r="EO360" s="1">
        <v>5756.8714274090398</v>
      </c>
      <c r="EP360" s="1">
        <v>15234.622025651601</v>
      </c>
      <c r="EQ360" s="1">
        <v>8220.1861333368706</v>
      </c>
      <c r="ER360" s="1">
        <v>96283.203216446505</v>
      </c>
      <c r="ES360" s="1">
        <v>14078.7425820189</v>
      </c>
      <c r="ET360" s="1">
        <v>18988.692323589599</v>
      </c>
      <c r="EU360" s="1">
        <v>4166.1255222380196</v>
      </c>
      <c r="EV360" s="1">
        <v>16110.236443504</v>
      </c>
      <c r="EW360" s="1">
        <v>7389.3864804675604</v>
      </c>
      <c r="EX360" s="1">
        <v>8691.0616712682495</v>
      </c>
      <c r="EY360" s="1">
        <v>7701.9127027854702</v>
      </c>
      <c r="EZ360" s="1">
        <v>14431.6321990617</v>
      </c>
      <c r="FA360" s="1">
        <v>5067.1490843654801</v>
      </c>
      <c r="FB360" s="1">
        <v>113807.10493218301</v>
      </c>
      <c r="FC360" s="1">
        <v>20533.954687847599</v>
      </c>
      <c r="FD360" s="1">
        <v>7126.7866201078104</v>
      </c>
    </row>
    <row r="361" spans="1:160" x14ac:dyDescent="0.2">
      <c r="A361" s="1" t="s">
        <v>1998</v>
      </c>
      <c r="B361" s="4" t="s">
        <v>1598</v>
      </c>
      <c r="C361" s="4" t="s">
        <v>1599</v>
      </c>
      <c r="D361" s="1" t="s">
        <v>0</v>
      </c>
      <c r="E361" s="1" t="s">
        <v>0</v>
      </c>
      <c r="F361" s="1" t="s">
        <v>0</v>
      </c>
      <c r="G361" s="1" t="s">
        <v>0</v>
      </c>
      <c r="H361" s="1" t="s">
        <v>0</v>
      </c>
      <c r="I361" s="1" t="s">
        <v>0</v>
      </c>
      <c r="J361" s="1" t="s">
        <v>0</v>
      </c>
      <c r="K361" s="1" t="s">
        <v>0</v>
      </c>
      <c r="L361" s="1" t="s">
        <v>0</v>
      </c>
      <c r="M361" s="1" t="s">
        <v>0</v>
      </c>
      <c r="N361" s="1" t="s">
        <v>0</v>
      </c>
      <c r="O361" s="1" t="s">
        <v>0</v>
      </c>
      <c r="P361" s="1" t="s">
        <v>0</v>
      </c>
      <c r="Q361" s="1" t="s">
        <v>0</v>
      </c>
      <c r="R361" s="1" t="s">
        <v>0</v>
      </c>
      <c r="S361" s="1" t="s">
        <v>0</v>
      </c>
      <c r="T361" s="1" t="s">
        <v>0</v>
      </c>
      <c r="U361" s="1" t="s">
        <v>0</v>
      </c>
      <c r="V361" s="1" t="s">
        <v>0</v>
      </c>
      <c r="W361" s="1" t="s">
        <v>0</v>
      </c>
      <c r="X361" s="1" t="s">
        <v>0</v>
      </c>
      <c r="Y361" s="1" t="s">
        <v>0</v>
      </c>
      <c r="Z361" s="1" t="s">
        <v>0</v>
      </c>
      <c r="AA361" s="1" t="s">
        <v>0</v>
      </c>
      <c r="AB361" s="1" t="s">
        <v>0</v>
      </c>
      <c r="AC361" s="1" t="s">
        <v>0</v>
      </c>
      <c r="AD361" s="1" t="s">
        <v>0</v>
      </c>
      <c r="AE361" s="1" t="s">
        <v>0</v>
      </c>
      <c r="AF361" s="1" t="s">
        <v>0</v>
      </c>
      <c r="AG361" s="1" t="s">
        <v>0</v>
      </c>
      <c r="AH361" s="1" t="s">
        <v>0</v>
      </c>
      <c r="AI361" s="1" t="s">
        <v>0</v>
      </c>
      <c r="AJ361" s="1" t="s">
        <v>0</v>
      </c>
      <c r="AK361" s="1" t="s">
        <v>0</v>
      </c>
      <c r="AL361" s="1" t="s">
        <v>0</v>
      </c>
      <c r="AM361" s="1" t="s">
        <v>0</v>
      </c>
      <c r="AN361" s="1" t="s">
        <v>0</v>
      </c>
      <c r="AO361" s="1" t="s">
        <v>0</v>
      </c>
      <c r="AP361" s="1" t="s">
        <v>0</v>
      </c>
      <c r="AQ361" s="1" t="s">
        <v>0</v>
      </c>
      <c r="AR361" s="1" t="s">
        <v>0</v>
      </c>
      <c r="AS361" s="1" t="s">
        <v>0</v>
      </c>
      <c r="AT361" s="1" t="s">
        <v>0</v>
      </c>
      <c r="AU361" s="1" t="s">
        <v>0</v>
      </c>
      <c r="AV361" s="1" t="s">
        <v>0</v>
      </c>
      <c r="AW361" s="1" t="s">
        <v>0</v>
      </c>
      <c r="AX361" s="1" t="s">
        <v>0</v>
      </c>
      <c r="AY361" s="1" t="s">
        <v>0</v>
      </c>
      <c r="AZ361" s="1" t="s">
        <v>0</v>
      </c>
      <c r="BA361" s="1" t="s">
        <v>0</v>
      </c>
      <c r="BB361" s="1" t="s">
        <v>0</v>
      </c>
      <c r="BC361" s="1" t="s">
        <v>0</v>
      </c>
      <c r="BD361" s="1" t="s">
        <v>0</v>
      </c>
      <c r="BE361" s="1" t="s">
        <v>0</v>
      </c>
      <c r="BF361" s="1" t="s">
        <v>0</v>
      </c>
      <c r="BG361" s="1" t="s">
        <v>0</v>
      </c>
      <c r="BH361" s="1" t="s">
        <v>0</v>
      </c>
      <c r="BI361" s="1" t="s">
        <v>0</v>
      </c>
      <c r="BJ361" s="1" t="s">
        <v>0</v>
      </c>
      <c r="BK361" s="1" t="s">
        <v>0</v>
      </c>
      <c r="BL361" s="1" t="s">
        <v>0</v>
      </c>
      <c r="BM361" s="1" t="s">
        <v>0</v>
      </c>
      <c r="BN361" s="1" t="s">
        <v>0</v>
      </c>
      <c r="BO361" s="1" t="s">
        <v>0</v>
      </c>
      <c r="BP361" s="1" t="s">
        <v>0</v>
      </c>
      <c r="BQ361" s="1" t="s">
        <v>0</v>
      </c>
      <c r="BR361" s="1" t="s">
        <v>0</v>
      </c>
      <c r="BS361" s="1" t="s">
        <v>0</v>
      </c>
      <c r="BT361" s="1" t="s">
        <v>0</v>
      </c>
      <c r="BU361" s="1" t="s">
        <v>0</v>
      </c>
      <c r="BV361" s="1" t="s">
        <v>0</v>
      </c>
      <c r="BW361" s="1" t="s">
        <v>0</v>
      </c>
      <c r="BX361" s="1" t="s">
        <v>0</v>
      </c>
      <c r="BY361" s="1" t="s">
        <v>0</v>
      </c>
      <c r="BZ361" s="1" t="s">
        <v>0</v>
      </c>
      <c r="CA361" s="1" t="s">
        <v>0</v>
      </c>
      <c r="CB361" s="1" t="s">
        <v>0</v>
      </c>
      <c r="CC361" s="1" t="s">
        <v>0</v>
      </c>
      <c r="CD361" s="1" t="s">
        <v>0</v>
      </c>
      <c r="CE361" s="1" t="s">
        <v>0</v>
      </c>
      <c r="CF361" s="1" t="s">
        <v>0</v>
      </c>
      <c r="CG361" s="1" t="s">
        <v>0</v>
      </c>
      <c r="CH361" s="1" t="s">
        <v>0</v>
      </c>
      <c r="CI361" s="1" t="s">
        <v>0</v>
      </c>
      <c r="CJ361" s="1" t="s">
        <v>0</v>
      </c>
      <c r="CK361" s="1" t="s">
        <v>0</v>
      </c>
      <c r="CL361" s="1" t="s">
        <v>0</v>
      </c>
      <c r="CM361" s="1" t="s">
        <v>0</v>
      </c>
      <c r="CN361" s="1" t="s">
        <v>0</v>
      </c>
      <c r="CO361" s="1" t="s">
        <v>0</v>
      </c>
      <c r="CP361" s="1" t="s">
        <v>0</v>
      </c>
      <c r="CQ361" s="1" t="s">
        <v>0</v>
      </c>
      <c r="CR361" s="1" t="s">
        <v>0</v>
      </c>
      <c r="CS361" s="1" t="s">
        <v>0</v>
      </c>
      <c r="CT361" s="1" t="s">
        <v>0</v>
      </c>
      <c r="CU361" s="1" t="s">
        <v>0</v>
      </c>
      <c r="CV361" s="1" t="s">
        <v>0</v>
      </c>
      <c r="CW361" s="1" t="s">
        <v>0</v>
      </c>
      <c r="CX361" s="1" t="s">
        <v>0</v>
      </c>
      <c r="CY361" s="1" t="s">
        <v>0</v>
      </c>
      <c r="CZ361" s="1" t="s">
        <v>0</v>
      </c>
      <c r="DA361" s="1" t="s">
        <v>0</v>
      </c>
      <c r="DB361" s="1" t="s">
        <v>0</v>
      </c>
      <c r="DC361" s="1" t="s">
        <v>0</v>
      </c>
      <c r="DD361" s="1" t="s">
        <v>0</v>
      </c>
      <c r="DE361" s="1" t="s">
        <v>0</v>
      </c>
      <c r="DF361" s="1" t="s">
        <v>0</v>
      </c>
      <c r="DG361" s="1" t="s">
        <v>0</v>
      </c>
      <c r="DH361" s="1" t="s">
        <v>0</v>
      </c>
      <c r="DI361" s="1" t="s">
        <v>0</v>
      </c>
      <c r="DJ361" s="1" t="s">
        <v>0</v>
      </c>
      <c r="DK361" s="1" t="s">
        <v>0</v>
      </c>
      <c r="DL361" s="1" t="s">
        <v>0</v>
      </c>
      <c r="DM361" s="1" t="s">
        <v>0</v>
      </c>
      <c r="DN361" s="1" t="s">
        <v>0</v>
      </c>
      <c r="DO361" s="1" t="s">
        <v>0</v>
      </c>
      <c r="DP361" s="1" t="s">
        <v>0</v>
      </c>
      <c r="DQ361" s="1" t="s">
        <v>0</v>
      </c>
      <c r="DR361" s="1" t="s">
        <v>0</v>
      </c>
      <c r="DS361" s="1" t="s">
        <v>0</v>
      </c>
      <c r="DT361" s="1" t="s">
        <v>0</v>
      </c>
      <c r="DU361" s="1" t="s">
        <v>0</v>
      </c>
      <c r="DV361" s="1" t="s">
        <v>0</v>
      </c>
      <c r="DW361" s="1" t="s">
        <v>0</v>
      </c>
      <c r="DX361" s="1" t="s">
        <v>0</v>
      </c>
      <c r="DY361" s="1" t="s">
        <v>0</v>
      </c>
      <c r="DZ361" s="1" t="s">
        <v>0</v>
      </c>
      <c r="EA361" s="1" t="s">
        <v>0</v>
      </c>
      <c r="EB361" s="1" t="s">
        <v>0</v>
      </c>
      <c r="EC361" s="1" t="s">
        <v>0</v>
      </c>
      <c r="ED361" s="1" t="s">
        <v>0</v>
      </c>
      <c r="EE361" s="1" t="s">
        <v>0</v>
      </c>
      <c r="EF361" s="1" t="s">
        <v>0</v>
      </c>
      <c r="EG361" s="1" t="s">
        <v>0</v>
      </c>
      <c r="EH361" s="1" t="s">
        <v>0</v>
      </c>
      <c r="EI361" s="1" t="s">
        <v>0</v>
      </c>
      <c r="EJ361" s="1" t="s">
        <v>0</v>
      </c>
      <c r="EK361" s="1" t="s">
        <v>0</v>
      </c>
      <c r="EL361" s="1" t="s">
        <v>0</v>
      </c>
      <c r="EM361" s="1" t="s">
        <v>0</v>
      </c>
      <c r="EN361" s="1" t="s">
        <v>0</v>
      </c>
      <c r="EO361" s="1" t="s">
        <v>0</v>
      </c>
      <c r="EP361" s="1" t="s">
        <v>0</v>
      </c>
      <c r="EQ361" s="1" t="s">
        <v>0</v>
      </c>
      <c r="ER361" s="1" t="s">
        <v>0</v>
      </c>
      <c r="ES361" s="1" t="s">
        <v>0</v>
      </c>
      <c r="ET361" s="1" t="s">
        <v>0</v>
      </c>
      <c r="EU361" s="1" t="s">
        <v>0</v>
      </c>
      <c r="EV361" s="1" t="s">
        <v>0</v>
      </c>
      <c r="EW361" s="1" t="s">
        <v>0</v>
      </c>
      <c r="EX361" s="1" t="s">
        <v>0</v>
      </c>
      <c r="EY361" s="1" t="s">
        <v>0</v>
      </c>
      <c r="EZ361" s="1" t="s">
        <v>0</v>
      </c>
      <c r="FA361" s="1" t="s">
        <v>0</v>
      </c>
      <c r="FB361" s="1" t="s">
        <v>0</v>
      </c>
      <c r="FC361" s="1" t="s">
        <v>0</v>
      </c>
      <c r="FD361" s="1" t="s">
        <v>0</v>
      </c>
    </row>
    <row r="362" spans="1:160" x14ac:dyDescent="0.2">
      <c r="A362" s="1" t="s">
        <v>1999</v>
      </c>
      <c r="B362" s="4" t="s">
        <v>1603</v>
      </c>
      <c r="C362" s="4" t="s">
        <v>1604</v>
      </c>
      <c r="D362" s="1" t="s">
        <v>0</v>
      </c>
      <c r="E362" s="1" t="s">
        <v>0</v>
      </c>
      <c r="F362" s="1" t="s">
        <v>0</v>
      </c>
      <c r="G362" s="1" t="s">
        <v>0</v>
      </c>
      <c r="H362" s="1" t="s">
        <v>0</v>
      </c>
      <c r="I362" s="1" t="s">
        <v>0</v>
      </c>
      <c r="J362" s="1" t="s">
        <v>0</v>
      </c>
      <c r="K362" s="1" t="s">
        <v>0</v>
      </c>
      <c r="L362" s="1" t="s">
        <v>0</v>
      </c>
      <c r="M362" s="1" t="s">
        <v>0</v>
      </c>
      <c r="N362" s="1" t="s">
        <v>0</v>
      </c>
      <c r="O362" s="1" t="s">
        <v>0</v>
      </c>
      <c r="P362" s="1" t="s">
        <v>0</v>
      </c>
      <c r="Q362" s="1" t="s">
        <v>0</v>
      </c>
      <c r="R362" s="1" t="s">
        <v>0</v>
      </c>
      <c r="S362" s="1" t="s">
        <v>0</v>
      </c>
      <c r="T362" s="1" t="s">
        <v>0</v>
      </c>
      <c r="U362" s="1" t="s">
        <v>0</v>
      </c>
      <c r="V362" s="1" t="s">
        <v>0</v>
      </c>
      <c r="W362" s="1" t="s">
        <v>0</v>
      </c>
      <c r="X362" s="1" t="s">
        <v>0</v>
      </c>
      <c r="Y362" s="1" t="s">
        <v>0</v>
      </c>
      <c r="Z362" s="1" t="s">
        <v>0</v>
      </c>
      <c r="AA362" s="1" t="s">
        <v>0</v>
      </c>
      <c r="AB362" s="1" t="s">
        <v>0</v>
      </c>
      <c r="AC362" s="1" t="s">
        <v>0</v>
      </c>
      <c r="AD362" s="1" t="s">
        <v>0</v>
      </c>
      <c r="AE362" s="1" t="s">
        <v>0</v>
      </c>
      <c r="AF362" s="1" t="s">
        <v>0</v>
      </c>
      <c r="AG362" s="1" t="s">
        <v>0</v>
      </c>
      <c r="AH362" s="1" t="s">
        <v>0</v>
      </c>
      <c r="AI362" s="1" t="s">
        <v>0</v>
      </c>
      <c r="AJ362" s="1" t="s">
        <v>0</v>
      </c>
      <c r="AK362" s="1" t="s">
        <v>0</v>
      </c>
      <c r="AL362" s="1" t="s">
        <v>0</v>
      </c>
      <c r="AM362" s="1" t="s">
        <v>0</v>
      </c>
      <c r="AN362" s="1" t="s">
        <v>0</v>
      </c>
      <c r="AO362" s="1" t="s">
        <v>0</v>
      </c>
      <c r="AP362" s="1" t="s">
        <v>0</v>
      </c>
      <c r="AQ362" s="1" t="s">
        <v>0</v>
      </c>
      <c r="AR362" s="1" t="s">
        <v>0</v>
      </c>
      <c r="AS362" s="1" t="s">
        <v>0</v>
      </c>
      <c r="AT362" s="1" t="s">
        <v>0</v>
      </c>
      <c r="AU362" s="1" t="s">
        <v>0</v>
      </c>
      <c r="AV362" s="1" t="s">
        <v>0</v>
      </c>
      <c r="AW362" s="1" t="s">
        <v>0</v>
      </c>
      <c r="AX362" s="1" t="s">
        <v>0</v>
      </c>
      <c r="AY362" s="1" t="s">
        <v>0</v>
      </c>
      <c r="AZ362" s="1" t="s">
        <v>0</v>
      </c>
      <c r="BA362" s="1" t="s">
        <v>0</v>
      </c>
      <c r="BB362" s="1" t="s">
        <v>0</v>
      </c>
      <c r="BC362" s="1" t="s">
        <v>0</v>
      </c>
      <c r="BD362" s="1" t="s">
        <v>0</v>
      </c>
      <c r="BE362" s="1" t="s">
        <v>0</v>
      </c>
      <c r="BF362" s="1" t="s">
        <v>0</v>
      </c>
      <c r="BG362" s="1" t="s">
        <v>0</v>
      </c>
      <c r="BH362" s="1" t="s">
        <v>0</v>
      </c>
      <c r="BI362" s="1" t="s">
        <v>0</v>
      </c>
      <c r="BJ362" s="1" t="s">
        <v>0</v>
      </c>
      <c r="BK362" s="1" t="s">
        <v>0</v>
      </c>
      <c r="BL362" s="1" t="s">
        <v>0</v>
      </c>
      <c r="BM362" s="1" t="s">
        <v>0</v>
      </c>
      <c r="BN362" s="1" t="s">
        <v>0</v>
      </c>
      <c r="BO362" s="1" t="s">
        <v>0</v>
      </c>
      <c r="BP362" s="1" t="s">
        <v>0</v>
      </c>
      <c r="BQ362" s="1" t="s">
        <v>0</v>
      </c>
      <c r="BR362" s="1" t="s">
        <v>0</v>
      </c>
      <c r="BS362" s="1" t="s">
        <v>0</v>
      </c>
      <c r="BT362" s="1" t="s">
        <v>0</v>
      </c>
      <c r="BU362" s="1" t="s">
        <v>0</v>
      </c>
      <c r="BV362" s="1" t="s">
        <v>0</v>
      </c>
      <c r="BW362" s="1" t="s">
        <v>0</v>
      </c>
      <c r="BX362" s="1" t="s">
        <v>0</v>
      </c>
      <c r="BY362" s="1" t="s">
        <v>0</v>
      </c>
      <c r="BZ362" s="1" t="s">
        <v>0</v>
      </c>
      <c r="CA362" s="1" t="s">
        <v>0</v>
      </c>
      <c r="CB362" s="1" t="s">
        <v>0</v>
      </c>
      <c r="CC362" s="1" t="s">
        <v>0</v>
      </c>
      <c r="CD362" s="1" t="s">
        <v>0</v>
      </c>
      <c r="CE362" s="1" t="s">
        <v>0</v>
      </c>
      <c r="CF362" s="1" t="s">
        <v>0</v>
      </c>
      <c r="CG362" s="1" t="s">
        <v>0</v>
      </c>
      <c r="CH362" s="1" t="s">
        <v>0</v>
      </c>
      <c r="CI362" s="1" t="s">
        <v>0</v>
      </c>
      <c r="CJ362" s="1" t="s">
        <v>0</v>
      </c>
      <c r="CK362" s="1" t="s">
        <v>0</v>
      </c>
      <c r="CL362" s="1" t="s">
        <v>0</v>
      </c>
      <c r="CM362" s="1" t="s">
        <v>0</v>
      </c>
      <c r="CN362" s="1" t="s">
        <v>0</v>
      </c>
      <c r="CO362" s="1" t="s">
        <v>0</v>
      </c>
      <c r="CP362" s="1" t="s">
        <v>0</v>
      </c>
      <c r="CQ362" s="1" t="s">
        <v>0</v>
      </c>
      <c r="CR362" s="1" t="s">
        <v>0</v>
      </c>
      <c r="CS362" s="1" t="s">
        <v>0</v>
      </c>
      <c r="CT362" s="1" t="s">
        <v>0</v>
      </c>
      <c r="CU362" s="1" t="s">
        <v>0</v>
      </c>
      <c r="CV362" s="1" t="s">
        <v>0</v>
      </c>
      <c r="CW362" s="1" t="s">
        <v>0</v>
      </c>
      <c r="CX362" s="1" t="s">
        <v>0</v>
      </c>
      <c r="CY362" s="1" t="s">
        <v>0</v>
      </c>
      <c r="CZ362" s="1" t="s">
        <v>0</v>
      </c>
      <c r="DA362" s="1" t="s">
        <v>0</v>
      </c>
      <c r="DB362" s="1" t="s">
        <v>0</v>
      </c>
      <c r="DC362" s="1" t="s">
        <v>0</v>
      </c>
      <c r="DD362" s="1" t="s">
        <v>0</v>
      </c>
      <c r="DE362" s="1" t="s">
        <v>0</v>
      </c>
      <c r="DF362" s="1" t="s">
        <v>0</v>
      </c>
      <c r="DG362" s="1" t="s">
        <v>0</v>
      </c>
      <c r="DH362" s="1" t="s">
        <v>0</v>
      </c>
      <c r="DI362" s="1" t="s">
        <v>0</v>
      </c>
      <c r="DJ362" s="1" t="s">
        <v>0</v>
      </c>
      <c r="DK362" s="1" t="s">
        <v>0</v>
      </c>
      <c r="DL362" s="1" t="s">
        <v>0</v>
      </c>
      <c r="DM362" s="1" t="s">
        <v>0</v>
      </c>
      <c r="DN362" s="1" t="s">
        <v>0</v>
      </c>
      <c r="DO362" s="1" t="s">
        <v>0</v>
      </c>
      <c r="DP362" s="1" t="s">
        <v>0</v>
      </c>
      <c r="DQ362" s="1" t="s">
        <v>0</v>
      </c>
      <c r="DR362" s="1" t="s">
        <v>0</v>
      </c>
      <c r="DS362" s="1" t="s">
        <v>0</v>
      </c>
      <c r="DT362" s="1" t="s">
        <v>0</v>
      </c>
      <c r="DU362" s="1" t="s">
        <v>0</v>
      </c>
      <c r="DV362" s="1" t="s">
        <v>0</v>
      </c>
      <c r="DW362" s="1" t="s">
        <v>0</v>
      </c>
      <c r="DX362" s="1" t="s">
        <v>0</v>
      </c>
      <c r="DY362" s="1" t="s">
        <v>0</v>
      </c>
      <c r="DZ362" s="1" t="s">
        <v>0</v>
      </c>
      <c r="EA362" s="1" t="s">
        <v>0</v>
      </c>
      <c r="EB362" s="1" t="s">
        <v>0</v>
      </c>
      <c r="EC362" s="1" t="s">
        <v>0</v>
      </c>
      <c r="ED362" s="1" t="s">
        <v>0</v>
      </c>
      <c r="EE362" s="1" t="s">
        <v>0</v>
      </c>
      <c r="EF362" s="1" t="s">
        <v>0</v>
      </c>
      <c r="EG362" s="1" t="s">
        <v>0</v>
      </c>
      <c r="EH362" s="1" t="s">
        <v>0</v>
      </c>
      <c r="EI362" s="1" t="s">
        <v>0</v>
      </c>
      <c r="EJ362" s="1" t="s">
        <v>0</v>
      </c>
      <c r="EK362" s="1" t="s">
        <v>0</v>
      </c>
      <c r="EL362" s="1" t="s">
        <v>0</v>
      </c>
      <c r="EM362" s="1" t="s">
        <v>0</v>
      </c>
      <c r="EN362" s="1" t="s">
        <v>0</v>
      </c>
      <c r="EO362" s="1" t="s">
        <v>0</v>
      </c>
      <c r="EP362" s="1" t="s">
        <v>0</v>
      </c>
      <c r="EQ362" s="1" t="s">
        <v>0</v>
      </c>
      <c r="ER362" s="1" t="s">
        <v>0</v>
      </c>
      <c r="ES362" s="1" t="s">
        <v>0</v>
      </c>
      <c r="ET362" s="1" t="s">
        <v>0</v>
      </c>
      <c r="EU362" s="1" t="s">
        <v>0</v>
      </c>
      <c r="EV362" s="1" t="s">
        <v>0</v>
      </c>
      <c r="EW362" s="1" t="s">
        <v>0</v>
      </c>
      <c r="EX362" s="1" t="s">
        <v>0</v>
      </c>
      <c r="EY362" s="1" t="s">
        <v>0</v>
      </c>
      <c r="EZ362" s="1" t="s">
        <v>0</v>
      </c>
      <c r="FA362" s="1" t="s">
        <v>0</v>
      </c>
      <c r="FB362" s="1" t="s">
        <v>0</v>
      </c>
      <c r="FC362" s="1" t="s">
        <v>0</v>
      </c>
      <c r="FD362" s="1" t="s">
        <v>0</v>
      </c>
    </row>
    <row r="363" spans="1:160" s="118" customFormat="1" x14ac:dyDescent="0.2">
      <c r="A363" s="116" t="s">
        <v>1615</v>
      </c>
      <c r="B363" s="131" t="s">
        <v>2125</v>
      </c>
      <c r="C363" s="132"/>
      <c r="D363" s="117">
        <v>321887.37253425701</v>
      </c>
      <c r="E363" s="117">
        <v>329103.14945119701</v>
      </c>
      <c r="F363" s="117">
        <v>310061.61586972902</v>
      </c>
      <c r="G363" s="117">
        <v>308014.188027011</v>
      </c>
      <c r="H363" s="117">
        <v>324591.28757816198</v>
      </c>
      <c r="I363" s="117">
        <v>313020.86461041501</v>
      </c>
      <c r="J363" s="117">
        <v>321846.21465329197</v>
      </c>
      <c r="K363" s="117">
        <v>317611.330701144</v>
      </c>
      <c r="L363" s="117">
        <v>304018.44479256298</v>
      </c>
      <c r="M363" s="117">
        <v>305921.06605330599</v>
      </c>
      <c r="N363" s="118">
        <v>281472.25471592799</v>
      </c>
      <c r="O363" s="118">
        <v>220118.07096692701</v>
      </c>
      <c r="P363" s="118">
        <v>301015.44148301001</v>
      </c>
      <c r="Q363" s="118">
        <v>303780.55398022599</v>
      </c>
      <c r="R363" s="118">
        <v>316607.175609164</v>
      </c>
      <c r="S363" s="118">
        <v>314274.566570514</v>
      </c>
      <c r="T363" s="118">
        <v>289087.22343292</v>
      </c>
      <c r="U363" s="118">
        <v>310381.26934789598</v>
      </c>
      <c r="V363" s="118">
        <v>296620.16022545699</v>
      </c>
      <c r="W363" s="118">
        <v>320428.50553930399</v>
      </c>
      <c r="X363" s="118">
        <v>310707.673219861</v>
      </c>
      <c r="Y363" s="118">
        <v>311081.14811225998</v>
      </c>
      <c r="Z363" s="118">
        <v>326248.959453394</v>
      </c>
      <c r="AA363" s="118">
        <v>300533.65094195498</v>
      </c>
      <c r="AB363" s="118">
        <v>311845.19838234299</v>
      </c>
      <c r="AC363" s="118">
        <v>316402.89330659399</v>
      </c>
      <c r="AD363" s="118">
        <v>308991.60339570302</v>
      </c>
      <c r="AE363" s="118">
        <v>297850.91272456403</v>
      </c>
      <c r="AF363" s="118">
        <v>284790.77755245997</v>
      </c>
      <c r="AG363" s="118">
        <v>296507.70052227197</v>
      </c>
      <c r="AH363" s="118">
        <v>296836.87258328701</v>
      </c>
      <c r="AI363" s="118">
        <v>311317.84184521402</v>
      </c>
      <c r="AJ363" s="118">
        <v>292148.94740223303</v>
      </c>
      <c r="AK363" s="118">
        <v>307481.30864916497</v>
      </c>
      <c r="AL363" s="118">
        <v>301671.98045593698</v>
      </c>
      <c r="AM363" s="118">
        <v>297847.73324711801</v>
      </c>
      <c r="AN363" s="118">
        <v>249735.10316972001</v>
      </c>
      <c r="AO363" s="118">
        <v>288880.15490039601</v>
      </c>
      <c r="AP363" s="118">
        <v>294047.76521843299</v>
      </c>
      <c r="AQ363" s="118">
        <v>270999.12380400201</v>
      </c>
      <c r="AR363" s="118">
        <v>276901.29051352898</v>
      </c>
      <c r="AS363" s="118">
        <v>291439.89440611401</v>
      </c>
      <c r="AT363" s="118">
        <v>278725.15880860301</v>
      </c>
      <c r="AU363" s="118">
        <v>290736.16206922702</v>
      </c>
      <c r="AV363" s="118">
        <v>279582.44164715603</v>
      </c>
      <c r="AW363" s="118">
        <v>270026.34733470401</v>
      </c>
      <c r="AX363" s="118">
        <v>253147.07804970199</v>
      </c>
      <c r="AY363" s="118">
        <v>276749.25182559801</v>
      </c>
      <c r="AZ363" s="118">
        <v>271872.50711430598</v>
      </c>
      <c r="BA363" s="118">
        <v>254456.688188006</v>
      </c>
      <c r="BB363" s="118">
        <v>262113.963003796</v>
      </c>
      <c r="BC363" s="118">
        <v>256787.587450413</v>
      </c>
      <c r="BD363" s="118">
        <v>257386.49259993999</v>
      </c>
      <c r="BE363" s="118">
        <v>257081.56395277</v>
      </c>
      <c r="BF363" s="118">
        <v>238058.44755766899</v>
      </c>
      <c r="BG363" s="118">
        <v>248605.46785716299</v>
      </c>
      <c r="BH363" s="118">
        <v>255277.772469541</v>
      </c>
      <c r="BI363" s="118">
        <v>229820.830286068</v>
      </c>
      <c r="BJ363" s="118">
        <v>277770.27081316098</v>
      </c>
      <c r="BK363" s="118">
        <v>277404.45429087599</v>
      </c>
      <c r="BL363" s="118">
        <v>234420.74350207299</v>
      </c>
      <c r="BM363" s="118">
        <v>291735.49026644399</v>
      </c>
      <c r="BN363" s="118">
        <v>256620.74419249699</v>
      </c>
      <c r="BO363" s="118">
        <v>259540.82365614799</v>
      </c>
      <c r="BP363" s="118">
        <v>272762.795856871</v>
      </c>
      <c r="BQ363" s="118">
        <v>263287.32610574499</v>
      </c>
      <c r="BR363" s="118">
        <v>251108.760136625</v>
      </c>
      <c r="BS363" s="118">
        <v>241579.43207001299</v>
      </c>
      <c r="BT363" s="118">
        <v>259234.94807598699</v>
      </c>
      <c r="BU363" s="118">
        <v>268958.44667330198</v>
      </c>
      <c r="BV363" s="118">
        <v>276391.31267120002</v>
      </c>
      <c r="BW363" s="118">
        <v>257089.81040261101</v>
      </c>
      <c r="BX363" s="118">
        <v>285550.77942356898</v>
      </c>
      <c r="BY363" s="118">
        <v>264272.97902290901</v>
      </c>
      <c r="BZ363" s="118">
        <v>282503.97085171501</v>
      </c>
      <c r="CA363" s="118">
        <v>269369.73838526302</v>
      </c>
      <c r="CB363" s="118">
        <v>259002.93379247299</v>
      </c>
      <c r="CC363" s="118">
        <v>235277.97899916201</v>
      </c>
      <c r="CD363" s="118">
        <v>229077.09822276901</v>
      </c>
      <c r="CE363" s="118">
        <v>235632.582230478</v>
      </c>
      <c r="CF363" s="118">
        <v>239575.973000311</v>
      </c>
      <c r="CG363" s="118">
        <v>208862.66131335401</v>
      </c>
      <c r="CH363" s="118">
        <v>229220.95815565999</v>
      </c>
      <c r="CI363" s="118">
        <v>230157.814134107</v>
      </c>
      <c r="CJ363" s="118">
        <v>243965.042041351</v>
      </c>
      <c r="CK363" s="118">
        <v>234039.52840530901</v>
      </c>
      <c r="CL363" s="118">
        <v>203458.126612291</v>
      </c>
      <c r="CM363" s="118">
        <v>227175.09899078301</v>
      </c>
      <c r="CN363" s="118">
        <v>202043.874436999</v>
      </c>
      <c r="CO363" s="118">
        <v>200726.24127808801</v>
      </c>
      <c r="CP363" s="118">
        <v>211035.23970058799</v>
      </c>
      <c r="CQ363" s="118">
        <v>213760.13947691</v>
      </c>
      <c r="CR363" s="118">
        <v>191158.40074952101</v>
      </c>
      <c r="CS363" s="118">
        <v>202160.03156975901</v>
      </c>
      <c r="CT363" s="118">
        <v>181426.74496037001</v>
      </c>
      <c r="CU363" s="118">
        <v>205021.25110501901</v>
      </c>
      <c r="CV363" s="118">
        <v>204848.42707380099</v>
      </c>
      <c r="CW363" s="118">
        <v>210375.61107204299</v>
      </c>
      <c r="CX363" s="118">
        <v>220177.77396463399</v>
      </c>
      <c r="CY363" s="118">
        <v>230149.070993984</v>
      </c>
      <c r="CZ363" s="118">
        <v>213070.27775775001</v>
      </c>
      <c r="DA363" s="118">
        <v>215182.86626581999</v>
      </c>
      <c r="DB363" s="118">
        <v>220739.67284812199</v>
      </c>
      <c r="DC363" s="118">
        <v>206354.86092322299</v>
      </c>
      <c r="DD363" s="118">
        <v>215708.59154946799</v>
      </c>
      <c r="DE363" s="118">
        <v>186155.37431878</v>
      </c>
      <c r="DF363" s="118">
        <v>216006.98865405799</v>
      </c>
      <c r="DG363" s="118">
        <v>228385.99465119399</v>
      </c>
      <c r="DH363" s="118">
        <v>216627.39072358501</v>
      </c>
      <c r="DI363" s="118">
        <v>233313.45596357601</v>
      </c>
      <c r="DJ363" s="118">
        <v>218961.00823505499</v>
      </c>
      <c r="DK363" s="118">
        <v>199157.09465263301</v>
      </c>
      <c r="DL363" s="118">
        <v>221746.01394002</v>
      </c>
      <c r="DM363" s="118">
        <v>215507.10912884999</v>
      </c>
      <c r="DN363" s="118">
        <v>231578.461809842</v>
      </c>
      <c r="DO363" s="118">
        <v>229463.43323012299</v>
      </c>
      <c r="DP363" s="118">
        <v>218823.43039661</v>
      </c>
      <c r="DQ363" s="118">
        <v>194353.79982722501</v>
      </c>
      <c r="DR363" s="118">
        <v>203028.61312190001</v>
      </c>
      <c r="DS363" s="118">
        <v>207430.219152793</v>
      </c>
      <c r="DT363" s="118">
        <v>197333.22406400699</v>
      </c>
      <c r="DU363" s="118">
        <v>202883.01452113999</v>
      </c>
      <c r="DV363" s="118">
        <v>202479.74458010399</v>
      </c>
      <c r="DW363" s="118">
        <v>212113.84503447</v>
      </c>
      <c r="DX363" s="118">
        <v>200738.14106504701</v>
      </c>
      <c r="DY363" s="118">
        <v>219310.62014759899</v>
      </c>
      <c r="DZ363" s="118">
        <v>207768.88505821701</v>
      </c>
      <c r="EA363" s="118">
        <v>193583.15993132</v>
      </c>
      <c r="EB363" s="118">
        <v>205135.66416979901</v>
      </c>
      <c r="EC363" s="118">
        <v>195714.08614909201</v>
      </c>
      <c r="ED363" s="118">
        <v>190553.34106245101</v>
      </c>
      <c r="EE363" s="118">
        <v>215528.60789462001</v>
      </c>
      <c r="EF363" s="118">
        <v>202297.755819101</v>
      </c>
      <c r="EG363" s="118">
        <v>212776.71871442799</v>
      </c>
      <c r="EH363" s="118">
        <v>216515.618089856</v>
      </c>
      <c r="EI363" s="118">
        <v>152181.22097251701</v>
      </c>
      <c r="EJ363" s="118">
        <v>202667.84229836101</v>
      </c>
      <c r="EK363" s="118">
        <v>185729.16478322001</v>
      </c>
      <c r="EL363" s="118">
        <v>178785.68151935801</v>
      </c>
      <c r="EM363" s="118">
        <v>206165.93763774601</v>
      </c>
      <c r="EN363" s="118">
        <v>177130.85967861599</v>
      </c>
      <c r="EO363" s="118">
        <v>245715.82923872801</v>
      </c>
      <c r="EP363" s="118">
        <v>190660.02026247801</v>
      </c>
      <c r="EQ363" s="118">
        <v>196822.27446625201</v>
      </c>
      <c r="ER363" s="118">
        <v>193201.273727586</v>
      </c>
      <c r="ES363" s="118">
        <v>206032.69366371501</v>
      </c>
      <c r="ET363" s="118">
        <v>187202.85822084101</v>
      </c>
      <c r="EU363" s="118">
        <v>180509.27746884999</v>
      </c>
      <c r="EV363" s="118">
        <v>215558.07356626599</v>
      </c>
      <c r="EW363" s="118">
        <v>187179.47165712999</v>
      </c>
      <c r="EX363" s="118">
        <v>189297.037459916</v>
      </c>
      <c r="EY363" s="118">
        <v>195752.05934997799</v>
      </c>
      <c r="EZ363" s="118">
        <v>177533.75306543399</v>
      </c>
      <c r="FA363" s="118">
        <v>192008.84772639</v>
      </c>
      <c r="FB363" s="118">
        <v>209720.75174491701</v>
      </c>
      <c r="FC363" s="118">
        <v>201352.102464959</v>
      </c>
      <c r="FD363" s="118">
        <v>198367.522096281</v>
      </c>
    </row>
    <row r="364" spans="1:160" s="118" customFormat="1" x14ac:dyDescent="0.2">
      <c r="A364" s="118" t="s">
        <v>1620</v>
      </c>
      <c r="B364" s="132"/>
      <c r="C364" s="132"/>
      <c r="D364" s="117">
        <v>4181857.4815490702</v>
      </c>
      <c r="E364" s="117">
        <v>3984799.7369974102</v>
      </c>
      <c r="F364" s="117">
        <v>3809154.05802804</v>
      </c>
      <c r="G364" s="117">
        <v>3815355.4397196202</v>
      </c>
      <c r="H364" s="117">
        <v>3928656.8527340102</v>
      </c>
      <c r="I364" s="117">
        <v>3983898.7308394699</v>
      </c>
      <c r="J364" s="117">
        <v>4031386.1990874899</v>
      </c>
      <c r="K364" s="117">
        <v>4080515.38626655</v>
      </c>
      <c r="L364" s="117">
        <v>3946319.1719668</v>
      </c>
      <c r="M364" s="117">
        <v>3974503.91905504</v>
      </c>
      <c r="N364" s="118">
        <v>3984452.4895198699</v>
      </c>
      <c r="O364" s="118">
        <v>2756498.9610139499</v>
      </c>
      <c r="P364" s="118">
        <v>3947546.0759314098</v>
      </c>
      <c r="Q364" s="118">
        <v>3865596.23658555</v>
      </c>
      <c r="R364" s="118">
        <v>4188086.2215701002</v>
      </c>
      <c r="S364" s="118">
        <v>4183946.8368539801</v>
      </c>
      <c r="T364" s="118">
        <v>3880525.6937079099</v>
      </c>
      <c r="U364" s="118">
        <v>3926052.8497392898</v>
      </c>
      <c r="V364" s="118">
        <v>4099281.9916099198</v>
      </c>
      <c r="W364" s="118">
        <v>3986441.7502631098</v>
      </c>
      <c r="X364" s="118">
        <v>4056472.1692289999</v>
      </c>
      <c r="Y364" s="118">
        <v>3841958.3535139398</v>
      </c>
      <c r="Z364" s="118">
        <v>4163995.89567261</v>
      </c>
      <c r="AA364" s="118">
        <v>4024179.7615014398</v>
      </c>
      <c r="AB364" s="118">
        <v>4024841.8469412401</v>
      </c>
      <c r="AC364" s="118">
        <v>4150019.46870533</v>
      </c>
      <c r="AD364" s="118">
        <v>4032198.9015655201</v>
      </c>
      <c r="AE364" s="118">
        <v>4018858.0194788198</v>
      </c>
      <c r="AF364" s="118">
        <v>3724737.6736574802</v>
      </c>
      <c r="AG364" s="118">
        <v>3985210.8819028498</v>
      </c>
      <c r="AH364" s="118">
        <v>3722574.6511183502</v>
      </c>
      <c r="AI364" s="118">
        <v>4067433.27710826</v>
      </c>
      <c r="AJ364" s="118">
        <v>3889985.45365093</v>
      </c>
      <c r="AK364" s="118">
        <v>3971881.4483929998</v>
      </c>
      <c r="AL364" s="118">
        <v>4002245.0908619901</v>
      </c>
      <c r="AM364" s="118">
        <v>3877399.1708851201</v>
      </c>
      <c r="AN364" s="118">
        <v>3297692.9217647598</v>
      </c>
      <c r="AO364" s="118">
        <v>3892002.4243946699</v>
      </c>
      <c r="AP364" s="118">
        <v>3976820.1911043599</v>
      </c>
      <c r="AQ364" s="118">
        <v>3527811.37910314</v>
      </c>
      <c r="AR364" s="118">
        <v>3683281.87469461</v>
      </c>
      <c r="AS364" s="118">
        <v>3715071.6576931998</v>
      </c>
      <c r="AT364" s="118">
        <v>3570669.9547579801</v>
      </c>
      <c r="AU364" s="118">
        <v>3642438.3945095702</v>
      </c>
      <c r="AV364" s="118">
        <v>3499798.8643181198</v>
      </c>
      <c r="AW364" s="118">
        <v>3494277.1134861298</v>
      </c>
      <c r="AX364" s="118">
        <v>3491185.0204867101</v>
      </c>
      <c r="AY364" s="118">
        <v>3556223.8180881198</v>
      </c>
      <c r="AZ364" s="118">
        <v>3594388.4427414699</v>
      </c>
      <c r="BA364" s="118">
        <v>3283435.7656276799</v>
      </c>
      <c r="BB364" s="118">
        <v>3517972.1501771398</v>
      </c>
      <c r="BC364" s="118">
        <v>3288586.7703900901</v>
      </c>
      <c r="BD364" s="118">
        <v>3484250.6253568302</v>
      </c>
      <c r="BE364" s="118">
        <v>3654396.0655168998</v>
      </c>
      <c r="BF364" s="118">
        <v>3351186.8297256902</v>
      </c>
      <c r="BG364" s="118">
        <v>3311342.14085076</v>
      </c>
      <c r="BH364" s="118">
        <v>3394114.7207691902</v>
      </c>
      <c r="BI364" s="118">
        <v>3459086.22549807</v>
      </c>
      <c r="BJ364" s="118">
        <v>3401041.1135469298</v>
      </c>
      <c r="BK364" s="118">
        <v>3456225.8052711701</v>
      </c>
      <c r="BL364" s="118">
        <v>3288866.9872531001</v>
      </c>
      <c r="BM364" s="118">
        <v>3745404.99563557</v>
      </c>
      <c r="BN364" s="118">
        <v>3418665.78369444</v>
      </c>
      <c r="BO364" s="118">
        <v>3322047.6680822801</v>
      </c>
      <c r="BP364" s="118">
        <v>3749560.0923712701</v>
      </c>
      <c r="BQ364" s="118">
        <v>3537818.9402286098</v>
      </c>
      <c r="BR364" s="118">
        <v>3324477.0768549601</v>
      </c>
      <c r="BS364" s="118">
        <v>3216533.4427337199</v>
      </c>
      <c r="BT364" s="118">
        <v>3416232.0342147802</v>
      </c>
      <c r="BU364" s="118">
        <v>3411101.8038011901</v>
      </c>
      <c r="BV364" s="118">
        <v>3656418.72016518</v>
      </c>
      <c r="BW364" s="118">
        <v>3347473.4130476401</v>
      </c>
      <c r="BX364" s="118">
        <v>3790497.9185811402</v>
      </c>
      <c r="BY364" s="118">
        <v>3778915.17203459</v>
      </c>
      <c r="BZ364" s="118">
        <v>3499393.6585084498</v>
      </c>
      <c r="CA364" s="118">
        <v>3692687.2775667501</v>
      </c>
      <c r="CB364" s="118">
        <v>3312964.5676116301</v>
      </c>
      <c r="CC364" s="118">
        <v>3022078.0989110498</v>
      </c>
      <c r="CD364" s="118">
        <v>3289522.9262816501</v>
      </c>
      <c r="CE364" s="118">
        <v>3066675.1770660598</v>
      </c>
      <c r="CF364" s="118">
        <v>3178434.24516227</v>
      </c>
      <c r="CG364" s="118">
        <v>2835161.65989911</v>
      </c>
      <c r="CH364" s="118">
        <v>3223757.4754844802</v>
      </c>
      <c r="CI364" s="118">
        <v>3193375.4958628402</v>
      </c>
      <c r="CJ364" s="118">
        <v>3264553.8333874899</v>
      </c>
      <c r="CK364" s="118">
        <v>3095713.2697924501</v>
      </c>
      <c r="CL364" s="118">
        <v>3015110.6569985799</v>
      </c>
      <c r="CM364" s="118">
        <v>3242423.5158334901</v>
      </c>
      <c r="CN364" s="118">
        <v>2999928.6788609498</v>
      </c>
      <c r="CO364" s="118">
        <v>2904086.4421452601</v>
      </c>
      <c r="CP364" s="118">
        <v>2939896.0771338302</v>
      </c>
      <c r="CQ364" s="118">
        <v>3011565.9352134299</v>
      </c>
      <c r="CR364" s="118">
        <v>2925499.6655634702</v>
      </c>
      <c r="CS364" s="118">
        <v>3086123.2737311502</v>
      </c>
      <c r="CT364" s="118">
        <v>2743100.5506252102</v>
      </c>
      <c r="CU364" s="118">
        <v>2944308.9405908901</v>
      </c>
      <c r="CV364" s="118">
        <v>2978601.1344795399</v>
      </c>
      <c r="CW364" s="118">
        <v>3201081.3194879601</v>
      </c>
      <c r="CX364" s="118">
        <v>2947534.1533661201</v>
      </c>
      <c r="CY364" s="118">
        <v>3013578.0340837301</v>
      </c>
      <c r="CZ364" s="118">
        <v>2865783.5643967101</v>
      </c>
      <c r="DA364" s="118">
        <v>3098414.2382199499</v>
      </c>
      <c r="DB364" s="118">
        <v>3160650.3155090599</v>
      </c>
      <c r="DC364" s="118">
        <v>3125249.38718668</v>
      </c>
      <c r="DD364" s="118">
        <v>2948353.6323009902</v>
      </c>
      <c r="DE364" s="118">
        <v>2931182.9952006401</v>
      </c>
      <c r="DF364" s="118">
        <v>2987530.8436718802</v>
      </c>
      <c r="DG364" s="118">
        <v>3286191.76325395</v>
      </c>
      <c r="DH364" s="118">
        <v>3155089.4655976198</v>
      </c>
      <c r="DI364" s="118">
        <v>2891331.32353601</v>
      </c>
      <c r="DJ364" s="118">
        <v>2996253.9663238302</v>
      </c>
      <c r="DK364" s="118">
        <v>3040647.0607348201</v>
      </c>
      <c r="DL364" s="118">
        <v>2990470.4747340502</v>
      </c>
      <c r="DM364" s="118">
        <v>2991128.9342872798</v>
      </c>
      <c r="DN364" s="118">
        <v>3076674.2555584302</v>
      </c>
      <c r="DO364" s="118">
        <v>3139189.13066418</v>
      </c>
      <c r="DP364" s="118">
        <v>2859040.66587485</v>
      </c>
      <c r="DQ364" s="118">
        <v>2875913.1751703802</v>
      </c>
      <c r="DR364" s="118">
        <v>3039349.6912845699</v>
      </c>
      <c r="DS364" s="118">
        <v>2783182.3589991098</v>
      </c>
      <c r="DT364" s="118">
        <v>2965690.4463244299</v>
      </c>
      <c r="DU364" s="118">
        <v>2656847.69745147</v>
      </c>
      <c r="DV364" s="118">
        <v>2809001.3056466002</v>
      </c>
      <c r="DW364" s="118">
        <v>2713831.66474585</v>
      </c>
      <c r="DX364" s="118">
        <v>2963551.5581702902</v>
      </c>
      <c r="DY364" s="118">
        <v>2808915.08756981</v>
      </c>
      <c r="DZ364" s="118">
        <v>2930052.6181827202</v>
      </c>
      <c r="EA364" s="118">
        <v>2840647.03185242</v>
      </c>
      <c r="EB364" s="118">
        <v>2929334.71058401</v>
      </c>
      <c r="EC364" s="118">
        <v>2722402.6022326802</v>
      </c>
      <c r="ED364" s="118">
        <v>2634971.9896481899</v>
      </c>
      <c r="EE364" s="118">
        <v>2852268.2924213498</v>
      </c>
      <c r="EF364" s="118">
        <v>2671711.7818552102</v>
      </c>
      <c r="EG364" s="118">
        <v>2722197.05043808</v>
      </c>
      <c r="EH364" s="118">
        <v>2884304.1743095801</v>
      </c>
      <c r="EI364" s="118">
        <v>2773687.66315023</v>
      </c>
      <c r="EJ364" s="118">
        <v>2802914.9529046402</v>
      </c>
      <c r="EK364" s="118">
        <v>2805356.5912244902</v>
      </c>
      <c r="EL364" s="118">
        <v>2697856.03731236</v>
      </c>
      <c r="EM364" s="118">
        <v>2625615.0738639701</v>
      </c>
      <c r="EN364" s="118">
        <v>2850277.0205914699</v>
      </c>
      <c r="EO364" s="118">
        <v>3065067.0396207999</v>
      </c>
      <c r="EP364" s="118">
        <v>3064899.4967136099</v>
      </c>
      <c r="EQ364" s="118">
        <v>2777145.1868823399</v>
      </c>
      <c r="ER364" s="118">
        <v>2802895.5581684601</v>
      </c>
      <c r="ES364" s="118">
        <v>2881227.5135214101</v>
      </c>
      <c r="ET364" s="118">
        <v>2585156.2673484902</v>
      </c>
      <c r="EU364" s="118">
        <v>2587700.0331251901</v>
      </c>
      <c r="EV364" s="118">
        <v>2920976.8968003201</v>
      </c>
      <c r="EW364" s="118">
        <v>2663543.3232340398</v>
      </c>
      <c r="EX364" s="118">
        <v>2881974.9573981399</v>
      </c>
      <c r="EY364" s="118">
        <v>2855335.19041471</v>
      </c>
      <c r="EZ364" s="118">
        <v>2608230.5718414001</v>
      </c>
      <c r="FA364" s="118">
        <v>2929031.0499448101</v>
      </c>
      <c r="FB364" s="118">
        <v>2938210.1650697398</v>
      </c>
      <c r="FC364" s="118">
        <v>2874522.3371256399</v>
      </c>
      <c r="FD364" s="118">
        <v>2806177.3264394398</v>
      </c>
    </row>
    <row r="365" spans="1:160" s="118" customFormat="1" x14ac:dyDescent="0.2">
      <c r="A365" s="118" t="s">
        <v>1628</v>
      </c>
      <c r="B365" s="132"/>
      <c r="C365" s="132"/>
      <c r="D365" s="117">
        <v>60297198.4819929</v>
      </c>
      <c r="E365" s="117">
        <v>46982413.462734804</v>
      </c>
      <c r="F365" s="117">
        <v>54412249.191299401</v>
      </c>
      <c r="G365" s="117">
        <v>64405135.889695004</v>
      </c>
      <c r="H365" s="117">
        <v>62305613.516513102</v>
      </c>
      <c r="I365" s="117">
        <v>63799151.0830395</v>
      </c>
      <c r="J365" s="117">
        <v>58391906.265751399</v>
      </c>
      <c r="K365" s="117">
        <v>63673237.312988102</v>
      </c>
      <c r="L365" s="117">
        <v>61924806.312095404</v>
      </c>
      <c r="M365" s="117">
        <v>61900901.568920903</v>
      </c>
      <c r="N365" s="118">
        <v>62152645.124108598</v>
      </c>
      <c r="O365" s="118">
        <v>49038144.007356398</v>
      </c>
      <c r="P365" s="118">
        <v>61835979.749502398</v>
      </c>
      <c r="Q365" s="118">
        <v>62991943.497368902</v>
      </c>
      <c r="R365" s="118">
        <v>57372618.8792945</v>
      </c>
      <c r="S365" s="118">
        <v>63947943.5553414</v>
      </c>
      <c r="T365" s="118">
        <v>61045030.134719603</v>
      </c>
      <c r="U365" s="118">
        <v>61605272.0127097</v>
      </c>
      <c r="V365" s="118">
        <v>62141981.590369001</v>
      </c>
      <c r="W365" s="118">
        <v>64373228.313765101</v>
      </c>
      <c r="X365" s="118">
        <v>65561093.614682697</v>
      </c>
      <c r="Y365" s="118">
        <v>63648593.260867201</v>
      </c>
      <c r="Z365" s="118">
        <v>64353886.613702402</v>
      </c>
      <c r="AA365" s="118">
        <v>64940097.064613096</v>
      </c>
      <c r="AB365" s="118">
        <v>62557501.430228099</v>
      </c>
      <c r="AC365" s="118">
        <v>65303716.039537802</v>
      </c>
      <c r="AD365" s="118">
        <v>64558349.140949599</v>
      </c>
      <c r="AE365" s="118">
        <v>65029643.667267002</v>
      </c>
      <c r="AF365" s="118">
        <v>64575233.570091702</v>
      </c>
      <c r="AG365" s="118">
        <v>55961848.2649296</v>
      </c>
      <c r="AH365" s="118">
        <v>60796831.835561298</v>
      </c>
      <c r="AI365" s="118">
        <v>63849943.999545597</v>
      </c>
      <c r="AJ365" s="118">
        <v>60317526.019271702</v>
      </c>
      <c r="AK365" s="118">
        <v>63218492.730372898</v>
      </c>
      <c r="AL365" s="118">
        <v>62468389.650053598</v>
      </c>
      <c r="AM365" s="118">
        <v>61811879.230812103</v>
      </c>
      <c r="AN365" s="118">
        <v>55948367.02905</v>
      </c>
      <c r="AO365" s="118">
        <v>59002090.191437498</v>
      </c>
      <c r="AP365" s="118">
        <v>54811154.204463303</v>
      </c>
      <c r="AQ365" s="118">
        <v>57180183.881366402</v>
      </c>
      <c r="AR365" s="118">
        <v>59691646.564515904</v>
      </c>
      <c r="AS365" s="118">
        <v>58524750.783771403</v>
      </c>
      <c r="AT365" s="118">
        <v>59582233.252362899</v>
      </c>
      <c r="AU365" s="118">
        <v>57545689.323675498</v>
      </c>
      <c r="AV365" s="118">
        <v>60813192.3801606</v>
      </c>
      <c r="AW365" s="118">
        <v>59427721.792879499</v>
      </c>
      <c r="AX365" s="118">
        <v>57770403.056209102</v>
      </c>
      <c r="AY365" s="118">
        <v>57883431.074712299</v>
      </c>
      <c r="AZ365" s="118">
        <v>53780584.491895303</v>
      </c>
      <c r="BA365" s="118">
        <v>51158209.691629201</v>
      </c>
      <c r="BB365" s="118">
        <v>55668863.102730602</v>
      </c>
      <c r="BC365" s="118">
        <v>53978196.425145604</v>
      </c>
      <c r="BD365" s="118">
        <v>56841559.572888203</v>
      </c>
      <c r="BE365" s="118">
        <v>51929383.742064998</v>
      </c>
      <c r="BF365" s="118">
        <v>55678218.878392503</v>
      </c>
      <c r="BG365" s="118">
        <v>54181071.426815502</v>
      </c>
      <c r="BH365" s="118">
        <v>55318571.027981199</v>
      </c>
      <c r="BI365" s="118">
        <v>53386332.488976598</v>
      </c>
      <c r="BJ365" s="118">
        <v>56508826.677408896</v>
      </c>
      <c r="BK365" s="118">
        <v>59891558.740650699</v>
      </c>
      <c r="BL365" s="118">
        <v>54239015.894573897</v>
      </c>
      <c r="BM365" s="118">
        <v>63265905.444928102</v>
      </c>
      <c r="BN365" s="118">
        <v>59837996.576825999</v>
      </c>
      <c r="BO365" s="118">
        <v>57572716.614744</v>
      </c>
      <c r="BP365" s="118">
        <v>59440839.465180598</v>
      </c>
      <c r="BQ365" s="118">
        <v>57922300.454347298</v>
      </c>
      <c r="BR365" s="118">
        <v>40924578.3819708</v>
      </c>
      <c r="BS365" s="118">
        <v>51768171.667156801</v>
      </c>
      <c r="BT365" s="118">
        <v>55921775.647094503</v>
      </c>
      <c r="BU365" s="118">
        <v>57129279.304185197</v>
      </c>
      <c r="BV365" s="118">
        <v>58922863.484516002</v>
      </c>
      <c r="BW365" s="118">
        <v>57140068.7031186</v>
      </c>
      <c r="BX365" s="118">
        <v>58062709.840778597</v>
      </c>
      <c r="BY365" s="118">
        <v>59454755.0636371</v>
      </c>
      <c r="BZ365" s="118">
        <v>59040184.081538796</v>
      </c>
      <c r="CA365" s="118">
        <v>57093549.833668098</v>
      </c>
      <c r="CB365" s="118">
        <v>57045208.024811402</v>
      </c>
      <c r="CC365" s="118">
        <v>49772269.235743001</v>
      </c>
      <c r="CD365" s="118">
        <v>52336611.981778704</v>
      </c>
      <c r="CE365" s="118">
        <v>51183748.894900098</v>
      </c>
      <c r="CF365" s="118">
        <v>52292183.762687199</v>
      </c>
      <c r="CG365" s="118">
        <v>49760500.358490497</v>
      </c>
      <c r="CH365" s="118">
        <v>44864511.849830002</v>
      </c>
      <c r="CI365" s="118">
        <v>50428998.311686002</v>
      </c>
      <c r="CJ365" s="118">
        <v>51989888.515795</v>
      </c>
      <c r="CK365" s="118">
        <v>51098282.731883697</v>
      </c>
      <c r="CL365" s="118">
        <v>45918976.336233497</v>
      </c>
      <c r="CM365" s="118">
        <v>51412041.474087499</v>
      </c>
      <c r="CN365" s="118">
        <v>48099738.9198796</v>
      </c>
      <c r="CO365" s="118">
        <v>45539062.101977803</v>
      </c>
      <c r="CP365" s="118">
        <v>49651624.8135591</v>
      </c>
      <c r="CQ365" s="118">
        <v>45110713.025157496</v>
      </c>
      <c r="CR365" s="118">
        <v>46481260.350118697</v>
      </c>
      <c r="CS365" s="118">
        <v>52672247.588973701</v>
      </c>
      <c r="CT365" s="118">
        <v>46818315.5958919</v>
      </c>
      <c r="CU365" s="118">
        <v>49473189.883914202</v>
      </c>
      <c r="CV365" s="118">
        <v>48996008.851349697</v>
      </c>
      <c r="CW365" s="118">
        <v>52083719.802927002</v>
      </c>
      <c r="CX365" s="118">
        <v>51492781.956303298</v>
      </c>
      <c r="CY365" s="118">
        <v>50631469.192132302</v>
      </c>
      <c r="CZ365" s="118">
        <v>50215349.408259101</v>
      </c>
      <c r="DA365" s="118">
        <v>52508153.520053498</v>
      </c>
      <c r="DB365" s="118">
        <v>50048613.304760903</v>
      </c>
      <c r="DC365" s="118">
        <v>47460215.540796302</v>
      </c>
      <c r="DD365" s="118">
        <v>48529926.5004628</v>
      </c>
      <c r="DE365" s="118">
        <v>49851887.549094498</v>
      </c>
      <c r="DF365" s="118">
        <v>49255322.780095398</v>
      </c>
      <c r="DG365" s="118">
        <v>52174112.591191404</v>
      </c>
      <c r="DH365" s="118">
        <v>50341085.553275198</v>
      </c>
      <c r="DI365" s="118">
        <v>49236688.197575003</v>
      </c>
      <c r="DJ365" s="118">
        <v>49634090.685983598</v>
      </c>
      <c r="DK365" s="118">
        <v>51738959.777381197</v>
      </c>
      <c r="DL365" s="118">
        <v>49741604.646055803</v>
      </c>
      <c r="DM365" s="118">
        <v>51038485.3788708</v>
      </c>
      <c r="DN365" s="118">
        <v>54091354.345515803</v>
      </c>
      <c r="DO365" s="118">
        <v>52775313.056192897</v>
      </c>
      <c r="DP365" s="118">
        <v>49739504.623683199</v>
      </c>
      <c r="DQ365" s="118">
        <v>50217744.792671598</v>
      </c>
      <c r="DR365" s="118">
        <v>46671240.993042201</v>
      </c>
      <c r="DS365" s="118">
        <v>47020001.158599198</v>
      </c>
      <c r="DT365" s="118">
        <v>48676092.184776798</v>
      </c>
      <c r="DU365" s="118">
        <v>45925409.534231402</v>
      </c>
      <c r="DV365" s="118">
        <v>46254053.048000999</v>
      </c>
      <c r="DW365" s="118">
        <v>44924359.485416397</v>
      </c>
      <c r="DX365" s="118">
        <v>40778364.889060497</v>
      </c>
      <c r="DY365" s="118">
        <v>45849920.287428401</v>
      </c>
      <c r="DZ365" s="118">
        <v>46996257.885822803</v>
      </c>
      <c r="EA365" s="118">
        <v>45588229.454030402</v>
      </c>
      <c r="EB365" s="118">
        <v>46395810.648326904</v>
      </c>
      <c r="EC365" s="118">
        <v>42585805.992049903</v>
      </c>
      <c r="ED365" s="118">
        <v>42509529.841956399</v>
      </c>
      <c r="EE365" s="118">
        <v>48237147.371851496</v>
      </c>
      <c r="EF365" s="118">
        <v>36772981.7971678</v>
      </c>
      <c r="EG365" s="118">
        <v>31385320.560252201</v>
      </c>
      <c r="EH365" s="118">
        <v>49388742.871775098</v>
      </c>
      <c r="EI365" s="118">
        <v>47078007.725754999</v>
      </c>
      <c r="EJ365" s="118">
        <v>47484697.960674599</v>
      </c>
      <c r="EK365" s="118">
        <v>43230214.076883398</v>
      </c>
      <c r="EL365" s="118">
        <v>44775432.374895602</v>
      </c>
      <c r="EM365" s="118">
        <v>45816903.009826198</v>
      </c>
      <c r="EN365" s="118">
        <v>47260518.748485997</v>
      </c>
      <c r="EO365" s="118">
        <v>50553961.549094699</v>
      </c>
      <c r="EP365" s="118">
        <v>46254484.063653797</v>
      </c>
      <c r="EQ365" s="118">
        <v>44996248.796350397</v>
      </c>
      <c r="ER365" s="118">
        <v>45584350.739891499</v>
      </c>
      <c r="ES365" s="118">
        <v>45130934.220800199</v>
      </c>
      <c r="ET365" s="118">
        <v>42296784.718334503</v>
      </c>
      <c r="EU365" s="118">
        <v>41605728.825718001</v>
      </c>
      <c r="EV365" s="118">
        <v>46720718.4368276</v>
      </c>
      <c r="EW365" s="118">
        <v>43244361.853841104</v>
      </c>
      <c r="EX365" s="118">
        <v>39835316.694861703</v>
      </c>
      <c r="EY365" s="118">
        <v>46028555.039241299</v>
      </c>
      <c r="EZ365" s="118">
        <v>40221742.463733301</v>
      </c>
      <c r="FA365" s="118">
        <v>46546134.072654396</v>
      </c>
      <c r="FB365" s="118">
        <v>46467791.104679197</v>
      </c>
      <c r="FC365" s="118">
        <v>46752711.848512799</v>
      </c>
      <c r="FD365" s="118">
        <v>47832527.643646903</v>
      </c>
    </row>
    <row r="366" spans="1:160" s="118" customFormat="1" x14ac:dyDescent="0.2">
      <c r="A366" s="118" t="s">
        <v>1630</v>
      </c>
      <c r="B366" s="132"/>
      <c r="C366" s="132"/>
      <c r="D366" s="117">
        <v>3777065.75759354</v>
      </c>
      <c r="E366" s="117">
        <v>3387641.5511851902</v>
      </c>
      <c r="F366" s="117">
        <v>3527190.5898592402</v>
      </c>
      <c r="G366" s="117">
        <v>3402259.0702878302</v>
      </c>
      <c r="H366" s="117">
        <v>3439335.2478441498</v>
      </c>
      <c r="I366" s="117">
        <v>3514244.2225143602</v>
      </c>
      <c r="J366" s="117">
        <v>3378731.1004575598</v>
      </c>
      <c r="K366" s="117">
        <v>3516770.4465440102</v>
      </c>
      <c r="L366" s="117">
        <v>3323594.19931415</v>
      </c>
      <c r="M366" s="117">
        <v>3411127.9044228699</v>
      </c>
      <c r="N366" s="118">
        <v>3463863.1923470199</v>
      </c>
      <c r="O366" s="118">
        <v>2455113.0511360099</v>
      </c>
      <c r="P366" s="118">
        <v>3509598.44952439</v>
      </c>
      <c r="Q366" s="118">
        <v>3328403.4204989802</v>
      </c>
      <c r="R366" s="118">
        <v>3633731.9624169199</v>
      </c>
      <c r="S366" s="118">
        <v>3500614.2736458001</v>
      </c>
      <c r="T366" s="118">
        <v>3505986.1193017298</v>
      </c>
      <c r="U366" s="118">
        <v>3340088.6056319298</v>
      </c>
      <c r="V366" s="118">
        <v>3444429.8566213301</v>
      </c>
      <c r="W366" s="118">
        <v>3439613.3160024402</v>
      </c>
      <c r="X366" s="118">
        <v>3503634.5163833899</v>
      </c>
      <c r="Y366" s="118">
        <v>3667930.90597738</v>
      </c>
      <c r="Z366" s="118">
        <v>3678249.2637406001</v>
      </c>
      <c r="AA366" s="118">
        <v>3444667.1904527401</v>
      </c>
      <c r="AB366" s="118">
        <v>3434961.2380690002</v>
      </c>
      <c r="AC366" s="118">
        <v>3537074.80584215</v>
      </c>
      <c r="AD366" s="118">
        <v>3434606.8136052098</v>
      </c>
      <c r="AE366" s="118">
        <v>3378390.23459021</v>
      </c>
      <c r="AF366" s="118">
        <v>3312783.6082247398</v>
      </c>
      <c r="AG366" s="118">
        <v>3489686.3098879298</v>
      </c>
      <c r="AH366" s="118">
        <v>3366953.6084074602</v>
      </c>
      <c r="AI366" s="118">
        <v>3423124.11354077</v>
      </c>
      <c r="AJ366" s="118">
        <v>3439453.0621773801</v>
      </c>
      <c r="AK366" s="118">
        <v>3323566.3367720898</v>
      </c>
      <c r="AL366" s="118">
        <v>3433464.2942144098</v>
      </c>
      <c r="AM366" s="118">
        <v>3512528.2760680402</v>
      </c>
      <c r="AN366" s="118">
        <v>2927753.3475909</v>
      </c>
      <c r="AO366" s="118">
        <v>3448472.4782638</v>
      </c>
      <c r="AP366" s="118">
        <v>3384552.0897037801</v>
      </c>
      <c r="AQ366" s="118">
        <v>3144436.9835625798</v>
      </c>
      <c r="AR366" s="118">
        <v>3092548.4844973702</v>
      </c>
      <c r="AS366" s="118">
        <v>3205831.8835731801</v>
      </c>
      <c r="AT366" s="118">
        <v>2960771.1482414799</v>
      </c>
      <c r="AU366" s="118">
        <v>3228321.1784250201</v>
      </c>
      <c r="AV366" s="118">
        <v>3152096.7706583999</v>
      </c>
      <c r="AW366" s="118">
        <v>3092627.5803305302</v>
      </c>
      <c r="AX366" s="118">
        <v>2989079.7494756002</v>
      </c>
      <c r="AY366" s="118">
        <v>3153874.03271065</v>
      </c>
      <c r="AZ366" s="118">
        <v>3058574.8485408402</v>
      </c>
      <c r="BA366" s="118">
        <v>3142404.38588002</v>
      </c>
      <c r="BB366" s="118">
        <v>3150734.6316998499</v>
      </c>
      <c r="BC366" s="118">
        <v>3012158.5490105799</v>
      </c>
      <c r="BD366" s="118">
        <v>3087404.8380419202</v>
      </c>
      <c r="BE366" s="118">
        <v>2954818.3806884401</v>
      </c>
      <c r="BF366" s="118">
        <v>3054658.1225633598</v>
      </c>
      <c r="BG366" s="118">
        <v>2943187.5745787201</v>
      </c>
      <c r="BH366" s="118">
        <v>3151837.48267214</v>
      </c>
      <c r="BI366" s="118">
        <v>2724720.2860278501</v>
      </c>
      <c r="BJ366" s="118">
        <v>3069132.62421154</v>
      </c>
      <c r="BK366" s="118">
        <v>3039013.0808886699</v>
      </c>
      <c r="BL366" s="118">
        <v>2956185.2954853298</v>
      </c>
      <c r="BM366" s="118">
        <v>3084984.9787333198</v>
      </c>
      <c r="BN366" s="118">
        <v>3204113.0749288499</v>
      </c>
      <c r="BO366" s="118">
        <v>2929249.2911255001</v>
      </c>
      <c r="BP366" s="118">
        <v>3145850.1468909699</v>
      </c>
      <c r="BQ366" s="118">
        <v>3115385.8937743399</v>
      </c>
      <c r="BR366" s="118">
        <v>2953344.37328339</v>
      </c>
      <c r="BS366" s="118">
        <v>2897293.0234832</v>
      </c>
      <c r="BT366" s="118">
        <v>3073510.1050211098</v>
      </c>
      <c r="BU366" s="118">
        <v>3084390.6405737898</v>
      </c>
      <c r="BV366" s="118">
        <v>3143558.6880238401</v>
      </c>
      <c r="BW366" s="118">
        <v>3058216.9542622599</v>
      </c>
      <c r="BX366" s="118">
        <v>2883340.4341996899</v>
      </c>
      <c r="BY366" s="118">
        <v>3350645.4554741001</v>
      </c>
      <c r="BZ366" s="118">
        <v>3086420.7017226801</v>
      </c>
      <c r="CA366" s="118">
        <v>3029840.4089273</v>
      </c>
      <c r="CB366" s="118">
        <v>3079136.9709681198</v>
      </c>
      <c r="CC366" s="118">
        <v>2638930.2555772602</v>
      </c>
      <c r="CD366" s="118">
        <v>2785058.52465769</v>
      </c>
      <c r="CE366" s="118">
        <v>2693946.6440519299</v>
      </c>
      <c r="CF366" s="118">
        <v>2621234.3083911901</v>
      </c>
      <c r="CG366" s="118">
        <v>2653657.2848575199</v>
      </c>
      <c r="CH366" s="118">
        <v>2750998.94016553</v>
      </c>
      <c r="CI366" s="118">
        <v>2657645.1643832498</v>
      </c>
      <c r="CJ366" s="118">
        <v>2711920.8908422999</v>
      </c>
      <c r="CK366" s="118">
        <v>2485222.8466685698</v>
      </c>
      <c r="CL366" s="118">
        <v>2524426.6551354099</v>
      </c>
      <c r="CM366" s="118">
        <v>2797550.6155821998</v>
      </c>
      <c r="CN366" s="118">
        <v>2669965.82781519</v>
      </c>
      <c r="CO366" s="118">
        <v>2504931.27729247</v>
      </c>
      <c r="CP366" s="118">
        <v>2541928.50114827</v>
      </c>
      <c r="CQ366" s="118">
        <v>2559554.62345513</v>
      </c>
      <c r="CR366" s="118">
        <v>2405357.0794291999</v>
      </c>
      <c r="CS366" s="118">
        <v>2528220.1509729102</v>
      </c>
      <c r="CT366" s="118">
        <v>2330241.3818952101</v>
      </c>
      <c r="CU366" s="118">
        <v>2168013.4187539099</v>
      </c>
      <c r="CV366" s="118">
        <v>2601129.4805182</v>
      </c>
      <c r="CW366" s="118">
        <v>2692649.8897544402</v>
      </c>
      <c r="CX366" s="118">
        <v>2624382.2695480301</v>
      </c>
      <c r="CY366" s="118">
        <v>2633298.7456271001</v>
      </c>
      <c r="CZ366" s="118">
        <v>2750816.8815607801</v>
      </c>
      <c r="DA366" s="118">
        <v>2750197.5606243601</v>
      </c>
      <c r="DB366" s="118">
        <v>2720076.1882026601</v>
      </c>
      <c r="DC366" s="118">
        <v>2635032.9664522801</v>
      </c>
      <c r="DD366" s="118">
        <v>2557293.23952806</v>
      </c>
      <c r="DE366" s="118">
        <v>2481290.5458634002</v>
      </c>
      <c r="DF366" s="118">
        <v>2633602.3895395398</v>
      </c>
      <c r="DG366" s="118">
        <v>2670368.3426216501</v>
      </c>
      <c r="DH366" s="118">
        <v>2685355.4756503101</v>
      </c>
      <c r="DI366" s="118">
        <v>2540034.1471922402</v>
      </c>
      <c r="DJ366" s="118">
        <v>2549905.4650985398</v>
      </c>
      <c r="DK366" s="118">
        <v>2287692.5886300001</v>
      </c>
      <c r="DL366" s="118">
        <v>2572508.0215206998</v>
      </c>
      <c r="DM366" s="118">
        <v>2653220.8691332</v>
      </c>
      <c r="DN366" s="118">
        <v>2666786.4534477298</v>
      </c>
      <c r="DO366" s="118">
        <v>2679624.7485248698</v>
      </c>
      <c r="DP366" s="118">
        <v>2706366.3635366</v>
      </c>
      <c r="DQ366" s="118">
        <v>2501842.1225656099</v>
      </c>
      <c r="DR366" s="118">
        <v>2559000.9004193</v>
      </c>
      <c r="DS366" s="118">
        <v>2494326.9010304199</v>
      </c>
      <c r="DT366" s="118">
        <v>2424033.3051643702</v>
      </c>
      <c r="DU366" s="118">
        <v>2410029.27831046</v>
      </c>
      <c r="DV366" s="118">
        <v>2373919.0619726102</v>
      </c>
      <c r="DW366" s="118">
        <v>2499163.1843186002</v>
      </c>
      <c r="DX366" s="118">
        <v>2607009.8630798701</v>
      </c>
      <c r="DY366" s="118">
        <v>2521331.8087153402</v>
      </c>
      <c r="DZ366" s="118">
        <v>2526649.7156499098</v>
      </c>
      <c r="EA366" s="118">
        <v>2446102.5581008699</v>
      </c>
      <c r="EB366" s="118">
        <v>2556499.9141971599</v>
      </c>
      <c r="EC366" s="118">
        <v>2454891.3086745902</v>
      </c>
      <c r="ED366" s="118">
        <v>2325744.5544969998</v>
      </c>
      <c r="EE366" s="118">
        <v>2603735.0137174898</v>
      </c>
      <c r="EF366" s="118">
        <v>2390344.9288371899</v>
      </c>
      <c r="EG366" s="118">
        <v>2545894.9873662302</v>
      </c>
      <c r="EH366" s="118">
        <v>2850667.7393628098</v>
      </c>
      <c r="EI366" s="118">
        <v>2448722.8279341101</v>
      </c>
      <c r="EJ366" s="118">
        <v>2593066.3249669098</v>
      </c>
      <c r="EK366" s="118">
        <v>2322385.07382708</v>
      </c>
      <c r="EL366" s="118">
        <v>2469685.0046514501</v>
      </c>
      <c r="EM366" s="118">
        <v>2481406.6018517399</v>
      </c>
      <c r="EN366" s="118">
        <v>2426811.8995224801</v>
      </c>
      <c r="EO366" s="118">
        <v>2904964.4346169801</v>
      </c>
      <c r="EP366" s="118">
        <v>2516552.4444479202</v>
      </c>
      <c r="EQ366" s="118">
        <v>2473940.1811325401</v>
      </c>
      <c r="ER366" s="118">
        <v>2508064.3129287399</v>
      </c>
      <c r="ES366" s="118">
        <v>2437748.5812906302</v>
      </c>
      <c r="ET366" s="118">
        <v>2269562.0007788399</v>
      </c>
      <c r="EU366" s="118">
        <v>2338674.3965856</v>
      </c>
      <c r="EV366" s="118">
        <v>2523289.3369101798</v>
      </c>
      <c r="EW366" s="118">
        <v>2227059.9629278299</v>
      </c>
      <c r="EX366" s="118">
        <v>2393106.9338657702</v>
      </c>
      <c r="EY366" s="118">
        <v>2523362.56203182</v>
      </c>
      <c r="EZ366" s="118">
        <v>2246315.4194892701</v>
      </c>
      <c r="FA366" s="118">
        <v>2443513.0682772798</v>
      </c>
      <c r="FB366" s="118">
        <v>2473674.3881057901</v>
      </c>
      <c r="FC366" s="118">
        <v>2555858.09320314</v>
      </c>
      <c r="FD366" s="118">
        <v>2432115.9748062999</v>
      </c>
    </row>
    <row r="367" spans="1:160" s="118" customFormat="1" x14ac:dyDescent="0.2">
      <c r="A367" s="118" t="s">
        <v>1637</v>
      </c>
      <c r="B367" s="132"/>
      <c r="C367" s="132"/>
      <c r="D367" s="117">
        <v>54424624.412521601</v>
      </c>
      <c r="E367" s="117">
        <v>56337247.712158799</v>
      </c>
      <c r="F367" s="117">
        <v>52315385.893035203</v>
      </c>
      <c r="G367" s="117">
        <v>55647798.865374401</v>
      </c>
      <c r="H367" s="117">
        <v>52688304.631339297</v>
      </c>
      <c r="I367" s="117">
        <v>55289746.401288003</v>
      </c>
      <c r="J367" s="117">
        <v>52738762.023375504</v>
      </c>
      <c r="K367" s="117">
        <v>54248287.907196797</v>
      </c>
      <c r="L367" s="117">
        <v>51556964.034544401</v>
      </c>
      <c r="M367" s="117">
        <v>53940284.106663503</v>
      </c>
      <c r="N367" s="118">
        <v>55016260.088655896</v>
      </c>
      <c r="O367" s="118">
        <v>45669775.586501502</v>
      </c>
      <c r="P367" s="118">
        <v>51375462.4576758</v>
      </c>
      <c r="Q367" s="118">
        <v>54159506.934607998</v>
      </c>
      <c r="R367" s="118">
        <v>56666169.4209546</v>
      </c>
      <c r="S367" s="118">
        <v>53843727.956897199</v>
      </c>
      <c r="T367" s="118">
        <v>55484043.850237601</v>
      </c>
      <c r="U367" s="118">
        <v>50871504.065034904</v>
      </c>
      <c r="V367" s="118">
        <v>55601383.937597901</v>
      </c>
      <c r="W367" s="118">
        <v>55520217.935888998</v>
      </c>
      <c r="X367" s="118">
        <v>54710383.717715397</v>
      </c>
      <c r="Y367" s="118">
        <v>55767771.414100401</v>
      </c>
      <c r="Z367" s="118">
        <v>59456392.2760619</v>
      </c>
      <c r="AA367" s="118">
        <v>54716337.301334202</v>
      </c>
      <c r="AB367" s="118">
        <v>57425061.715717196</v>
      </c>
      <c r="AC367" s="118">
        <v>55472124.6160831</v>
      </c>
      <c r="AD367" s="118">
        <v>53365626.359921902</v>
      </c>
      <c r="AE367" s="118">
        <v>54006962.955646001</v>
      </c>
      <c r="AF367" s="118">
        <v>53737615.8730551</v>
      </c>
      <c r="AG367" s="118">
        <v>55615535.290860802</v>
      </c>
      <c r="AH367" s="118">
        <v>55020561.242232002</v>
      </c>
      <c r="AI367" s="118">
        <v>55836503.396717601</v>
      </c>
      <c r="AJ367" s="118">
        <v>55202451.379511297</v>
      </c>
      <c r="AK367" s="118">
        <v>53733799.696067899</v>
      </c>
      <c r="AL367" s="118">
        <v>52520864.5151724</v>
      </c>
      <c r="AM367" s="118">
        <v>53907027.747217998</v>
      </c>
      <c r="AN367" s="118">
        <v>48222696.4885187</v>
      </c>
      <c r="AO367" s="118">
        <v>52852712.412957303</v>
      </c>
      <c r="AP367" s="118">
        <v>52085641.191805698</v>
      </c>
      <c r="AQ367" s="118">
        <v>48407184.774347603</v>
      </c>
      <c r="AR367" s="118">
        <v>47507576.981398404</v>
      </c>
      <c r="AS367" s="118">
        <v>48615341.872724302</v>
      </c>
      <c r="AT367" s="118">
        <v>47968938.854354598</v>
      </c>
      <c r="AU367" s="118">
        <v>49506892.563593499</v>
      </c>
      <c r="AV367" s="118">
        <v>50143377.215701997</v>
      </c>
      <c r="AW367" s="118">
        <v>49157008.408880502</v>
      </c>
      <c r="AX367" s="118">
        <v>46917281.593964301</v>
      </c>
      <c r="AY367" s="118">
        <v>48576342.761183798</v>
      </c>
      <c r="AZ367" s="118">
        <v>48762671.910123698</v>
      </c>
      <c r="BA367" s="118">
        <v>46947363.524388999</v>
      </c>
      <c r="BB367" s="118">
        <v>49244164.133764997</v>
      </c>
      <c r="BC367" s="118">
        <v>45933453.856112503</v>
      </c>
      <c r="BD367" s="118">
        <v>47081424.708975002</v>
      </c>
      <c r="BE367" s="118">
        <v>46500128.639844596</v>
      </c>
      <c r="BF367" s="118">
        <v>46264236.134156302</v>
      </c>
      <c r="BG367" s="118">
        <v>45246808.264666401</v>
      </c>
      <c r="BH367" s="118">
        <v>47383462.918904699</v>
      </c>
      <c r="BI367" s="118">
        <v>48456860.640516602</v>
      </c>
      <c r="BJ367" s="118">
        <v>47763798.324979603</v>
      </c>
      <c r="BK367" s="118">
        <v>46830946.561116703</v>
      </c>
      <c r="BL367" s="118">
        <v>47551925.321511999</v>
      </c>
      <c r="BM367" s="118">
        <v>50195479.725380599</v>
      </c>
      <c r="BN367" s="118">
        <v>49597084.811338</v>
      </c>
      <c r="BO367" s="118">
        <v>45627610.860279597</v>
      </c>
      <c r="BP367" s="118">
        <v>48816928.885368504</v>
      </c>
      <c r="BQ367" s="118">
        <v>46238565.986345701</v>
      </c>
      <c r="BR367" s="118">
        <v>42242930.451876201</v>
      </c>
      <c r="BS367" s="118">
        <v>44322345.881415203</v>
      </c>
      <c r="BT367" s="118">
        <v>45511526.507168703</v>
      </c>
      <c r="BU367" s="118">
        <v>46280883.154256098</v>
      </c>
      <c r="BV367" s="118">
        <v>47708625.036329202</v>
      </c>
      <c r="BW367" s="118">
        <v>46871781.097351603</v>
      </c>
      <c r="BX367" s="118">
        <v>46627167.246599399</v>
      </c>
      <c r="BY367" s="118">
        <v>48743814.9750688</v>
      </c>
      <c r="BZ367" s="118">
        <v>46872917.185982302</v>
      </c>
      <c r="CA367" s="118">
        <v>48770872.268920399</v>
      </c>
      <c r="CB367" s="118">
        <v>44626097.267597497</v>
      </c>
      <c r="CC367" s="118">
        <v>40235141.032081403</v>
      </c>
      <c r="CD367" s="118">
        <v>43046571.554617099</v>
      </c>
      <c r="CE367" s="118">
        <v>41607103.614677802</v>
      </c>
      <c r="CF367" s="118">
        <v>41916618.397115402</v>
      </c>
      <c r="CG367" s="118">
        <v>39584221.279420502</v>
      </c>
      <c r="CH367" s="118">
        <v>42481257.454835802</v>
      </c>
      <c r="CI367" s="118">
        <v>40318858.191657297</v>
      </c>
      <c r="CJ367" s="118">
        <v>41998678.717911698</v>
      </c>
      <c r="CK367" s="118">
        <v>41430646.213770702</v>
      </c>
      <c r="CL367" s="118">
        <v>40856889.801048197</v>
      </c>
      <c r="CM367" s="118">
        <v>41101016.577571101</v>
      </c>
      <c r="CN367" s="118">
        <v>40203915.661878198</v>
      </c>
      <c r="CO367" s="118">
        <v>38068743.620444402</v>
      </c>
      <c r="CP367" s="118">
        <v>38164936.780368201</v>
      </c>
      <c r="CQ367" s="118">
        <v>39879039.030879296</v>
      </c>
      <c r="CR367" s="118">
        <v>40006910.502773397</v>
      </c>
      <c r="CS367" s="118">
        <v>39309925.057904102</v>
      </c>
      <c r="CT367" s="118">
        <v>36495571.660332501</v>
      </c>
      <c r="CU367" s="118">
        <v>38450741.184833802</v>
      </c>
      <c r="CV367" s="118">
        <v>40129789.971676998</v>
      </c>
      <c r="CW367" s="118">
        <v>42651649.395906001</v>
      </c>
      <c r="CX367" s="118">
        <v>39213636.0298988</v>
      </c>
      <c r="CY367" s="118">
        <v>39457622.2732118</v>
      </c>
      <c r="CZ367" s="118">
        <v>39656604.1066515</v>
      </c>
      <c r="DA367" s="118">
        <v>42447642.383234702</v>
      </c>
      <c r="DB367" s="118">
        <v>39490198.614693902</v>
      </c>
      <c r="DC367" s="118">
        <v>40311293.910639301</v>
      </c>
      <c r="DD367" s="118">
        <v>39598545.328987397</v>
      </c>
      <c r="DE367" s="118">
        <v>40195560.531147301</v>
      </c>
      <c r="DF367" s="118">
        <v>41237731.128185898</v>
      </c>
      <c r="DG367" s="118">
        <v>41583411.045297101</v>
      </c>
      <c r="DH367" s="118">
        <v>40519245.8655276</v>
      </c>
      <c r="DI367" s="118">
        <v>40437579.927198999</v>
      </c>
      <c r="DJ367" s="118">
        <v>38759381.568745799</v>
      </c>
      <c r="DK367" s="118">
        <v>38862193.291045099</v>
      </c>
      <c r="DL367" s="118">
        <v>39573878.438904703</v>
      </c>
      <c r="DM367" s="118">
        <v>40960316.3490839</v>
      </c>
      <c r="DN367" s="118">
        <v>41680680.9795973</v>
      </c>
      <c r="DO367" s="118">
        <v>41736089.3275709</v>
      </c>
      <c r="DP367" s="118">
        <v>43844541.879767098</v>
      </c>
      <c r="DQ367" s="118">
        <v>40421968.3586585</v>
      </c>
      <c r="DR367" s="118">
        <v>40828687.9282998</v>
      </c>
      <c r="DS367" s="118">
        <v>39361823.276790097</v>
      </c>
      <c r="DT367" s="118">
        <v>37370112.0304818</v>
      </c>
      <c r="DU367" s="118">
        <v>37568461.067927197</v>
      </c>
      <c r="DV367" s="118">
        <v>36615164.683008403</v>
      </c>
      <c r="DW367" s="118">
        <v>37102804.141338304</v>
      </c>
      <c r="DX367" s="118">
        <v>39933146.305336602</v>
      </c>
      <c r="DY367" s="118">
        <v>38040298.284913898</v>
      </c>
      <c r="DZ367" s="118">
        <v>38657786.076375999</v>
      </c>
      <c r="EA367" s="118">
        <v>38332327.702824697</v>
      </c>
      <c r="EB367" s="118">
        <v>38075492.579763003</v>
      </c>
      <c r="EC367" s="118">
        <v>37073243.561820298</v>
      </c>
      <c r="ED367" s="118">
        <v>34538911.835462302</v>
      </c>
      <c r="EE367" s="118">
        <v>40437124.382405601</v>
      </c>
      <c r="EF367" s="118">
        <v>38895457.790628798</v>
      </c>
      <c r="EG367" s="118">
        <v>40042537.276584998</v>
      </c>
      <c r="EH367" s="118">
        <v>41980743.3967788</v>
      </c>
      <c r="EI367" s="118">
        <v>37838187.569056697</v>
      </c>
      <c r="EJ367" s="118">
        <v>38272838.965100497</v>
      </c>
      <c r="EK367" s="118">
        <v>39179708.885373697</v>
      </c>
      <c r="EL367" s="118">
        <v>36035565.9182759</v>
      </c>
      <c r="EM367" s="118">
        <v>38085380.839346603</v>
      </c>
      <c r="EN367" s="118">
        <v>39464929.890094802</v>
      </c>
      <c r="EO367" s="118">
        <v>45963480.601705201</v>
      </c>
      <c r="EP367" s="118">
        <v>38860829.299251199</v>
      </c>
      <c r="EQ367" s="118">
        <v>36854042.1903117</v>
      </c>
      <c r="ER367" s="118">
        <v>38828141.853066698</v>
      </c>
      <c r="ES367" s="118">
        <v>36411700.174029604</v>
      </c>
      <c r="ET367" s="118">
        <v>36241634.530977197</v>
      </c>
      <c r="EU367" s="118">
        <v>34270427.759414501</v>
      </c>
      <c r="EV367" s="118">
        <v>37643229.907140799</v>
      </c>
      <c r="EW367" s="118">
        <v>34802319.906710401</v>
      </c>
      <c r="EX367" s="118">
        <v>38041741.415886797</v>
      </c>
      <c r="EY367" s="118">
        <v>38683545.289002001</v>
      </c>
      <c r="EZ367" s="118">
        <v>34353618.586999401</v>
      </c>
      <c r="FA367" s="118">
        <v>38680742.976938903</v>
      </c>
      <c r="FB367" s="118">
        <v>39047314.834692501</v>
      </c>
      <c r="FC367" s="118">
        <v>39616551.730145201</v>
      </c>
      <c r="FD367" s="118">
        <v>37453530.3236361</v>
      </c>
    </row>
    <row r="368" spans="1:160" s="118" customFormat="1" x14ac:dyDescent="0.2">
      <c r="A368" s="118" t="s">
        <v>1644</v>
      </c>
      <c r="B368" s="132"/>
      <c r="C368" s="132"/>
      <c r="D368" s="117">
        <v>4577850.1736757299</v>
      </c>
      <c r="E368" s="117">
        <v>4424791.5161513202</v>
      </c>
      <c r="F368" s="117">
        <v>4030843.5358640398</v>
      </c>
      <c r="G368" s="117">
        <v>4620455.55195121</v>
      </c>
      <c r="H368" s="117">
        <v>4403305.6260178201</v>
      </c>
      <c r="I368" s="117">
        <v>4156512.93043401</v>
      </c>
      <c r="J368" s="117">
        <v>4167368.02406102</v>
      </c>
      <c r="K368" s="117">
        <v>4517116.7477525901</v>
      </c>
      <c r="L368" s="117">
        <v>4158194.5909985099</v>
      </c>
      <c r="M368" s="117">
        <v>4621134.8472493598</v>
      </c>
      <c r="N368" s="118">
        <v>4555092.8116637701</v>
      </c>
      <c r="O368" s="118">
        <v>3926139.4183983798</v>
      </c>
      <c r="P368" s="118">
        <v>4238689.70132122</v>
      </c>
      <c r="Q368" s="118">
        <v>4358951.5778331496</v>
      </c>
      <c r="R368" s="118">
        <v>4464147.4857731704</v>
      </c>
      <c r="S368" s="118">
        <v>4527782.8277418101</v>
      </c>
      <c r="T368" s="118">
        <v>4462973.0920347804</v>
      </c>
      <c r="U368" s="118">
        <v>4322760.4806927796</v>
      </c>
      <c r="V368" s="118">
        <v>4508208.0721278796</v>
      </c>
      <c r="W368" s="118">
        <v>4285943.3938577697</v>
      </c>
      <c r="X368" s="118">
        <v>4384616.6497989604</v>
      </c>
      <c r="Y368" s="118">
        <v>4300870.5628029602</v>
      </c>
      <c r="Z368" s="118">
        <v>4088189.0884292899</v>
      </c>
      <c r="AA368" s="118">
        <v>4077527.7778598</v>
      </c>
      <c r="AB368" s="118">
        <v>4345295.6714648996</v>
      </c>
      <c r="AC368" s="118">
        <v>4308175.1185640004</v>
      </c>
      <c r="AD368" s="118">
        <v>3861108.22055163</v>
      </c>
      <c r="AE368" s="118">
        <v>4331985.4430806199</v>
      </c>
      <c r="AF368" s="118">
        <v>4130659.4881591401</v>
      </c>
      <c r="AG368" s="118">
        <v>4497928.7023577401</v>
      </c>
      <c r="AH368" s="118">
        <v>4498626.0948470803</v>
      </c>
      <c r="AI368" s="118">
        <v>4217091.7969617704</v>
      </c>
      <c r="AJ368" s="118">
        <v>4537735.8701290702</v>
      </c>
      <c r="AK368" s="118">
        <v>3902934.2315529599</v>
      </c>
      <c r="AL368" s="118">
        <v>4148174.1735894801</v>
      </c>
      <c r="AM368" s="118">
        <v>4194410.7625644896</v>
      </c>
      <c r="AN368" s="118">
        <v>4168788.1334391702</v>
      </c>
      <c r="AO368" s="118">
        <v>4145108.6788517302</v>
      </c>
      <c r="AP368" s="118">
        <v>4092139.3505344498</v>
      </c>
      <c r="AQ368" s="118">
        <v>4138595.1804980701</v>
      </c>
      <c r="AR368" s="118">
        <v>3608378.3309974899</v>
      </c>
      <c r="AS368" s="118">
        <v>4011842.4631040301</v>
      </c>
      <c r="AT368" s="118">
        <v>3994526.69694401</v>
      </c>
      <c r="AU368" s="118">
        <v>4236148.4378322298</v>
      </c>
      <c r="AV368" s="118">
        <v>3982108.8845948498</v>
      </c>
      <c r="AW368" s="118">
        <v>4544536.3164595701</v>
      </c>
      <c r="AX368" s="118">
        <v>4056183.9145671902</v>
      </c>
      <c r="AY368" s="118">
        <v>4211334.7094372697</v>
      </c>
      <c r="AZ368" s="118">
        <v>4015480.3093699398</v>
      </c>
      <c r="BA368" s="118">
        <v>3733460.0612904499</v>
      </c>
      <c r="BB368" s="118">
        <v>4047466.5922620501</v>
      </c>
      <c r="BC368" s="118">
        <v>3943806.2176618199</v>
      </c>
      <c r="BD368" s="118">
        <v>4188982.3495858801</v>
      </c>
      <c r="BE368" s="118">
        <v>4040249.2537696399</v>
      </c>
      <c r="BF368" s="118">
        <v>4134378.8015548801</v>
      </c>
      <c r="BG368" s="118">
        <v>4102749.4085190198</v>
      </c>
      <c r="BH368" s="118">
        <v>3944273.6072376599</v>
      </c>
      <c r="BI368" s="118">
        <v>4038461.7560887798</v>
      </c>
      <c r="BJ368" s="118">
        <v>4369126.9431431796</v>
      </c>
      <c r="BK368" s="118">
        <v>4282565.0735935997</v>
      </c>
      <c r="BL368" s="118">
        <v>4260080.2793384297</v>
      </c>
      <c r="BM368" s="118">
        <v>4039762.9847371001</v>
      </c>
      <c r="BN368" s="118">
        <v>4091789.6509986399</v>
      </c>
      <c r="BO368" s="118">
        <v>3756496.6633236702</v>
      </c>
      <c r="BP368" s="118">
        <v>4175713.6470117699</v>
      </c>
      <c r="BQ368" s="118">
        <v>3783386.1893022298</v>
      </c>
      <c r="BR368" s="118">
        <v>3910035.7609421299</v>
      </c>
      <c r="BS368" s="118">
        <v>3810894.6213020599</v>
      </c>
      <c r="BT368" s="118">
        <v>4075933.14400707</v>
      </c>
      <c r="BU368" s="118">
        <v>4098441.58897244</v>
      </c>
      <c r="BV368" s="118">
        <v>4092188.5683016502</v>
      </c>
      <c r="BW368" s="118">
        <v>4140004.8814013102</v>
      </c>
      <c r="BX368" s="118">
        <v>4169354.0472759199</v>
      </c>
      <c r="BY368" s="118">
        <v>4379382.4990262398</v>
      </c>
      <c r="BZ368" s="118">
        <v>4294117.7414690098</v>
      </c>
      <c r="CA368" s="118">
        <v>4525569.0343891699</v>
      </c>
      <c r="CB368" s="118">
        <v>3910392.6574937701</v>
      </c>
      <c r="CC368" s="118">
        <v>3793316.4277882101</v>
      </c>
      <c r="CD368" s="118">
        <v>3766601.6603413098</v>
      </c>
      <c r="CE368" s="118">
        <v>3871282.4705133098</v>
      </c>
      <c r="CF368" s="118">
        <v>3637442.4967863602</v>
      </c>
      <c r="CG368" s="118">
        <v>3605074.1391030401</v>
      </c>
      <c r="CH368" s="118">
        <v>4081270.6482883901</v>
      </c>
      <c r="CI368" s="118">
        <v>3821047.4414646998</v>
      </c>
      <c r="CJ368" s="118">
        <v>3858610.4575749701</v>
      </c>
      <c r="CK368" s="118">
        <v>3777191.74075267</v>
      </c>
      <c r="CL368" s="118">
        <v>4050811.1613387102</v>
      </c>
      <c r="CM368" s="118">
        <v>3830449.09121534</v>
      </c>
      <c r="CN368" s="118">
        <v>3884213.0345382802</v>
      </c>
      <c r="CO368" s="118">
        <v>3734137.64108025</v>
      </c>
      <c r="CP368" s="118">
        <v>3912388.9392170398</v>
      </c>
      <c r="CQ368" s="118">
        <v>3844546.2981082699</v>
      </c>
      <c r="CR368" s="118">
        <v>3731865.9028554098</v>
      </c>
      <c r="CS368" s="118">
        <v>3718243.82136284</v>
      </c>
      <c r="CT368" s="118">
        <v>3768586.27812821</v>
      </c>
      <c r="CU368" s="118">
        <v>3861140.1634508302</v>
      </c>
      <c r="CV368" s="118">
        <v>3803763.8482157998</v>
      </c>
      <c r="CW368" s="118">
        <v>3755994.9686727002</v>
      </c>
      <c r="CX368" s="118">
        <v>3812979.17760748</v>
      </c>
      <c r="CY368" s="118">
        <v>3871409.1227639201</v>
      </c>
      <c r="CZ368" s="118">
        <v>3975549.7921460099</v>
      </c>
      <c r="DA368" s="118">
        <v>3917334.47062256</v>
      </c>
      <c r="DB368" s="118">
        <v>3884193.44517424</v>
      </c>
      <c r="DC368" s="118">
        <v>3916738.0319099999</v>
      </c>
      <c r="DD368" s="118">
        <v>3904864.7160489499</v>
      </c>
      <c r="DE368" s="118">
        <v>3772709.3505842402</v>
      </c>
      <c r="DF368" s="118">
        <v>3583924.1280366299</v>
      </c>
      <c r="DG368" s="118">
        <v>3982681.30685911</v>
      </c>
      <c r="DH368" s="118">
        <v>3972353.49358455</v>
      </c>
      <c r="DI368" s="118">
        <v>3811127.57315371</v>
      </c>
      <c r="DJ368" s="118">
        <v>3606174.31502624</v>
      </c>
      <c r="DK368" s="118">
        <v>3941955.3449438899</v>
      </c>
      <c r="DL368" s="118">
        <v>3662291.2032217402</v>
      </c>
      <c r="DM368" s="118">
        <v>3947980.0871281</v>
      </c>
      <c r="DN368" s="118">
        <v>3815044.4337523002</v>
      </c>
      <c r="DO368" s="118">
        <v>4036424.76483163</v>
      </c>
      <c r="DP368" s="118">
        <v>4050291.3155292599</v>
      </c>
      <c r="DQ368" s="118">
        <v>3869216.3015238699</v>
      </c>
      <c r="DR368" s="118">
        <v>4044983.7337325299</v>
      </c>
      <c r="DS368" s="118">
        <v>3667337.3571006102</v>
      </c>
      <c r="DT368" s="118">
        <v>3753579.75974186</v>
      </c>
      <c r="DU368" s="118">
        <v>3867437.9485331001</v>
      </c>
      <c r="DV368" s="118">
        <v>3540444.9685980398</v>
      </c>
      <c r="DW368" s="118">
        <v>4068157.7869473798</v>
      </c>
      <c r="DX368" s="118">
        <v>3930017.7722100802</v>
      </c>
      <c r="DY368" s="118">
        <v>3765368.1869943999</v>
      </c>
      <c r="DZ368" s="118">
        <v>3957905.04917301</v>
      </c>
      <c r="EA368" s="118">
        <v>4021864.6108844802</v>
      </c>
      <c r="EB368" s="118">
        <v>4047220.9500754401</v>
      </c>
      <c r="EC368" s="118">
        <v>3722640.90943815</v>
      </c>
      <c r="ED368" s="118">
        <v>4215277.3751149597</v>
      </c>
      <c r="EE368" s="118">
        <v>4321509.0276096901</v>
      </c>
      <c r="EF368" s="118">
        <v>3943389.9238861199</v>
      </c>
      <c r="EG368" s="118">
        <v>4084329.6905098301</v>
      </c>
      <c r="EH368" s="118">
        <v>4156406.1954637598</v>
      </c>
      <c r="EI368" s="118">
        <v>3814748.1128125601</v>
      </c>
      <c r="EJ368" s="118">
        <v>3901892.0876674098</v>
      </c>
      <c r="EK368" s="118">
        <v>3850851.4448168301</v>
      </c>
      <c r="EL368" s="118">
        <v>4062720.5990664298</v>
      </c>
      <c r="EM368" s="118">
        <v>3752305.9364752499</v>
      </c>
      <c r="EN368" s="118">
        <v>4169308.9475005702</v>
      </c>
      <c r="EO368" s="118">
        <v>3754111.5321346801</v>
      </c>
      <c r="EP368" s="118">
        <v>3870599.69248875</v>
      </c>
      <c r="EQ368" s="118">
        <v>3840779.6130299498</v>
      </c>
      <c r="ER368" s="118">
        <v>3830300.3469432099</v>
      </c>
      <c r="ES368" s="118">
        <v>3931542.8274462302</v>
      </c>
      <c r="ET368" s="118">
        <v>3971769.1092514298</v>
      </c>
      <c r="EU368" s="118">
        <v>4085022.22725935</v>
      </c>
      <c r="EV368" s="118">
        <v>4414099.8871768201</v>
      </c>
      <c r="EW368" s="118">
        <v>3995794.7601923598</v>
      </c>
      <c r="EX368" s="118">
        <v>3943924.4376852699</v>
      </c>
      <c r="EY368" s="118">
        <v>4442499.30429981</v>
      </c>
      <c r="EZ368" s="118">
        <v>3449427.6613786598</v>
      </c>
      <c r="FA368" s="118">
        <v>3696835.49119383</v>
      </c>
      <c r="FB368" s="118">
        <v>4059579.4642203599</v>
      </c>
      <c r="FC368" s="118">
        <v>3894756.04157389</v>
      </c>
      <c r="FD368" s="118">
        <v>3887778.0110400198</v>
      </c>
    </row>
    <row r="369" spans="1:160" s="118" customFormat="1" x14ac:dyDescent="0.2">
      <c r="A369" s="118" t="s">
        <v>1646</v>
      </c>
      <c r="B369" s="132"/>
      <c r="C369" s="132"/>
      <c r="D369" s="117">
        <v>7181569.0886652097</v>
      </c>
      <c r="E369" s="117">
        <v>6732810.3881748104</v>
      </c>
      <c r="F369" s="117">
        <v>6543289.5526019903</v>
      </c>
      <c r="G369" s="117">
        <v>6793551.61832033</v>
      </c>
      <c r="H369" s="117">
        <v>6777225.9619527301</v>
      </c>
      <c r="I369" s="117">
        <v>6682219.8514801003</v>
      </c>
      <c r="J369" s="117">
        <v>6895124.2945285495</v>
      </c>
      <c r="K369" s="117">
        <v>6599612.9818492001</v>
      </c>
      <c r="L369" s="117">
        <v>6686526.7500358298</v>
      </c>
      <c r="M369" s="117">
        <v>6848750.3921865197</v>
      </c>
      <c r="N369" s="118">
        <v>6909709.5587152299</v>
      </c>
      <c r="O369" s="118">
        <v>5048267.3462061305</v>
      </c>
      <c r="P369" s="118">
        <v>6790586.5836520903</v>
      </c>
      <c r="Q369" s="118">
        <v>6374661.5134848999</v>
      </c>
      <c r="R369" s="118">
        <v>6570284.9985102601</v>
      </c>
      <c r="S369" s="118">
        <v>6722341.5810563304</v>
      </c>
      <c r="T369" s="118">
        <v>6918058.5326339696</v>
      </c>
      <c r="U369" s="118">
        <v>7027104.76143027</v>
      </c>
      <c r="V369" s="118">
        <v>6673542.6372745102</v>
      </c>
      <c r="W369" s="118">
        <v>6632569.0364801101</v>
      </c>
      <c r="X369" s="118">
        <v>6778350.5191956498</v>
      </c>
      <c r="Y369" s="118">
        <v>6465268.3675351404</v>
      </c>
      <c r="Z369" s="118">
        <v>6396925.6279643197</v>
      </c>
      <c r="AA369" s="118">
        <v>6489665.9850611696</v>
      </c>
      <c r="AB369" s="118">
        <v>6689918.2692065798</v>
      </c>
      <c r="AC369" s="118">
        <v>7067532.4731163504</v>
      </c>
      <c r="AD369" s="118">
        <v>6328042.7823268296</v>
      </c>
      <c r="AE369" s="118">
        <v>6441239.1122300103</v>
      </c>
      <c r="AF369" s="118">
        <v>6390404.1058112001</v>
      </c>
      <c r="AG369" s="118">
        <v>6661440.9709371896</v>
      </c>
      <c r="AH369" s="118">
        <v>6519159.3733926797</v>
      </c>
      <c r="AI369" s="118">
        <v>6644817.0359641397</v>
      </c>
      <c r="AJ369" s="118">
        <v>6635659.6296330998</v>
      </c>
      <c r="AK369" s="118">
        <v>6697970.1273287004</v>
      </c>
      <c r="AL369" s="118">
        <v>6492962.2460811799</v>
      </c>
      <c r="AM369" s="118">
        <v>6385020.1741389297</v>
      </c>
      <c r="AN369" s="118">
        <v>6130720.9820282198</v>
      </c>
      <c r="AO369" s="118">
        <v>6331006.88724952</v>
      </c>
      <c r="AP369" s="118">
        <v>6986655.84639508</v>
      </c>
      <c r="AQ369" s="118">
        <v>5953353.0305230096</v>
      </c>
      <c r="AR369" s="118">
        <v>5796662.26020642</v>
      </c>
      <c r="AS369" s="118">
        <v>6178735.7106760703</v>
      </c>
      <c r="AT369" s="118">
        <v>6295720.35384236</v>
      </c>
      <c r="AU369" s="118">
        <v>6284076.1220501699</v>
      </c>
      <c r="AV369" s="118">
        <v>5997819.5092992401</v>
      </c>
      <c r="AW369" s="118">
        <v>6385166.2035806999</v>
      </c>
      <c r="AX369" s="118">
        <v>5791936.8968062103</v>
      </c>
      <c r="AY369" s="118">
        <v>5794758.71964134</v>
      </c>
      <c r="AZ369" s="118">
        <v>5807117.7881862996</v>
      </c>
      <c r="BA369" s="118">
        <v>5581731.8829035601</v>
      </c>
      <c r="BB369" s="118">
        <v>5775059.1387677696</v>
      </c>
      <c r="BC369" s="118">
        <v>5872882.0241419496</v>
      </c>
      <c r="BD369" s="118">
        <v>6743370.51361298</v>
      </c>
      <c r="BE369" s="118">
        <v>5805028.8163647996</v>
      </c>
      <c r="BF369" s="118">
        <v>5681837.1762120305</v>
      </c>
      <c r="BG369" s="118">
        <v>5981184.2441696497</v>
      </c>
      <c r="BH369" s="118">
        <v>5731113.3528958196</v>
      </c>
      <c r="BI369" s="118">
        <v>6911706.4165544296</v>
      </c>
      <c r="BJ369" s="118">
        <v>5646334.1501471</v>
      </c>
      <c r="BK369" s="118">
        <v>5865619.39835524</v>
      </c>
      <c r="BL369" s="118">
        <v>6734913.2689912096</v>
      </c>
      <c r="BM369" s="118">
        <v>5843898.8556190804</v>
      </c>
      <c r="BN369" s="118">
        <v>5788924.8607986001</v>
      </c>
      <c r="BO369" s="118">
        <v>5410167.2478049602</v>
      </c>
      <c r="BP369" s="118">
        <v>6551756.2808055403</v>
      </c>
      <c r="BQ369" s="118">
        <v>5406457.18484315</v>
      </c>
      <c r="BR369" s="118">
        <v>5321885.21523475</v>
      </c>
      <c r="BS369" s="118">
        <v>5344498.0786190303</v>
      </c>
      <c r="BT369" s="118">
        <v>5857521.1172728902</v>
      </c>
      <c r="BU369" s="118">
        <v>5801691.91653693</v>
      </c>
      <c r="BV369" s="118">
        <v>5768870.4480452295</v>
      </c>
      <c r="BW369" s="118">
        <v>5898069.10940859</v>
      </c>
      <c r="BX369" s="118">
        <v>5916237.2044440499</v>
      </c>
      <c r="BY369" s="118">
        <v>6355595.7228636099</v>
      </c>
      <c r="BZ369" s="118">
        <v>5934527.3231277997</v>
      </c>
      <c r="CA369" s="118">
        <v>7173110.1824480398</v>
      </c>
      <c r="CB369" s="118">
        <v>5570461.4617297202</v>
      </c>
      <c r="CC369" s="118">
        <v>5003010.3280255999</v>
      </c>
      <c r="CD369" s="118">
        <v>4836068.54396722</v>
      </c>
      <c r="CE369" s="118">
        <v>4977389.1484695803</v>
      </c>
      <c r="CF369" s="118">
        <v>4981321.4050992103</v>
      </c>
      <c r="CG369" s="118">
        <v>4550435.6716801496</v>
      </c>
      <c r="CH369" s="118">
        <v>5200461.8446535803</v>
      </c>
      <c r="CI369" s="118">
        <v>5115184.5407209704</v>
      </c>
      <c r="CJ369" s="118">
        <v>5216132.6781920698</v>
      </c>
      <c r="CK369" s="118">
        <v>5056114.7346219998</v>
      </c>
      <c r="CL369" s="118">
        <v>5921065.6192342397</v>
      </c>
      <c r="CM369" s="118">
        <v>4908826.3001962099</v>
      </c>
      <c r="CN369" s="118">
        <v>4949839.85891659</v>
      </c>
      <c r="CO369" s="118">
        <v>4732894.9333485505</v>
      </c>
      <c r="CP369" s="118">
        <v>4747297.92577687</v>
      </c>
      <c r="CQ369" s="118">
        <v>5267182.7618482001</v>
      </c>
      <c r="CR369" s="118">
        <v>4806222.8646494998</v>
      </c>
      <c r="CS369" s="118">
        <v>4992245.2905718097</v>
      </c>
      <c r="CT369" s="118">
        <v>4554103.9433219898</v>
      </c>
      <c r="CU369" s="118">
        <v>4916716.0605833204</v>
      </c>
      <c r="CV369" s="118">
        <v>4868451.65005688</v>
      </c>
      <c r="CW369" s="118">
        <v>5214850.2004394596</v>
      </c>
      <c r="CX369" s="118">
        <v>4867971.5194073599</v>
      </c>
      <c r="CY369" s="118">
        <v>4879590.9213331398</v>
      </c>
      <c r="CZ369" s="118">
        <v>4945440.1904616999</v>
      </c>
      <c r="DA369" s="118">
        <v>5674342.6127909003</v>
      </c>
      <c r="DB369" s="118">
        <v>4772764.8747260096</v>
      </c>
      <c r="DC369" s="118">
        <v>4799523.0124124102</v>
      </c>
      <c r="DD369" s="118">
        <v>4879882.5946704904</v>
      </c>
      <c r="DE369" s="118">
        <v>4892393.1460033497</v>
      </c>
      <c r="DF369" s="118">
        <v>4631727.8179573696</v>
      </c>
      <c r="DG369" s="118">
        <v>4926442.71239217</v>
      </c>
      <c r="DH369" s="118">
        <v>5123354.8815679997</v>
      </c>
      <c r="DI369" s="118">
        <v>4845931.6652192399</v>
      </c>
      <c r="DJ369" s="118">
        <v>4720338.3674569204</v>
      </c>
      <c r="DK369" s="118">
        <v>5015514.7817178797</v>
      </c>
      <c r="DL369" s="118">
        <v>4747887.3753126301</v>
      </c>
      <c r="DM369" s="118">
        <v>5237279.1122109601</v>
      </c>
      <c r="DN369" s="118">
        <v>4810685.0089194598</v>
      </c>
      <c r="DO369" s="118">
        <v>5151572.8286520401</v>
      </c>
      <c r="DP369" s="118">
        <v>5154378.00593438</v>
      </c>
      <c r="DQ369" s="118">
        <v>4908245.7960538901</v>
      </c>
      <c r="DR369" s="118">
        <v>5151985.8456867402</v>
      </c>
      <c r="DS369" s="118">
        <v>4619277.3501931001</v>
      </c>
      <c r="DT369" s="118">
        <v>4709491.2718497701</v>
      </c>
      <c r="DU369" s="118">
        <v>4444129.1194001297</v>
      </c>
      <c r="DV369" s="118">
        <v>4427868.8508709297</v>
      </c>
      <c r="DW369" s="118">
        <v>4621484.50154706</v>
      </c>
      <c r="DX369" s="118">
        <v>4961677.7709682602</v>
      </c>
      <c r="DY369" s="118">
        <v>4522140.8465712499</v>
      </c>
      <c r="DZ369" s="118">
        <v>4884190.6807044204</v>
      </c>
      <c r="EA369" s="118">
        <v>4681501.8981718002</v>
      </c>
      <c r="EB369" s="118">
        <v>4602197.0328096701</v>
      </c>
      <c r="EC369" s="118">
        <v>4510061.6600374896</v>
      </c>
      <c r="ED369" s="118">
        <v>4512572.6568044899</v>
      </c>
      <c r="EE369" s="118">
        <v>4676408.79559673</v>
      </c>
      <c r="EF369" s="118">
        <v>4488510.5222428897</v>
      </c>
      <c r="EG369" s="118">
        <v>4838289.6537232203</v>
      </c>
      <c r="EH369" s="118">
        <v>4975008.6743591698</v>
      </c>
      <c r="EI369" s="118">
        <v>4699539.3485858599</v>
      </c>
      <c r="EJ369" s="118">
        <v>4787958.9176205397</v>
      </c>
      <c r="EK369" s="118">
        <v>4747931.9060106603</v>
      </c>
      <c r="EL369" s="118">
        <v>4550353.0398230497</v>
      </c>
      <c r="EM369" s="118">
        <v>4580162.8554702504</v>
      </c>
      <c r="EN369" s="118">
        <v>4756602.7437275099</v>
      </c>
      <c r="EO369" s="118">
        <v>5374946.5248660203</v>
      </c>
      <c r="EP369" s="118">
        <v>4706462.5908763902</v>
      </c>
      <c r="EQ369" s="118">
        <v>4392586.4664428197</v>
      </c>
      <c r="ER369" s="118">
        <v>4604887.16490079</v>
      </c>
      <c r="ES369" s="118">
        <v>4471902.1041997103</v>
      </c>
      <c r="ET369" s="118">
        <v>4402283.8428450301</v>
      </c>
      <c r="EU369" s="118">
        <v>4170618.36662238</v>
      </c>
      <c r="EV369" s="118">
        <v>4695038.8775882898</v>
      </c>
      <c r="EW369" s="118">
        <v>4347588.6934134401</v>
      </c>
      <c r="EX369" s="118">
        <v>4269061.4720791299</v>
      </c>
      <c r="EY369" s="118">
        <v>4790084.9660243103</v>
      </c>
      <c r="EZ369" s="118">
        <v>4387642.9734823499</v>
      </c>
      <c r="FA369" s="118">
        <v>4688739.1260750499</v>
      </c>
      <c r="FB369" s="118">
        <v>5014181.0282215197</v>
      </c>
      <c r="FC369" s="118">
        <v>4599341.0796728795</v>
      </c>
      <c r="FD369" s="118">
        <v>4595806.1672449801</v>
      </c>
    </row>
    <row r="370" spans="1:160" s="118" customFormat="1" x14ac:dyDescent="0.2">
      <c r="A370" s="118" t="s">
        <v>1647</v>
      </c>
      <c r="B370" s="132"/>
      <c r="C370" s="132"/>
      <c r="D370" s="117">
        <v>4136058.9619278102</v>
      </c>
      <c r="E370" s="117">
        <v>3771463.7020388599</v>
      </c>
      <c r="F370" s="117">
        <v>3889818.56686087</v>
      </c>
      <c r="G370" s="117">
        <v>3869993.3926516501</v>
      </c>
      <c r="H370" s="117">
        <v>3830993.9273139602</v>
      </c>
      <c r="I370" s="117">
        <v>3995702.0898261499</v>
      </c>
      <c r="J370" s="117">
        <v>3795781.2784581198</v>
      </c>
      <c r="K370" s="117">
        <v>4007216.70920878</v>
      </c>
      <c r="L370" s="117">
        <v>3720095.1816677698</v>
      </c>
      <c r="M370" s="117">
        <v>3554707.48867012</v>
      </c>
      <c r="N370" s="118">
        <v>3606616.71203474</v>
      </c>
      <c r="O370" s="118">
        <v>2700981.9619801398</v>
      </c>
      <c r="P370" s="118">
        <v>3522724.4672941202</v>
      </c>
      <c r="Q370" s="118">
        <v>3730882.1289259898</v>
      </c>
      <c r="R370" s="118">
        <v>3747487.2965146401</v>
      </c>
      <c r="S370" s="118">
        <v>3881152.3708118</v>
      </c>
      <c r="T370" s="118">
        <v>3944868.29991137</v>
      </c>
      <c r="U370" s="118">
        <v>3902870.4562439602</v>
      </c>
      <c r="V370" s="118">
        <v>3877310.20150099</v>
      </c>
      <c r="W370" s="118">
        <v>3753149.3560127299</v>
      </c>
      <c r="X370" s="118">
        <v>4004636.4662681902</v>
      </c>
      <c r="Y370" s="118">
        <v>3697534.8828684101</v>
      </c>
      <c r="Z370" s="118">
        <v>3788868.2337904698</v>
      </c>
      <c r="AA370" s="118">
        <v>3772465.9186408799</v>
      </c>
      <c r="AB370" s="118">
        <v>3816143.36650514</v>
      </c>
      <c r="AC370" s="118">
        <v>3594788.8087145798</v>
      </c>
      <c r="AD370" s="118">
        <v>3875004.4443379398</v>
      </c>
      <c r="AE370" s="118">
        <v>3956081.99199474</v>
      </c>
      <c r="AF370" s="118">
        <v>3659655.8668582002</v>
      </c>
      <c r="AG370" s="118">
        <v>3860856.5932842302</v>
      </c>
      <c r="AH370" s="118">
        <v>3839872.17014746</v>
      </c>
      <c r="AI370" s="118">
        <v>3803588.54993157</v>
      </c>
      <c r="AJ370" s="118">
        <v>3857318.9963026401</v>
      </c>
      <c r="AK370" s="118">
        <v>3778636.0696367701</v>
      </c>
      <c r="AL370" s="118">
        <v>3794108.7897809101</v>
      </c>
      <c r="AM370" s="118">
        <v>3668954.6479504299</v>
      </c>
      <c r="AN370" s="118">
        <v>3153428.0396241499</v>
      </c>
      <c r="AO370" s="118">
        <v>3688136.79639616</v>
      </c>
      <c r="AP370" s="118">
        <v>3757559.3298932002</v>
      </c>
      <c r="AQ370" s="118">
        <v>3450933.49120927</v>
      </c>
      <c r="AR370" s="118">
        <v>3490353.4296744899</v>
      </c>
      <c r="AS370" s="118">
        <v>3516394.96164842</v>
      </c>
      <c r="AT370" s="118">
        <v>3493417.5829153801</v>
      </c>
      <c r="AU370" s="118">
        <v>3608183.1500554001</v>
      </c>
      <c r="AV370" s="118">
        <v>3450178.5673629302</v>
      </c>
      <c r="AW370" s="118">
        <v>3377439.6472517098</v>
      </c>
      <c r="AX370" s="118">
        <v>3190709.2943122298</v>
      </c>
      <c r="AY370" s="118">
        <v>3630056.7233599001</v>
      </c>
      <c r="AZ370" s="118">
        <v>3422926.9460183801</v>
      </c>
      <c r="BA370" s="118">
        <v>3334173.40421713</v>
      </c>
      <c r="BB370" s="118">
        <v>3385044.4436697899</v>
      </c>
      <c r="BC370" s="118">
        <v>3221195.0750332698</v>
      </c>
      <c r="BD370" s="118">
        <v>3621232.3843458002</v>
      </c>
      <c r="BE370" s="118">
        <v>3335531.7295663501</v>
      </c>
      <c r="BF370" s="118">
        <v>3327233.12848465</v>
      </c>
      <c r="BG370" s="118">
        <v>2996375.6909065899</v>
      </c>
      <c r="BH370" s="118">
        <v>3304750.83381119</v>
      </c>
      <c r="BI370" s="118">
        <v>3243724.8875497398</v>
      </c>
      <c r="BJ370" s="118">
        <v>3261778.2807920799</v>
      </c>
      <c r="BK370" s="118">
        <v>3275759.9325309899</v>
      </c>
      <c r="BL370" s="118">
        <v>3288303.3887505201</v>
      </c>
      <c r="BM370" s="118">
        <v>3521752.4123637602</v>
      </c>
      <c r="BN370" s="118">
        <v>3234991.2106288299</v>
      </c>
      <c r="BO370" s="118">
        <v>3136275.3732669498</v>
      </c>
      <c r="BP370" s="118">
        <v>3364095.7665786198</v>
      </c>
      <c r="BQ370" s="118">
        <v>3492869.7609893</v>
      </c>
      <c r="BR370" s="118">
        <v>3258433.9096709001</v>
      </c>
      <c r="BS370" s="118">
        <v>3210246.3502359898</v>
      </c>
      <c r="BT370" s="118">
        <v>3328954.5904856399</v>
      </c>
      <c r="BU370" s="118">
        <v>3236974.0433193301</v>
      </c>
      <c r="BV370" s="118">
        <v>3474998.0850750702</v>
      </c>
      <c r="BW370" s="118">
        <v>3376323.7832402298</v>
      </c>
      <c r="BX370" s="118">
        <v>3456464.2270878898</v>
      </c>
      <c r="BY370" s="118">
        <v>3615062.1238146499</v>
      </c>
      <c r="BZ370" s="118">
        <v>3480121.1445569699</v>
      </c>
      <c r="CA370" s="118">
        <v>3562441.0938460799</v>
      </c>
      <c r="CB370" s="118">
        <v>3250141.9380835099</v>
      </c>
      <c r="CC370" s="118">
        <v>2885439.8990185801</v>
      </c>
      <c r="CD370" s="118">
        <v>3052870.8424469</v>
      </c>
      <c r="CE370" s="118">
        <v>2957828.5541049498</v>
      </c>
      <c r="CF370" s="118">
        <v>3092104.1224481598</v>
      </c>
      <c r="CG370" s="118">
        <v>2801148.1364212902</v>
      </c>
      <c r="CH370" s="118">
        <v>2892483.4354968402</v>
      </c>
      <c r="CI370" s="118">
        <v>2994881.6348666199</v>
      </c>
      <c r="CJ370" s="118">
        <v>3138482.1177781099</v>
      </c>
      <c r="CK370" s="118">
        <v>3004805.1517010299</v>
      </c>
      <c r="CL370" s="118">
        <v>2802554.6257283599</v>
      </c>
      <c r="CM370" s="118">
        <v>2861540.5764790601</v>
      </c>
      <c r="CN370" s="118">
        <v>2923462.14071027</v>
      </c>
      <c r="CO370" s="118">
        <v>2764033.4865504601</v>
      </c>
      <c r="CP370" s="118">
        <v>2738136.9968597302</v>
      </c>
      <c r="CQ370" s="118">
        <v>2730408.9984507798</v>
      </c>
      <c r="CR370" s="118">
        <v>2814301.98246055</v>
      </c>
      <c r="CS370" s="118">
        <v>2897371.8788417</v>
      </c>
      <c r="CT370" s="118">
        <v>2605400.6681475402</v>
      </c>
      <c r="CU370" s="118">
        <v>2744545.5858359099</v>
      </c>
      <c r="CV370" s="118">
        <v>2986979.3373827199</v>
      </c>
      <c r="CW370" s="118">
        <v>3133474.2479781699</v>
      </c>
      <c r="CX370" s="118">
        <v>2781883.6197655601</v>
      </c>
      <c r="CY370" s="118">
        <v>2632655.5525147398</v>
      </c>
      <c r="CZ370" s="118">
        <v>2682906.7473521899</v>
      </c>
      <c r="DA370" s="118">
        <v>3070095.4234705698</v>
      </c>
      <c r="DB370" s="118">
        <v>2950025.64590132</v>
      </c>
      <c r="DC370" s="118">
        <v>2873332.8561977702</v>
      </c>
      <c r="DD370" s="118">
        <v>2913531.9406054001</v>
      </c>
      <c r="DE370" s="118">
        <v>2774560.6299476102</v>
      </c>
      <c r="DF370" s="118">
        <v>2886437.7899318198</v>
      </c>
      <c r="DG370" s="118">
        <v>3050413.5407789298</v>
      </c>
      <c r="DH370" s="118">
        <v>2853141.6002013199</v>
      </c>
      <c r="DI370" s="118">
        <v>2883446.0235951799</v>
      </c>
      <c r="DJ370" s="118">
        <v>2848829.62754915</v>
      </c>
      <c r="DK370" s="118">
        <v>2722994.2260372899</v>
      </c>
      <c r="DL370" s="118">
        <v>2956314.0973644098</v>
      </c>
      <c r="DM370" s="118">
        <v>2858870.5649917498</v>
      </c>
      <c r="DN370" s="118">
        <v>2806383.4563485198</v>
      </c>
      <c r="DO370" s="118">
        <v>2826615.1147151799</v>
      </c>
      <c r="DP370" s="118">
        <v>2931196.4982424001</v>
      </c>
      <c r="DQ370" s="118">
        <v>2829451.2740221601</v>
      </c>
      <c r="DR370" s="118">
        <v>2807116.5617788201</v>
      </c>
      <c r="DS370" s="118">
        <v>2842377.1985321902</v>
      </c>
      <c r="DT370" s="118">
        <v>2632678.0581319998</v>
      </c>
      <c r="DU370" s="118">
        <v>2749975.47140384</v>
      </c>
      <c r="DV370" s="118">
        <v>2725951.1353765</v>
      </c>
      <c r="DW370" s="118">
        <v>2647927.29327056</v>
      </c>
      <c r="DX370" s="118">
        <v>2880695.3916961499</v>
      </c>
      <c r="DY370" s="118">
        <v>2762954.18532837</v>
      </c>
      <c r="DZ370" s="118">
        <v>2864454.4926904398</v>
      </c>
      <c r="EA370" s="118">
        <v>2594502.7779696202</v>
      </c>
      <c r="EB370" s="118">
        <v>2861519.7545668799</v>
      </c>
      <c r="EC370" s="118">
        <v>2631049.1338723102</v>
      </c>
      <c r="ED370" s="118">
        <v>2513584.2032767502</v>
      </c>
      <c r="EE370" s="118">
        <v>2812319.5150629301</v>
      </c>
      <c r="EF370" s="118">
        <v>2738923.5490142601</v>
      </c>
      <c r="EG370" s="118">
        <v>2750243.5628231098</v>
      </c>
      <c r="EH370" s="118">
        <v>2843786.2543417099</v>
      </c>
      <c r="EI370" s="118">
        <v>2637152.2520969799</v>
      </c>
      <c r="EJ370" s="118">
        <v>2851928.0812541898</v>
      </c>
      <c r="EK370" s="118">
        <v>2616502.4699464701</v>
      </c>
      <c r="EL370" s="118">
        <v>2555107.9002436898</v>
      </c>
      <c r="EM370" s="118">
        <v>2655148.9917379599</v>
      </c>
      <c r="EN370" s="118">
        <v>2804186.81148683</v>
      </c>
      <c r="EO370" s="118">
        <v>3176585.3644197099</v>
      </c>
      <c r="EP370" s="118">
        <v>2493601.8148056199</v>
      </c>
      <c r="EQ370" s="118">
        <v>2729320.2137042</v>
      </c>
      <c r="ER370" s="118">
        <v>2710304.19774995</v>
      </c>
      <c r="ES370" s="118">
        <v>2807347.6747390199</v>
      </c>
      <c r="ET370" s="118">
        <v>2642007.56943224</v>
      </c>
      <c r="EU370" s="118">
        <v>2458544.78537003</v>
      </c>
      <c r="EV370" s="118">
        <v>2767835.4162609498</v>
      </c>
      <c r="EW370" s="118">
        <v>2393742.7064744402</v>
      </c>
      <c r="EX370" s="118">
        <v>2641795.6623615702</v>
      </c>
      <c r="EY370" s="118">
        <v>2780508.6738732001</v>
      </c>
      <c r="EZ370" s="118">
        <v>2577579.4612424299</v>
      </c>
      <c r="FA370" s="118">
        <v>2875572.4736337499</v>
      </c>
      <c r="FB370" s="118">
        <v>2866843.6728328001</v>
      </c>
      <c r="FC370" s="118">
        <v>2773856.8723961702</v>
      </c>
      <c r="FD370" s="118">
        <v>2800655.2496086699</v>
      </c>
    </row>
    <row r="371" spans="1:160" s="118" customFormat="1" x14ac:dyDescent="0.2">
      <c r="A371" s="118" t="s">
        <v>1670</v>
      </c>
      <c r="B371" s="132"/>
      <c r="C371" s="132"/>
      <c r="D371" s="117">
        <v>5633941.3566649295</v>
      </c>
      <c r="E371" s="117">
        <v>5474558.8695028201</v>
      </c>
      <c r="F371" s="117">
        <v>5477906.94475313</v>
      </c>
      <c r="G371" s="117">
        <v>5632074.11342654</v>
      </c>
      <c r="H371" s="117">
        <v>5303029.0985244503</v>
      </c>
      <c r="I371" s="117">
        <v>5463553.07850793</v>
      </c>
      <c r="J371" s="117">
        <v>5469166.0579830296</v>
      </c>
      <c r="K371" s="117">
        <v>5480827.6320478199</v>
      </c>
      <c r="L371" s="117">
        <v>5387752.3053140398</v>
      </c>
      <c r="M371" s="117">
        <v>5271323.9662300302</v>
      </c>
      <c r="N371" s="118">
        <v>5715932.0122201499</v>
      </c>
      <c r="O371" s="118">
        <v>3136381.47249748</v>
      </c>
      <c r="P371" s="118">
        <v>5173173.6237717401</v>
      </c>
      <c r="Q371" s="118">
        <v>5207310.3365139002</v>
      </c>
      <c r="R371" s="118">
        <v>5755122.5308849001</v>
      </c>
      <c r="S371" s="118">
        <v>5624841.7644125996</v>
      </c>
      <c r="T371" s="118">
        <v>5392277.1121416297</v>
      </c>
      <c r="U371" s="118">
        <v>5295456.5372489002</v>
      </c>
      <c r="V371" s="118">
        <v>5327045.8962168396</v>
      </c>
      <c r="W371" s="118">
        <v>5304428.95544481</v>
      </c>
      <c r="X371" s="118">
        <v>5493093.6919387104</v>
      </c>
      <c r="Y371" s="118">
        <v>5457453.2702144496</v>
      </c>
      <c r="Z371" s="118">
        <v>5390250.4161551101</v>
      </c>
      <c r="AA371" s="118">
        <v>5260462.4316054396</v>
      </c>
      <c r="AB371" s="118">
        <v>5327897.7647239296</v>
      </c>
      <c r="AC371" s="118">
        <v>5456684.9185140403</v>
      </c>
      <c r="AD371" s="118">
        <v>5203595.54505549</v>
      </c>
      <c r="AE371" s="118">
        <v>5366873.94123594</v>
      </c>
      <c r="AF371" s="118">
        <v>4975252.1294304002</v>
      </c>
      <c r="AG371" s="118">
        <v>5352637.5451991204</v>
      </c>
      <c r="AH371" s="118">
        <v>5284343.6811486799</v>
      </c>
      <c r="AI371" s="118">
        <v>5331706.2216224298</v>
      </c>
      <c r="AJ371" s="118">
        <v>5149264.1984116798</v>
      </c>
      <c r="AK371" s="118">
        <v>5206667.4873002796</v>
      </c>
      <c r="AL371" s="118">
        <v>5457383.1033182601</v>
      </c>
      <c r="AM371" s="118">
        <v>5307223.3596858</v>
      </c>
      <c r="AN371" s="118">
        <v>4259402.2547090501</v>
      </c>
      <c r="AO371" s="118">
        <v>5116769.8743525902</v>
      </c>
      <c r="AP371" s="118">
        <v>5092703.3008762002</v>
      </c>
      <c r="AQ371" s="118">
        <v>4866987.7275879001</v>
      </c>
      <c r="AR371" s="118">
        <v>4489350.68042548</v>
      </c>
      <c r="AS371" s="118">
        <v>4669340.88346502</v>
      </c>
      <c r="AT371" s="118">
        <v>4831545.4757222496</v>
      </c>
      <c r="AU371" s="118">
        <v>4951271.6675335299</v>
      </c>
      <c r="AV371" s="118">
        <v>4063911.0822916101</v>
      </c>
      <c r="AW371" s="118">
        <v>4651541.3426826699</v>
      </c>
      <c r="AX371" s="118">
        <v>4548321.8949630503</v>
      </c>
      <c r="AY371" s="118">
        <v>4577381.5791092403</v>
      </c>
      <c r="AZ371" s="118">
        <v>4735975.6133517204</v>
      </c>
      <c r="BA371" s="118">
        <v>4419118.7310352903</v>
      </c>
      <c r="BB371" s="118">
        <v>4664063.6247812398</v>
      </c>
      <c r="BC371" s="118">
        <v>4469287.9144355301</v>
      </c>
      <c r="BD371" s="118">
        <v>4774133.3406447098</v>
      </c>
      <c r="BE371" s="118">
        <v>4520997.3640534701</v>
      </c>
      <c r="BF371" s="118">
        <v>4383617.1833613198</v>
      </c>
      <c r="BG371" s="118">
        <v>4459919.5377513496</v>
      </c>
      <c r="BH371" s="118">
        <v>4630954.4752039397</v>
      </c>
      <c r="BI371" s="118">
        <v>4444913.55497522</v>
      </c>
      <c r="BJ371" s="118">
        <v>4354383.8353848904</v>
      </c>
      <c r="BK371" s="118">
        <v>4389201.4243120197</v>
      </c>
      <c r="BL371" s="118">
        <v>4392297.0066752099</v>
      </c>
      <c r="BM371" s="118">
        <v>4634075.0376539798</v>
      </c>
      <c r="BN371" s="118">
        <v>4528915.3331992105</v>
      </c>
      <c r="BO371" s="118">
        <v>4373203.9321572501</v>
      </c>
      <c r="BP371" s="118">
        <v>4774297.9148614705</v>
      </c>
      <c r="BQ371" s="118">
        <v>4597448.9920843802</v>
      </c>
      <c r="BR371" s="118">
        <v>4379318.8846055605</v>
      </c>
      <c r="BS371" s="118">
        <v>4124949.5797943799</v>
      </c>
      <c r="BT371" s="118">
        <v>4603271.3240499198</v>
      </c>
      <c r="BU371" s="118">
        <v>4505912.53606473</v>
      </c>
      <c r="BV371" s="118">
        <v>4558036.8332226099</v>
      </c>
      <c r="BW371" s="118">
        <v>4477719.9713589903</v>
      </c>
      <c r="BX371" s="118">
        <v>4546288.1879315702</v>
      </c>
      <c r="BY371" s="118">
        <v>5053065.86444778</v>
      </c>
      <c r="BZ371" s="118">
        <v>4663432.42463334</v>
      </c>
      <c r="CA371" s="118">
        <v>4779473.5431245202</v>
      </c>
      <c r="CB371" s="118">
        <v>4410575.9181718798</v>
      </c>
      <c r="CC371" s="118">
        <v>3382375.1466493998</v>
      </c>
      <c r="CD371" s="118">
        <v>3865230.3281204598</v>
      </c>
      <c r="CE371" s="118">
        <v>3759883.8749299101</v>
      </c>
      <c r="CF371" s="118">
        <v>3898344.5361448801</v>
      </c>
      <c r="CG371" s="118">
        <v>3660116.1656823098</v>
      </c>
      <c r="CH371" s="118">
        <v>3770509.85628025</v>
      </c>
      <c r="CI371" s="118">
        <v>3783235.6181883002</v>
      </c>
      <c r="CJ371" s="118">
        <v>3997146.1930199498</v>
      </c>
      <c r="CK371" s="118">
        <v>3710454.3114831401</v>
      </c>
      <c r="CL371" s="118">
        <v>3774772.0621966198</v>
      </c>
      <c r="CM371" s="118">
        <v>3691256.6406516698</v>
      </c>
      <c r="CN371" s="118">
        <v>3716026.9147684998</v>
      </c>
      <c r="CO371" s="118">
        <v>3571955.06761591</v>
      </c>
      <c r="CP371" s="118">
        <v>3671530.8084220099</v>
      </c>
      <c r="CQ371" s="118">
        <v>3573325.4184405701</v>
      </c>
      <c r="CR371" s="118">
        <v>3437429.5438509402</v>
      </c>
      <c r="CS371" s="118">
        <v>3727115.82964464</v>
      </c>
      <c r="CT371" s="118">
        <v>3382642.3443994201</v>
      </c>
      <c r="CU371" s="118">
        <v>3561703.9123025001</v>
      </c>
      <c r="CV371" s="118">
        <v>3641655.80002699</v>
      </c>
      <c r="CW371" s="118">
        <v>3903991.2178997099</v>
      </c>
      <c r="CX371" s="118">
        <v>3715366.7802128098</v>
      </c>
      <c r="CY371" s="118">
        <v>3537030.3837118298</v>
      </c>
      <c r="CZ371" s="118">
        <v>3604621.60195038</v>
      </c>
      <c r="DA371" s="118">
        <v>3915462.9202233399</v>
      </c>
      <c r="DB371" s="118">
        <v>3831466.5658981898</v>
      </c>
      <c r="DC371" s="118">
        <v>3627554.7747223801</v>
      </c>
      <c r="DD371" s="118">
        <v>3415501.9753279602</v>
      </c>
      <c r="DE371" s="118">
        <v>3565841.2175334101</v>
      </c>
      <c r="DF371" s="118">
        <v>3648822.5165722198</v>
      </c>
      <c r="DG371" s="118">
        <v>3630498.6122290799</v>
      </c>
      <c r="DH371" s="118">
        <v>3810822.3088797498</v>
      </c>
      <c r="DI371" s="118">
        <v>3527743.3824819699</v>
      </c>
      <c r="DJ371" s="118">
        <v>3114240.9383572</v>
      </c>
      <c r="DK371" s="118">
        <v>3380783.7469146801</v>
      </c>
      <c r="DL371" s="118">
        <v>3622066.0248181201</v>
      </c>
      <c r="DM371" s="118">
        <v>3751915.0650105299</v>
      </c>
      <c r="DN371" s="118">
        <v>3812622.3127307701</v>
      </c>
      <c r="DO371" s="118">
        <v>3629167.9863632298</v>
      </c>
      <c r="DP371" s="118">
        <v>3943837.41290187</v>
      </c>
      <c r="DQ371" s="118">
        <v>3556405.7172941999</v>
      </c>
      <c r="DR371" s="118">
        <v>3498516.0979029001</v>
      </c>
      <c r="DS371" s="118">
        <v>3363127.5478461101</v>
      </c>
      <c r="DT371" s="118">
        <v>3234622.4410231598</v>
      </c>
      <c r="DU371" s="118">
        <v>3332223.5483644102</v>
      </c>
      <c r="DV371" s="118">
        <v>3262618.6755917598</v>
      </c>
      <c r="DW371" s="118">
        <v>3368721.88572386</v>
      </c>
      <c r="DX371" s="118">
        <v>3522796.7530382699</v>
      </c>
      <c r="DY371" s="118">
        <v>3573701.5470174002</v>
      </c>
      <c r="DZ371" s="118">
        <v>3386376.7932246099</v>
      </c>
      <c r="EA371" s="118">
        <v>3311279.7589318799</v>
      </c>
      <c r="EB371" s="118">
        <v>3438723.12126585</v>
      </c>
      <c r="EC371" s="118">
        <v>3369668.7283050502</v>
      </c>
      <c r="ED371" s="118">
        <v>3412928.2876631999</v>
      </c>
      <c r="EE371" s="118">
        <v>3346500.8118426399</v>
      </c>
      <c r="EF371" s="118">
        <v>3197299.6098495498</v>
      </c>
      <c r="EG371" s="118">
        <v>3285607.5138026299</v>
      </c>
      <c r="EH371" s="118">
        <v>3768758.9557630499</v>
      </c>
      <c r="EI371" s="118">
        <v>3390997.1290349402</v>
      </c>
      <c r="EJ371" s="118">
        <v>3515597.1872894401</v>
      </c>
      <c r="EK371" s="118">
        <v>3431978.6083219498</v>
      </c>
      <c r="EL371" s="118">
        <v>3068816.3497986398</v>
      </c>
      <c r="EM371" s="118">
        <v>3351591.9947322998</v>
      </c>
      <c r="EN371" s="118">
        <v>3357824.2592139398</v>
      </c>
      <c r="EO371" s="118">
        <v>4140867.55233431</v>
      </c>
      <c r="EP371" s="118">
        <v>3232572.5442943498</v>
      </c>
      <c r="EQ371" s="118">
        <v>3311879.8938593599</v>
      </c>
      <c r="ER371" s="118">
        <v>3273616.14856388</v>
      </c>
      <c r="ES371" s="118">
        <v>3293520.4295891901</v>
      </c>
      <c r="ET371" s="118">
        <v>3116183.3705361201</v>
      </c>
      <c r="EU371" s="118">
        <v>2859522.6355584301</v>
      </c>
      <c r="EV371" s="118">
        <v>3340266.5177479</v>
      </c>
      <c r="EW371" s="118">
        <v>3172030.1073788898</v>
      </c>
      <c r="EX371" s="118">
        <v>3205402.51313528</v>
      </c>
      <c r="EY371" s="118">
        <v>3441305.7953468999</v>
      </c>
      <c r="EZ371" s="118">
        <v>3046732.45523741</v>
      </c>
      <c r="FA371" s="118">
        <v>3333461.1880796701</v>
      </c>
      <c r="FB371" s="118">
        <v>3578025.65303367</v>
      </c>
      <c r="FC371" s="118">
        <v>3510284.5941832401</v>
      </c>
      <c r="FD371" s="118">
        <v>3433747.9679395398</v>
      </c>
    </row>
    <row r="372" spans="1:160" s="118" customFormat="1" x14ac:dyDescent="0.2">
      <c r="A372" s="118" t="s">
        <v>1671</v>
      </c>
      <c r="B372" s="132"/>
      <c r="C372" s="132"/>
      <c r="D372" s="117">
        <v>4967203.5415893402</v>
      </c>
      <c r="E372" s="117">
        <v>4809447.9201822197</v>
      </c>
      <c r="F372" s="117">
        <v>4965354.4711074801</v>
      </c>
      <c r="G372" s="117">
        <v>4792916.9550206503</v>
      </c>
      <c r="H372" s="117">
        <v>4765857.3466804801</v>
      </c>
      <c r="I372" s="117">
        <v>4856822.5141681004</v>
      </c>
      <c r="J372" s="117">
        <v>4697298.5512966299</v>
      </c>
      <c r="K372" s="117">
        <v>4845394.2233112501</v>
      </c>
      <c r="L372" s="117">
        <v>4619263.8921192698</v>
      </c>
      <c r="M372" s="117">
        <v>4727219.87637142</v>
      </c>
      <c r="N372" s="118">
        <v>4709927.2474711398</v>
      </c>
      <c r="O372" s="118">
        <v>3842261.8367840098</v>
      </c>
      <c r="P372" s="118">
        <v>4679471.5439519901</v>
      </c>
      <c r="Q372" s="118">
        <v>4621756.51168695</v>
      </c>
      <c r="R372" s="118">
        <v>5022050.0699429996</v>
      </c>
      <c r="S372" s="118">
        <v>4856655.6971831303</v>
      </c>
      <c r="T372" s="118">
        <v>4972614.6310582804</v>
      </c>
      <c r="U372" s="118">
        <v>4496195.9740805002</v>
      </c>
      <c r="V372" s="118">
        <v>4723405.3612241102</v>
      </c>
      <c r="W372" s="118">
        <v>4698376.2309012199</v>
      </c>
      <c r="X372" s="118">
        <v>4806432.5848116698</v>
      </c>
      <c r="Y372" s="118">
        <v>4809050.2952370802</v>
      </c>
      <c r="Z372" s="118">
        <v>4971039.1915262602</v>
      </c>
      <c r="AA372" s="118">
        <v>4766667.0494504701</v>
      </c>
      <c r="AB372" s="118">
        <v>4812519.2571581099</v>
      </c>
      <c r="AC372" s="118">
        <v>4832559.8830440296</v>
      </c>
      <c r="AD372" s="118">
        <v>4637446.1466779904</v>
      </c>
      <c r="AE372" s="118">
        <v>4789526.8621789999</v>
      </c>
      <c r="AF372" s="118">
        <v>4523902.4187699202</v>
      </c>
      <c r="AG372" s="118">
        <v>4730146.6160503402</v>
      </c>
      <c r="AH372" s="118">
        <v>4725799.77043272</v>
      </c>
      <c r="AI372" s="118">
        <v>4816180.1237966297</v>
      </c>
      <c r="AJ372" s="118">
        <v>4797696.4450759403</v>
      </c>
      <c r="AK372" s="118">
        <v>4533235.4315362098</v>
      </c>
      <c r="AL372" s="118">
        <v>4799390.7285914104</v>
      </c>
      <c r="AM372" s="118">
        <v>4617343.71058759</v>
      </c>
      <c r="AN372" s="118">
        <v>4046846.9576951698</v>
      </c>
      <c r="AO372" s="118">
        <v>4527866.6970551703</v>
      </c>
      <c r="AP372" s="118">
        <v>4547533.9808465196</v>
      </c>
      <c r="AQ372" s="118">
        <v>4258393.6922002397</v>
      </c>
      <c r="AR372" s="118">
        <v>4302984.2547693802</v>
      </c>
      <c r="AS372" s="118">
        <v>4312460.0423694104</v>
      </c>
      <c r="AT372" s="118">
        <v>4244471.7821317501</v>
      </c>
      <c r="AU372" s="118">
        <v>4580563.4799373997</v>
      </c>
      <c r="AV372" s="118">
        <v>4337644.80872369</v>
      </c>
      <c r="AW372" s="118">
        <v>4079782.4947810899</v>
      </c>
      <c r="AX372" s="118">
        <v>4046331.6839388902</v>
      </c>
      <c r="AY372" s="118">
        <v>4138228.2230972201</v>
      </c>
      <c r="AZ372" s="118">
        <v>4372045.0438411003</v>
      </c>
      <c r="BA372" s="118">
        <v>4152482.9471266898</v>
      </c>
      <c r="BB372" s="118">
        <v>4189328.0875667101</v>
      </c>
      <c r="BC372" s="118">
        <v>4147648.28702561</v>
      </c>
      <c r="BD372" s="118">
        <v>4143761.3368233601</v>
      </c>
      <c r="BE372" s="118">
        <v>4211792.8864846202</v>
      </c>
      <c r="BF372" s="118">
        <v>4217334.7058104603</v>
      </c>
      <c r="BG372" s="118">
        <v>3824653.5039944998</v>
      </c>
      <c r="BH372" s="118">
        <v>4091957.6317393999</v>
      </c>
      <c r="BI372" s="118">
        <v>3924040.8127722898</v>
      </c>
      <c r="BJ372" s="118">
        <v>4033189.2966309101</v>
      </c>
      <c r="BK372" s="118">
        <v>4084230.9607930598</v>
      </c>
      <c r="BL372" s="118">
        <v>4117790.5642164499</v>
      </c>
      <c r="BM372" s="118">
        <v>4168668.03193872</v>
      </c>
      <c r="BN372" s="118">
        <v>4286654.0644470602</v>
      </c>
      <c r="BO372" s="118">
        <v>3901206.0922607202</v>
      </c>
      <c r="BP372" s="118">
        <v>4189116.5283498401</v>
      </c>
      <c r="BQ372" s="118">
        <v>4256082.2050424796</v>
      </c>
      <c r="BR372" s="118">
        <v>4014582.8659176398</v>
      </c>
      <c r="BS372" s="118">
        <v>3937261.8460837798</v>
      </c>
      <c r="BT372" s="118">
        <v>4204713.0585587798</v>
      </c>
      <c r="BU372" s="118">
        <v>4008401.2628795002</v>
      </c>
      <c r="BV372" s="118">
        <v>4240483.4847277701</v>
      </c>
      <c r="BW372" s="118">
        <v>4081793.6241437001</v>
      </c>
      <c r="BX372" s="118">
        <v>4098725.8372294498</v>
      </c>
      <c r="BY372" s="118">
        <v>4579469.3676569499</v>
      </c>
      <c r="BZ372" s="118">
        <v>4166731.0522912499</v>
      </c>
      <c r="CA372" s="118">
        <v>4312917.5521125896</v>
      </c>
      <c r="CB372" s="118">
        <v>4037812.26727159</v>
      </c>
      <c r="CC372" s="118">
        <v>3571155.14866044</v>
      </c>
      <c r="CD372" s="118">
        <v>3634099.48406841</v>
      </c>
      <c r="CE372" s="118">
        <v>3535973.0148193198</v>
      </c>
      <c r="CF372" s="118">
        <v>3609685.26781845</v>
      </c>
      <c r="CG372" s="118">
        <v>3503481.0285474202</v>
      </c>
      <c r="CH372" s="118">
        <v>3817289.7838834398</v>
      </c>
      <c r="CI372" s="118">
        <v>3635660.5765382601</v>
      </c>
      <c r="CJ372" s="118">
        <v>3584662.7779664001</v>
      </c>
      <c r="CK372" s="118">
        <v>3688297.3615233498</v>
      </c>
      <c r="CL372" s="118">
        <v>3553715.5860614399</v>
      </c>
      <c r="CM372" s="118">
        <v>3651264.9996140902</v>
      </c>
      <c r="CN372" s="118">
        <v>3371103.4449315602</v>
      </c>
      <c r="CO372" s="118">
        <v>3402514.88506698</v>
      </c>
      <c r="CP372" s="118">
        <v>3508553.3578200699</v>
      </c>
      <c r="CQ372" s="118">
        <v>3367099.2883340502</v>
      </c>
      <c r="CR372" s="118">
        <v>3296953.3187043201</v>
      </c>
      <c r="CS372" s="118">
        <v>3564185.7051035198</v>
      </c>
      <c r="CT372" s="118">
        <v>3320641.6562495902</v>
      </c>
      <c r="CU372" s="118">
        <v>3487848.7268685298</v>
      </c>
      <c r="CV372" s="118">
        <v>3623839.1226276299</v>
      </c>
      <c r="CW372" s="118">
        <v>3709114.5885681398</v>
      </c>
      <c r="CX372" s="118">
        <v>3392284.9142307402</v>
      </c>
      <c r="CY372" s="118">
        <v>3340936.0434129499</v>
      </c>
      <c r="CZ372" s="118">
        <v>3380137.3387683202</v>
      </c>
      <c r="DA372" s="118">
        <v>3476799.6281780899</v>
      </c>
      <c r="DB372" s="118">
        <v>3646542.6698420001</v>
      </c>
      <c r="DC372" s="118">
        <v>3261915.3355660401</v>
      </c>
      <c r="DD372" s="118">
        <v>3513925.9216709002</v>
      </c>
      <c r="DE372" s="118">
        <v>3342592.33376233</v>
      </c>
      <c r="DF372" s="118">
        <v>3550153.9976047901</v>
      </c>
      <c r="DG372" s="118">
        <v>3615626.8064938099</v>
      </c>
      <c r="DH372" s="118">
        <v>3573808.8394545401</v>
      </c>
      <c r="DI372" s="118">
        <v>3368765.0293119</v>
      </c>
      <c r="DJ372" s="118">
        <v>3394447.59970824</v>
      </c>
      <c r="DK372" s="118">
        <v>3363068.3182751099</v>
      </c>
      <c r="DL372" s="118">
        <v>3413425.6518691801</v>
      </c>
      <c r="DM372" s="118">
        <v>3439342.1440715999</v>
      </c>
      <c r="DN372" s="118">
        <v>3703705.5533342599</v>
      </c>
      <c r="DO372" s="118">
        <v>3676392.0865058498</v>
      </c>
      <c r="DP372" s="118">
        <v>3669420.9384566601</v>
      </c>
      <c r="DQ372" s="118">
        <v>3610177.40375832</v>
      </c>
      <c r="DR372" s="118">
        <v>3452700.0767722698</v>
      </c>
      <c r="DS372" s="118">
        <v>3437058.47175769</v>
      </c>
      <c r="DT372" s="118">
        <v>3242063.9733242602</v>
      </c>
      <c r="DU372" s="118">
        <v>3337274.37498804</v>
      </c>
      <c r="DV372" s="118">
        <v>3349344.8342963699</v>
      </c>
      <c r="DW372" s="118">
        <v>3338266.3763158498</v>
      </c>
      <c r="DX372" s="118">
        <v>3559973.3536330201</v>
      </c>
      <c r="DY372" s="118">
        <v>3372790.79175724</v>
      </c>
      <c r="DZ372" s="118">
        <v>3378211.7953779302</v>
      </c>
      <c r="EA372" s="118">
        <v>3257965.23652075</v>
      </c>
      <c r="EB372" s="118">
        <v>3354175.10702341</v>
      </c>
      <c r="EC372" s="118">
        <v>3214445.1958695902</v>
      </c>
      <c r="ED372" s="118">
        <v>3108332.74929247</v>
      </c>
      <c r="EE372" s="118">
        <v>2838029.55824563</v>
      </c>
      <c r="EF372" s="118">
        <v>2938533.79665804</v>
      </c>
      <c r="EG372" s="118">
        <v>3302172.9377534599</v>
      </c>
      <c r="EH372" s="118">
        <v>3619761.38706173</v>
      </c>
      <c r="EI372" s="118">
        <v>3288723.4465791099</v>
      </c>
      <c r="EJ372" s="118">
        <v>3540849.03993099</v>
      </c>
      <c r="EK372" s="118">
        <v>3271650.7878322401</v>
      </c>
      <c r="EL372" s="118">
        <v>3206123.7770297802</v>
      </c>
      <c r="EM372" s="118">
        <v>3289985.1297951899</v>
      </c>
      <c r="EN372" s="118">
        <v>3318258.7288546101</v>
      </c>
      <c r="EO372" s="118">
        <v>3972648.5781120099</v>
      </c>
      <c r="EP372" s="118">
        <v>3412166.4138960298</v>
      </c>
      <c r="EQ372" s="118">
        <v>3295286.6046628002</v>
      </c>
      <c r="ER372" s="118">
        <v>3269760.1447336199</v>
      </c>
      <c r="ES372" s="118">
        <v>3219077.7367030899</v>
      </c>
      <c r="ET372" s="118">
        <v>3068845.0694396701</v>
      </c>
      <c r="EU372" s="118">
        <v>3078993.2777708601</v>
      </c>
      <c r="EV372" s="118">
        <v>3333435.4428073098</v>
      </c>
      <c r="EW372" s="118">
        <v>2991417.9898946099</v>
      </c>
      <c r="EX372" s="118">
        <v>3270771.3891444602</v>
      </c>
      <c r="EY372" s="118">
        <v>3497476.31135173</v>
      </c>
      <c r="EZ372" s="118">
        <v>3085917.56571239</v>
      </c>
      <c r="FA372" s="118">
        <v>3292838.5229142099</v>
      </c>
      <c r="FB372" s="118">
        <v>3348600.8503542901</v>
      </c>
      <c r="FC372" s="118">
        <v>3377783.7294854498</v>
      </c>
      <c r="FD372" s="118">
        <v>3381795.2922170199</v>
      </c>
    </row>
    <row r="373" spans="1:160" s="118" customFormat="1" x14ac:dyDescent="0.2">
      <c r="A373" s="118" t="s">
        <v>1672</v>
      </c>
      <c r="B373" s="132"/>
      <c r="C373" s="132"/>
      <c r="D373" s="117">
        <v>35234459.619644903</v>
      </c>
      <c r="E373" s="117">
        <v>34373747.299233802</v>
      </c>
      <c r="F373" s="117">
        <v>34640357.9814661</v>
      </c>
      <c r="G373" s="117">
        <v>34688980.1539573</v>
      </c>
      <c r="H373" s="117">
        <v>32986114.7054535</v>
      </c>
      <c r="I373" s="117">
        <v>33319256.5961846</v>
      </c>
      <c r="J373" s="117">
        <v>33023328.0348331</v>
      </c>
      <c r="K373" s="117">
        <v>34546167.7090597</v>
      </c>
      <c r="L373" s="117">
        <v>33265755.569127701</v>
      </c>
      <c r="M373" s="117">
        <v>34607062.189812198</v>
      </c>
      <c r="N373" s="118">
        <v>35671123.350575402</v>
      </c>
      <c r="O373" s="118">
        <v>26623112.581009399</v>
      </c>
      <c r="P373" s="118">
        <v>32853111.4888556</v>
      </c>
      <c r="Q373" s="118">
        <v>33891538.814321302</v>
      </c>
      <c r="R373" s="118">
        <v>36835695.780917503</v>
      </c>
      <c r="S373" s="118">
        <v>35478690.781188503</v>
      </c>
      <c r="T373" s="118">
        <v>34629034.418845803</v>
      </c>
      <c r="U373" s="118">
        <v>32996449.3823332</v>
      </c>
      <c r="V373" s="118">
        <v>34781765.7004885</v>
      </c>
      <c r="W373" s="118">
        <v>33992603.865597002</v>
      </c>
      <c r="X373" s="118">
        <v>34992947.546729803</v>
      </c>
      <c r="Y373" s="118">
        <v>34875432.108666301</v>
      </c>
      <c r="Z373" s="118">
        <v>36776383.501433603</v>
      </c>
      <c r="AA373" s="118">
        <v>34776665.123515204</v>
      </c>
      <c r="AB373" s="118">
        <v>34927807.839161001</v>
      </c>
      <c r="AC373" s="118">
        <v>35137937.450880103</v>
      </c>
      <c r="AD373" s="118">
        <v>34026257.896498203</v>
      </c>
      <c r="AE373" s="118">
        <v>35056385.516385101</v>
      </c>
      <c r="AF373" s="118">
        <v>33754763.231704198</v>
      </c>
      <c r="AG373" s="118">
        <v>32015203.0540924</v>
      </c>
      <c r="AH373" s="118">
        <v>33761009.532417797</v>
      </c>
      <c r="AI373" s="118">
        <v>35107628.7553363</v>
      </c>
      <c r="AJ373" s="118">
        <v>33945706.076074801</v>
      </c>
      <c r="AK373" s="118">
        <v>33774064.183328301</v>
      </c>
      <c r="AL373" s="118">
        <v>33128472.383244</v>
      </c>
      <c r="AM373" s="118">
        <v>34308524.934302904</v>
      </c>
      <c r="AN373" s="118">
        <v>29923370.489522502</v>
      </c>
      <c r="AO373" s="118">
        <v>33406044.212498199</v>
      </c>
      <c r="AP373" s="118">
        <v>33026638.071557999</v>
      </c>
      <c r="AQ373" s="118">
        <v>30803336.090746</v>
      </c>
      <c r="AR373" s="118">
        <v>30392208.419842999</v>
      </c>
      <c r="AS373" s="118">
        <v>30655411.924159501</v>
      </c>
      <c r="AT373" s="118">
        <v>31464893.043145299</v>
      </c>
      <c r="AU373" s="118">
        <v>31992433.310485698</v>
      </c>
      <c r="AV373" s="118">
        <v>31612753.3633653</v>
      </c>
      <c r="AW373" s="118">
        <v>31009195.892985001</v>
      </c>
      <c r="AX373" s="118">
        <v>29899204.593088001</v>
      </c>
      <c r="AY373" s="118">
        <v>31661690.972326402</v>
      </c>
      <c r="AZ373" s="118">
        <v>30677449.113846999</v>
      </c>
      <c r="BA373" s="118">
        <v>29348182.195908401</v>
      </c>
      <c r="BB373" s="118">
        <v>30104558.375145201</v>
      </c>
      <c r="BC373" s="118">
        <v>29175471.4649731</v>
      </c>
      <c r="BD373" s="118">
        <v>30806583.580083702</v>
      </c>
      <c r="BE373" s="118">
        <v>30492399.3022063</v>
      </c>
      <c r="BF373" s="118">
        <v>30048819.731405299</v>
      </c>
      <c r="BG373" s="118">
        <v>28783736.451848399</v>
      </c>
      <c r="BH373" s="118">
        <v>30183946.1555604</v>
      </c>
      <c r="BI373" s="118">
        <v>28989857.039439298</v>
      </c>
      <c r="BJ373" s="118">
        <v>28895366.807708502</v>
      </c>
      <c r="BK373" s="118">
        <v>29046762.205504399</v>
      </c>
      <c r="BL373" s="118">
        <v>28748317.6389178</v>
      </c>
      <c r="BM373" s="118">
        <v>30109081.8992537</v>
      </c>
      <c r="BN373" s="118">
        <v>28758225.660223801</v>
      </c>
      <c r="BO373" s="118">
        <v>28835922.007972199</v>
      </c>
      <c r="BP373" s="118">
        <v>30843808.529290698</v>
      </c>
      <c r="BQ373" s="118">
        <v>30345683.083781201</v>
      </c>
      <c r="BR373" s="118">
        <v>28211759.999427199</v>
      </c>
      <c r="BS373" s="118">
        <v>28245537.243175201</v>
      </c>
      <c r="BT373" s="118">
        <v>29692743.0374423</v>
      </c>
      <c r="BU373" s="118">
        <v>29764371.0041335</v>
      </c>
      <c r="BV373" s="118">
        <v>30802553.122948501</v>
      </c>
      <c r="BW373" s="118">
        <v>28347246.2156507</v>
      </c>
      <c r="BX373" s="118">
        <v>30190508.762683101</v>
      </c>
      <c r="BY373" s="118">
        <v>31603610.453330498</v>
      </c>
      <c r="BZ373" s="118">
        <v>29908776.884478901</v>
      </c>
      <c r="CA373" s="118">
        <v>29554269.062601</v>
      </c>
      <c r="CB373" s="118">
        <v>28003203.526990701</v>
      </c>
      <c r="CC373" s="118">
        <v>25145271.322826501</v>
      </c>
      <c r="CD373" s="118">
        <v>26530457.0028308</v>
      </c>
      <c r="CE373" s="118">
        <v>25259850.575531699</v>
      </c>
      <c r="CF373" s="118">
        <v>26433955.261519801</v>
      </c>
      <c r="CG373" s="118">
        <v>25005244.182712302</v>
      </c>
      <c r="CH373" s="118">
        <v>26629307.625445299</v>
      </c>
      <c r="CI373" s="118">
        <v>26521416.999657299</v>
      </c>
      <c r="CJ373" s="118">
        <v>26218578.198364701</v>
      </c>
      <c r="CK373" s="118">
        <v>25171087.824335199</v>
      </c>
      <c r="CL373" s="118">
        <v>24996160.1078672</v>
      </c>
      <c r="CM373" s="118">
        <v>26480905.577688102</v>
      </c>
      <c r="CN373" s="118">
        <v>25239048.2758311</v>
      </c>
      <c r="CO373" s="118">
        <v>24048995.611434299</v>
      </c>
      <c r="CP373" s="118">
        <v>24796661.913827799</v>
      </c>
      <c r="CQ373" s="118">
        <v>24980920.905670501</v>
      </c>
      <c r="CR373" s="118">
        <v>23807550.9660878</v>
      </c>
      <c r="CS373" s="118">
        <v>25482333.151363701</v>
      </c>
      <c r="CT373" s="118">
        <v>23132007.432987899</v>
      </c>
      <c r="CU373" s="118">
        <v>24530492.609816901</v>
      </c>
      <c r="CV373" s="118">
        <v>25132473.020848799</v>
      </c>
      <c r="CW373" s="118">
        <v>26383399.879225001</v>
      </c>
      <c r="CX373" s="118">
        <v>26016073.791367099</v>
      </c>
      <c r="CY373" s="118">
        <v>25637776.1806878</v>
      </c>
      <c r="CZ373" s="118">
        <v>25145299.000856899</v>
      </c>
      <c r="DA373" s="118">
        <v>26105558.647837501</v>
      </c>
      <c r="DB373" s="118">
        <v>25542342.047461201</v>
      </c>
      <c r="DC373" s="118">
        <v>25501296.151793901</v>
      </c>
      <c r="DD373" s="118">
        <v>25059254.383715201</v>
      </c>
      <c r="DE373" s="118">
        <v>23893021.8044439</v>
      </c>
      <c r="DF373" s="118">
        <v>24304830.274482802</v>
      </c>
      <c r="DG373" s="118">
        <v>26250242.436313901</v>
      </c>
      <c r="DH373" s="118">
        <v>24276615.433945499</v>
      </c>
      <c r="DI373" s="118">
        <v>25379140.260317799</v>
      </c>
      <c r="DJ373" s="118">
        <v>24759564.1056275</v>
      </c>
      <c r="DK373" s="118">
        <v>25991356.4783963</v>
      </c>
      <c r="DL373" s="118">
        <v>25650480.943241801</v>
      </c>
      <c r="DM373" s="118">
        <v>24879588.624687102</v>
      </c>
      <c r="DN373" s="118">
        <v>26029013.515289798</v>
      </c>
      <c r="DO373" s="118">
        <v>26258192.705471799</v>
      </c>
      <c r="DP373" s="118">
        <v>24513894.777070198</v>
      </c>
      <c r="DQ373" s="118">
        <v>25427874.0515192</v>
      </c>
      <c r="DR373" s="118">
        <v>24993364.055748601</v>
      </c>
      <c r="DS373" s="118">
        <v>25036162.287961699</v>
      </c>
      <c r="DT373" s="118">
        <v>23770635.9955796</v>
      </c>
      <c r="DU373" s="118">
        <v>23294652.1664703</v>
      </c>
      <c r="DV373" s="118">
        <v>23065504.045088399</v>
      </c>
      <c r="DW373" s="118">
        <v>23415518.2612103</v>
      </c>
      <c r="DX373" s="118">
        <v>25291259.3937001</v>
      </c>
      <c r="DY373" s="118">
        <v>24092922.340277199</v>
      </c>
      <c r="DZ373" s="118">
        <v>24249585.717799701</v>
      </c>
      <c r="EA373" s="118">
        <v>23534818.1456475</v>
      </c>
      <c r="EB373" s="118">
        <v>24137949.9812418</v>
      </c>
      <c r="EC373" s="118">
        <v>23511171.501463</v>
      </c>
      <c r="ED373" s="118">
        <v>22491794.068083499</v>
      </c>
      <c r="EE373" s="118">
        <v>24126882.5394696</v>
      </c>
      <c r="EF373" s="118">
        <v>23018138.313174799</v>
      </c>
      <c r="EG373" s="118">
        <v>22204075.185742099</v>
      </c>
      <c r="EH373" s="118">
        <v>24884173.8114697</v>
      </c>
      <c r="EI373" s="118">
        <v>23893414.517048799</v>
      </c>
      <c r="EJ373" s="118">
        <v>24503258.412277699</v>
      </c>
      <c r="EK373" s="118">
        <v>23735503.353774801</v>
      </c>
      <c r="EL373" s="118">
        <v>22463713.511302698</v>
      </c>
      <c r="EM373" s="118">
        <v>23870748.716602799</v>
      </c>
      <c r="EN373" s="118">
        <v>23947151.065115102</v>
      </c>
      <c r="EO373" s="118">
        <v>26352526.8122801</v>
      </c>
      <c r="EP373" s="118">
        <v>23333694.944355</v>
      </c>
      <c r="EQ373" s="118">
        <v>22589590.682002299</v>
      </c>
      <c r="ER373" s="118">
        <v>24094566.787050299</v>
      </c>
      <c r="ES373" s="118">
        <v>23437420.667123899</v>
      </c>
      <c r="ET373" s="118">
        <v>22217657.4309952</v>
      </c>
      <c r="EU373" s="118">
        <v>23624496.1198854</v>
      </c>
      <c r="EV373" s="118">
        <v>23781728.048025001</v>
      </c>
      <c r="EW373" s="118">
        <v>22524439.4734153</v>
      </c>
      <c r="EX373" s="118">
        <v>22873618.660334699</v>
      </c>
      <c r="EY373" s="118">
        <v>23189179.9119091</v>
      </c>
      <c r="EZ373" s="118">
        <v>21674893.806637902</v>
      </c>
      <c r="FA373" s="118">
        <v>24166161.398836501</v>
      </c>
      <c r="FB373" s="118">
        <v>24254526.981444798</v>
      </c>
      <c r="FC373" s="118">
        <v>24204974.4663742</v>
      </c>
      <c r="FD373" s="118">
        <v>23993230.7479547</v>
      </c>
    </row>
    <row r="374" spans="1:160" s="118" customFormat="1" x14ac:dyDescent="0.2">
      <c r="A374" s="118" t="s">
        <v>1673</v>
      </c>
      <c r="B374" s="132"/>
      <c r="C374" s="132"/>
      <c r="D374" s="117">
        <v>4570175.5489065498</v>
      </c>
      <c r="E374" s="117">
        <v>4231752.3228968801</v>
      </c>
      <c r="F374" s="117">
        <v>4050449.92474944</v>
      </c>
      <c r="G374" s="117">
        <v>3991368.9343028599</v>
      </c>
      <c r="H374" s="117">
        <v>4040191.75925093</v>
      </c>
      <c r="I374" s="117">
        <v>4190687.4288684698</v>
      </c>
      <c r="J374" s="117">
        <v>4161043.7411081898</v>
      </c>
      <c r="K374" s="117">
        <v>4075569.35758316</v>
      </c>
      <c r="L374" s="117">
        <v>4033408.2044341802</v>
      </c>
      <c r="M374" s="117">
        <v>3975330.8621043898</v>
      </c>
      <c r="N374" s="118">
        <v>4487260.73342779</v>
      </c>
      <c r="O374" s="118">
        <v>3187029.8201671899</v>
      </c>
      <c r="P374" s="118">
        <v>4237841.84934243</v>
      </c>
      <c r="Q374" s="118">
        <v>4178075.2204933399</v>
      </c>
      <c r="R374" s="118">
        <v>4325926.11327028</v>
      </c>
      <c r="S374" s="118">
        <v>4377681.0906682797</v>
      </c>
      <c r="T374" s="118">
        <v>4396937.8882620595</v>
      </c>
      <c r="U374" s="118">
        <v>4088514.6083159102</v>
      </c>
      <c r="V374" s="118">
        <v>4482007.5113126598</v>
      </c>
      <c r="W374" s="118">
        <v>4340567.14616438</v>
      </c>
      <c r="X374" s="118">
        <v>4579965.75449224</v>
      </c>
      <c r="Y374" s="118">
        <v>4288737.4639095599</v>
      </c>
      <c r="Z374" s="118">
        <v>4416924.0832217401</v>
      </c>
      <c r="AA374" s="118">
        <v>4295740.9873206997</v>
      </c>
      <c r="AB374" s="118">
        <v>4365629.5537740896</v>
      </c>
      <c r="AC374" s="118">
        <v>4226728.2113830401</v>
      </c>
      <c r="AD374" s="118">
        <v>4231613.3933909303</v>
      </c>
      <c r="AE374" s="118">
        <v>4075718.6876896201</v>
      </c>
      <c r="AF374" s="118">
        <v>4207658.6268860996</v>
      </c>
      <c r="AG374" s="118">
        <v>4401547.3748677196</v>
      </c>
      <c r="AH374" s="118">
        <v>4114306.47977009</v>
      </c>
      <c r="AI374" s="118">
        <v>4147424.4291452798</v>
      </c>
      <c r="AJ374" s="118">
        <v>4188337.1472616401</v>
      </c>
      <c r="AK374" s="118">
        <v>4112619.1122274199</v>
      </c>
      <c r="AL374" s="118">
        <v>4254206.1417797003</v>
      </c>
      <c r="AM374" s="118">
        <v>4260608.4218862802</v>
      </c>
      <c r="AN374" s="118">
        <v>3601800.2491461998</v>
      </c>
      <c r="AO374" s="118">
        <v>4087556.1450881101</v>
      </c>
      <c r="AP374" s="118">
        <v>4052434.5331097501</v>
      </c>
      <c r="AQ374" s="118">
        <v>3843400.9712438998</v>
      </c>
      <c r="AR374" s="118">
        <v>3714823.5163755999</v>
      </c>
      <c r="AS374" s="118">
        <v>3894340.7571984399</v>
      </c>
      <c r="AT374" s="118">
        <v>3716656.81860385</v>
      </c>
      <c r="AU374" s="118">
        <v>4192833.9972783402</v>
      </c>
      <c r="AV374" s="118">
        <v>3747307.0021681199</v>
      </c>
      <c r="AW374" s="118">
        <v>4076225.5467113801</v>
      </c>
      <c r="AX374" s="118">
        <v>3636867.1191024799</v>
      </c>
      <c r="AY374" s="118">
        <v>4042467.4475027299</v>
      </c>
      <c r="AZ374" s="118">
        <v>3470772.1802251199</v>
      </c>
      <c r="BA374" s="118">
        <v>3524655.3487318498</v>
      </c>
      <c r="BB374" s="118">
        <v>3848992.3908894998</v>
      </c>
      <c r="BC374" s="118">
        <v>3668026.6035434101</v>
      </c>
      <c r="BD374" s="118">
        <v>3948166.0212730798</v>
      </c>
      <c r="BE374" s="118">
        <v>3535290.0387899298</v>
      </c>
      <c r="BF374" s="118">
        <v>3492036.0929286098</v>
      </c>
      <c r="BG374" s="118">
        <v>3495193.0465079499</v>
      </c>
      <c r="BH374" s="118">
        <v>3657698.8649327899</v>
      </c>
      <c r="BI374" s="118">
        <v>3322766.1928335698</v>
      </c>
      <c r="BJ374" s="118">
        <v>3662832.3058815901</v>
      </c>
      <c r="BK374" s="118">
        <v>3391159.2780371699</v>
      </c>
      <c r="BL374" s="118">
        <v>3459810.8610429601</v>
      </c>
      <c r="BM374" s="118">
        <v>3569640.7431844301</v>
      </c>
      <c r="BN374" s="118">
        <v>3787696.1574737299</v>
      </c>
      <c r="BO374" s="118">
        <v>3601102.3416972202</v>
      </c>
      <c r="BP374" s="118">
        <v>3729700.2058774498</v>
      </c>
      <c r="BQ374" s="118">
        <v>3912415.4476119</v>
      </c>
      <c r="BR374" s="118">
        <v>3546734.4228507299</v>
      </c>
      <c r="BS374" s="118">
        <v>3562702.9164132802</v>
      </c>
      <c r="BT374" s="118">
        <v>3700988.5121772401</v>
      </c>
      <c r="BU374" s="118">
        <v>3669197.4402981298</v>
      </c>
      <c r="BV374" s="118">
        <v>3959329.5922919801</v>
      </c>
      <c r="BW374" s="118">
        <v>3791707.2876214902</v>
      </c>
      <c r="BX374" s="118">
        <v>3649214.4160044598</v>
      </c>
      <c r="BY374" s="118">
        <v>3982608.0230143201</v>
      </c>
      <c r="BZ374" s="118">
        <v>3799706.8072955501</v>
      </c>
      <c r="CA374" s="118">
        <v>3736539.5816279198</v>
      </c>
      <c r="CB374" s="118">
        <v>3532351.1270006099</v>
      </c>
      <c r="CC374" s="118">
        <v>3063463.3143400601</v>
      </c>
      <c r="CD374" s="118">
        <v>3332525.2549363999</v>
      </c>
      <c r="CE374" s="118">
        <v>3155159.1484330599</v>
      </c>
      <c r="CF374" s="118">
        <v>3208653.6091156802</v>
      </c>
      <c r="CG374" s="118">
        <v>2744353.6313284901</v>
      </c>
      <c r="CH374" s="118">
        <v>3317887.1957426202</v>
      </c>
      <c r="CI374" s="118">
        <v>3224661.74251793</v>
      </c>
      <c r="CJ374" s="118">
        <v>3351088.1877680798</v>
      </c>
      <c r="CK374" s="118">
        <v>3101490.5699749701</v>
      </c>
      <c r="CL374" s="118">
        <v>3036503.3760098298</v>
      </c>
      <c r="CM374" s="118">
        <v>3224957.7446312401</v>
      </c>
      <c r="CN374" s="118">
        <v>2903802.3010130599</v>
      </c>
      <c r="CO374" s="118">
        <v>2953807.7367980601</v>
      </c>
      <c r="CP374" s="118">
        <v>3038468.45573611</v>
      </c>
      <c r="CQ374" s="118">
        <v>2891920.3688407899</v>
      </c>
      <c r="CR374" s="118">
        <v>2878764.1084248498</v>
      </c>
      <c r="CS374" s="118">
        <v>3137020.6887680101</v>
      </c>
      <c r="CT374" s="118">
        <v>2800175.5668840501</v>
      </c>
      <c r="CU374" s="118">
        <v>3082787.4992272598</v>
      </c>
      <c r="CV374" s="118">
        <v>2954225.9758670898</v>
      </c>
      <c r="CW374" s="118">
        <v>2951792.2445590198</v>
      </c>
      <c r="CX374" s="118">
        <v>3242677.2101994799</v>
      </c>
      <c r="CY374" s="118">
        <v>3325412.0754017001</v>
      </c>
      <c r="CZ374" s="118">
        <v>3088184.2995202402</v>
      </c>
      <c r="DA374" s="118">
        <v>3181361.39003383</v>
      </c>
      <c r="DB374" s="118">
        <v>3213260.3259327998</v>
      </c>
      <c r="DC374" s="118">
        <v>3026102.8332871399</v>
      </c>
      <c r="DD374" s="118">
        <v>3095143.4079251802</v>
      </c>
      <c r="DE374" s="118">
        <v>3015462.8591474001</v>
      </c>
      <c r="DF374" s="118">
        <v>2843598.4021076602</v>
      </c>
      <c r="DG374" s="118">
        <v>3130397.6177919698</v>
      </c>
      <c r="DH374" s="118">
        <v>3258932.8062579902</v>
      </c>
      <c r="DI374" s="118">
        <v>2896368.6660939902</v>
      </c>
      <c r="DJ374" s="118">
        <v>3087484.39593485</v>
      </c>
      <c r="DK374" s="118">
        <v>3025039.1173673701</v>
      </c>
      <c r="DL374" s="118">
        <v>3075244.9293426201</v>
      </c>
      <c r="DM374" s="118">
        <v>3234877.9457258899</v>
      </c>
      <c r="DN374" s="118">
        <v>3120307.2586216</v>
      </c>
      <c r="DO374" s="118">
        <v>3332311.4396125502</v>
      </c>
      <c r="DP374" s="118">
        <v>3170706.3530049599</v>
      </c>
      <c r="DQ374" s="118">
        <v>3012686.0751218102</v>
      </c>
      <c r="DR374" s="118">
        <v>3038675.5334044299</v>
      </c>
      <c r="DS374" s="118">
        <v>3123895.5881857001</v>
      </c>
      <c r="DT374" s="118">
        <v>2810157.2068359102</v>
      </c>
      <c r="DU374" s="118">
        <v>2817652.5918589998</v>
      </c>
      <c r="DV374" s="118">
        <v>2809157.8589669801</v>
      </c>
      <c r="DW374" s="118">
        <v>2892925.4867934398</v>
      </c>
      <c r="DX374" s="118">
        <v>3260847.0630177502</v>
      </c>
      <c r="DY374" s="118">
        <v>2917525.28732487</v>
      </c>
      <c r="DZ374" s="118">
        <v>3192810.9345167298</v>
      </c>
      <c r="EA374" s="118">
        <v>2759266.9734955002</v>
      </c>
      <c r="EB374" s="118">
        <v>2997616.4208769598</v>
      </c>
      <c r="EC374" s="118">
        <v>2903770.3260209202</v>
      </c>
      <c r="ED374" s="118">
        <v>2864074.8739465298</v>
      </c>
      <c r="EE374" s="118">
        <v>3033519.3306998299</v>
      </c>
      <c r="EF374" s="118">
        <v>2863093.5427284501</v>
      </c>
      <c r="EG374" s="118">
        <v>2698756.7809307198</v>
      </c>
      <c r="EH374" s="118">
        <v>3195869.1155155702</v>
      </c>
      <c r="EI374" s="118">
        <v>3215848.6210687002</v>
      </c>
      <c r="EJ374" s="118">
        <v>2889320.19974773</v>
      </c>
      <c r="EK374" s="118">
        <v>2897181.19973082</v>
      </c>
      <c r="EL374" s="118">
        <v>2838744.0991727202</v>
      </c>
      <c r="EM374" s="118">
        <v>2933706.0797473001</v>
      </c>
      <c r="EN374" s="118">
        <v>2976681.4623895101</v>
      </c>
      <c r="EO374" s="118">
        <v>3389729.1596411802</v>
      </c>
      <c r="EP374" s="118">
        <v>2892499.0393376201</v>
      </c>
      <c r="EQ374" s="118">
        <v>2990008.1423839899</v>
      </c>
      <c r="ER374" s="118">
        <v>2821906.9007150601</v>
      </c>
      <c r="ES374" s="118">
        <v>2809316.0028155502</v>
      </c>
      <c r="ET374" s="118">
        <v>2766022.1912401998</v>
      </c>
      <c r="EU374" s="118">
        <v>2843695.1730296998</v>
      </c>
      <c r="EV374" s="118">
        <v>2980662.0953906099</v>
      </c>
      <c r="EW374" s="118">
        <v>2718630.4085349198</v>
      </c>
      <c r="EX374" s="118">
        <v>2934388.7491115499</v>
      </c>
      <c r="EY374" s="118">
        <v>2762316.1993633499</v>
      </c>
      <c r="EZ374" s="118">
        <v>2669097.3427818501</v>
      </c>
      <c r="FA374" s="118">
        <v>2950081.7686741301</v>
      </c>
      <c r="FB374" s="118">
        <v>2728130.8422230501</v>
      </c>
      <c r="FC374" s="118">
        <v>2933361.8700246401</v>
      </c>
      <c r="FD374" s="118">
        <v>2893765.2663208302</v>
      </c>
    </row>
    <row r="375" spans="1:160" s="118" customFormat="1" x14ac:dyDescent="0.2">
      <c r="A375" s="118" t="s">
        <v>1684</v>
      </c>
      <c r="B375" s="132"/>
      <c r="C375" s="132"/>
      <c r="D375" s="117">
        <v>23821196.4198827</v>
      </c>
      <c r="E375" s="117">
        <v>22345576.777637601</v>
      </c>
      <c r="F375" s="117">
        <v>23021031.523326501</v>
      </c>
      <c r="G375" s="117">
        <v>23280266.659571301</v>
      </c>
      <c r="H375" s="117">
        <v>22607945.1593876</v>
      </c>
      <c r="I375" s="117">
        <v>22768272.704030499</v>
      </c>
      <c r="J375" s="117">
        <v>22306882.766317099</v>
      </c>
      <c r="K375" s="117">
        <v>23109570.444759201</v>
      </c>
      <c r="L375" s="117">
        <v>22328569.6757183</v>
      </c>
      <c r="M375" s="117">
        <v>23104417.8941475</v>
      </c>
      <c r="N375" s="118">
        <v>23866700.6777661</v>
      </c>
      <c r="O375" s="118">
        <v>16528888.905251799</v>
      </c>
      <c r="P375" s="118">
        <v>22804986.8949535</v>
      </c>
      <c r="Q375" s="118">
        <v>22036209.9028924</v>
      </c>
      <c r="R375" s="118">
        <v>22735091.237666901</v>
      </c>
      <c r="S375" s="118">
        <v>22442515.073052</v>
      </c>
      <c r="T375" s="118">
        <v>21751840.6854215</v>
      </c>
      <c r="U375" s="118">
        <v>22045081.5791253</v>
      </c>
      <c r="V375" s="118">
        <v>22152511.076019101</v>
      </c>
      <c r="W375" s="118">
        <v>21353012.2072047</v>
      </c>
      <c r="X375" s="118">
        <v>22800777.656725802</v>
      </c>
      <c r="Y375" s="118">
        <v>22626887.113566801</v>
      </c>
      <c r="Z375" s="118">
        <v>22983810.017411001</v>
      </c>
      <c r="AA375" s="118">
        <v>21826667.386420801</v>
      </c>
      <c r="AB375" s="118">
        <v>22680703.317915101</v>
      </c>
      <c r="AC375" s="118">
        <v>21838650.257526401</v>
      </c>
      <c r="AD375" s="118">
        <v>21804675.925655998</v>
      </c>
      <c r="AE375" s="118">
        <v>22270467.649578899</v>
      </c>
      <c r="AF375" s="118">
        <v>21106454.358178999</v>
      </c>
      <c r="AG375" s="118">
        <v>22155976.609366201</v>
      </c>
      <c r="AH375" s="118">
        <v>21974587.700029999</v>
      </c>
      <c r="AI375" s="118">
        <v>22177112.977464899</v>
      </c>
      <c r="AJ375" s="118">
        <v>22032109.054571599</v>
      </c>
      <c r="AK375" s="118">
        <v>21740857.681661699</v>
      </c>
      <c r="AL375" s="118">
        <v>21438086.485723</v>
      </c>
      <c r="AM375" s="118">
        <v>22063721.451102201</v>
      </c>
      <c r="AN375" s="118">
        <v>19123803.7087484</v>
      </c>
      <c r="AO375" s="118">
        <v>21882169.7703018</v>
      </c>
      <c r="AP375" s="118">
        <v>21491214.274882801</v>
      </c>
      <c r="AQ375" s="118">
        <v>21321402.886947699</v>
      </c>
      <c r="AR375" s="118">
        <v>21244339.784246299</v>
      </c>
      <c r="AS375" s="118">
        <v>21199673.823206201</v>
      </c>
      <c r="AT375" s="118">
        <v>20287597.5637918</v>
      </c>
      <c r="AU375" s="118">
        <v>21721260.8066459</v>
      </c>
      <c r="AV375" s="118">
        <v>21122389.3006966</v>
      </c>
      <c r="AW375" s="118">
        <v>21495906.536477</v>
      </c>
      <c r="AX375" s="118">
        <v>21514660.539903499</v>
      </c>
      <c r="AY375" s="118">
        <v>20956719.3450686</v>
      </c>
      <c r="AZ375" s="118">
        <v>20395280.4026706</v>
      </c>
      <c r="BA375" s="118">
        <v>22497811.736356899</v>
      </c>
      <c r="BB375" s="118">
        <v>20913781.804517001</v>
      </c>
      <c r="BC375" s="118">
        <v>20426339.9373639</v>
      </c>
      <c r="BD375" s="118">
        <v>21195552.914130799</v>
      </c>
      <c r="BE375" s="118">
        <v>20243239.271567401</v>
      </c>
      <c r="BF375" s="118">
        <v>20439268.2258645</v>
      </c>
      <c r="BG375" s="118">
        <v>21139316.5557836</v>
      </c>
      <c r="BH375" s="118">
        <v>21049968.301274799</v>
      </c>
      <c r="BI375" s="118">
        <v>20634729.1286017</v>
      </c>
      <c r="BJ375" s="118">
        <v>21524902.084240399</v>
      </c>
      <c r="BK375" s="118">
        <v>20743958.277882401</v>
      </c>
      <c r="BL375" s="118">
        <v>21886125.647635099</v>
      </c>
      <c r="BM375" s="118">
        <v>20768297.189589299</v>
      </c>
      <c r="BN375" s="118">
        <v>20630520.8929951</v>
      </c>
      <c r="BO375" s="118">
        <v>19809080.591092501</v>
      </c>
      <c r="BP375" s="118">
        <v>20463647.782615401</v>
      </c>
      <c r="BQ375" s="118">
        <v>21124466.823582198</v>
      </c>
      <c r="BR375" s="118">
        <v>19555509.240653701</v>
      </c>
      <c r="BS375" s="118">
        <v>19390455.524209</v>
      </c>
      <c r="BT375" s="118">
        <v>20757525.516940299</v>
      </c>
      <c r="BU375" s="118">
        <v>20017992.412014499</v>
      </c>
      <c r="BV375" s="118">
        <v>21113489.9089415</v>
      </c>
      <c r="BW375" s="118">
        <v>20194053.8361721</v>
      </c>
      <c r="BX375" s="118">
        <v>19936927.9355487</v>
      </c>
      <c r="BY375" s="118">
        <v>19711311.2891078</v>
      </c>
      <c r="BZ375" s="118">
        <v>19987555.603425998</v>
      </c>
      <c r="CA375" s="118">
        <v>19944931.815035101</v>
      </c>
      <c r="CB375" s="118">
        <v>20077370.646036699</v>
      </c>
      <c r="CC375" s="118">
        <v>16705048.6939114</v>
      </c>
      <c r="CD375" s="118">
        <v>18661125.302245099</v>
      </c>
      <c r="CE375" s="118">
        <v>17656436.6781912</v>
      </c>
      <c r="CF375" s="118">
        <v>18883772.470879599</v>
      </c>
      <c r="CG375" s="118">
        <v>18665252.093949299</v>
      </c>
      <c r="CH375" s="118">
        <v>18103894.8335655</v>
      </c>
      <c r="CI375" s="118">
        <v>18717340.4355653</v>
      </c>
      <c r="CJ375" s="118">
        <v>18656660.122240402</v>
      </c>
      <c r="CK375" s="118">
        <v>17734766.899538599</v>
      </c>
      <c r="CL375" s="118">
        <v>18216581.027359299</v>
      </c>
      <c r="CM375" s="118">
        <v>17852905.051808901</v>
      </c>
      <c r="CN375" s="118">
        <v>18154908.187343899</v>
      </c>
      <c r="CO375" s="118">
        <v>17537092.0211225</v>
      </c>
      <c r="CP375" s="118">
        <v>18349122.360082801</v>
      </c>
      <c r="CQ375" s="118">
        <v>18352507.3860671</v>
      </c>
      <c r="CR375" s="118">
        <v>17731605.978729401</v>
      </c>
      <c r="CS375" s="118">
        <v>18443675.035071701</v>
      </c>
      <c r="CT375" s="118">
        <v>17613887.246411901</v>
      </c>
      <c r="CU375" s="118">
        <v>17983976.495216899</v>
      </c>
      <c r="CV375" s="118">
        <v>18630297.7517794</v>
      </c>
      <c r="CW375" s="118">
        <v>19235926.187308401</v>
      </c>
      <c r="CX375" s="118">
        <v>18157664.579370901</v>
      </c>
      <c r="CY375" s="118">
        <v>17604606.447619401</v>
      </c>
      <c r="CZ375" s="118">
        <v>17695769.3230148</v>
      </c>
      <c r="DA375" s="118">
        <v>18551784.128862999</v>
      </c>
      <c r="DB375" s="118">
        <v>18784566.380654499</v>
      </c>
      <c r="DC375" s="118">
        <v>17450523.962957598</v>
      </c>
      <c r="DD375" s="118">
        <v>18426178.010474298</v>
      </c>
      <c r="DE375" s="118">
        <v>17663216.769853901</v>
      </c>
      <c r="DF375" s="118">
        <v>18169476.034339</v>
      </c>
      <c r="DG375" s="118">
        <v>16895116.210641801</v>
      </c>
      <c r="DH375" s="118">
        <v>17906520.8692194</v>
      </c>
      <c r="DI375" s="118">
        <v>17475992.859129</v>
      </c>
      <c r="DJ375" s="118">
        <v>17440595.730813</v>
      </c>
      <c r="DK375" s="118">
        <v>17139077.1578262</v>
      </c>
      <c r="DL375" s="118">
        <v>17699725.831594799</v>
      </c>
      <c r="DM375" s="118">
        <v>17857083.777065601</v>
      </c>
      <c r="DN375" s="118">
        <v>18687343.697824098</v>
      </c>
      <c r="DO375" s="118">
        <v>18160938.866985202</v>
      </c>
      <c r="DP375" s="118">
        <v>18735298.567634899</v>
      </c>
      <c r="DQ375" s="118">
        <v>17749937.5925439</v>
      </c>
      <c r="DR375" s="118">
        <v>17660064.111301601</v>
      </c>
      <c r="DS375" s="118">
        <v>17610057.762468401</v>
      </c>
      <c r="DT375" s="118">
        <v>17318677.899575401</v>
      </c>
      <c r="DU375" s="118">
        <v>15788382.194921199</v>
      </c>
      <c r="DV375" s="118">
        <v>16751291.818970701</v>
      </c>
      <c r="DW375" s="118">
        <v>17149547.384920999</v>
      </c>
      <c r="DX375" s="118">
        <v>16086182.936125901</v>
      </c>
      <c r="DY375" s="118">
        <v>16829597.491758201</v>
      </c>
      <c r="DZ375" s="118">
        <v>15338596.4880898</v>
      </c>
      <c r="EA375" s="118">
        <v>16813409.541653998</v>
      </c>
      <c r="EB375" s="118">
        <v>17159824.534721199</v>
      </c>
      <c r="EC375" s="118">
        <v>15805725.6208273</v>
      </c>
      <c r="ED375" s="118">
        <v>15316648.657679901</v>
      </c>
      <c r="EE375" s="118">
        <v>16618658.1632395</v>
      </c>
      <c r="EF375" s="118">
        <v>15063317.628651701</v>
      </c>
      <c r="EG375" s="118">
        <v>16124446.5043035</v>
      </c>
      <c r="EH375" s="118">
        <v>16829681.6787729</v>
      </c>
      <c r="EI375" s="118">
        <v>16169427.910692699</v>
      </c>
      <c r="EJ375" s="118">
        <v>17319747.1625663</v>
      </c>
      <c r="EK375" s="118">
        <v>16171842.2420399</v>
      </c>
      <c r="EL375" s="118">
        <v>16526228.646695601</v>
      </c>
      <c r="EM375" s="118">
        <v>16710655.212404</v>
      </c>
      <c r="EN375" s="118">
        <v>17148427.0785481</v>
      </c>
      <c r="EO375" s="118">
        <v>13259979.6195298</v>
      </c>
      <c r="EP375" s="118">
        <v>16830880.873792</v>
      </c>
      <c r="EQ375" s="118">
        <v>16050800.599453401</v>
      </c>
      <c r="ER375" s="118">
        <v>16726009.3674509</v>
      </c>
      <c r="ES375" s="118">
        <v>15695472.887644099</v>
      </c>
      <c r="ET375" s="118">
        <v>15303776.0233326</v>
      </c>
      <c r="EU375" s="118">
        <v>14309599.7325895</v>
      </c>
      <c r="EV375" s="118">
        <v>16019849.9964613</v>
      </c>
      <c r="EW375" s="118">
        <v>15231237.4031992</v>
      </c>
      <c r="EX375" s="118">
        <v>15879383.5733933</v>
      </c>
      <c r="EY375" s="118">
        <v>16606013.582974499</v>
      </c>
      <c r="EZ375" s="118">
        <v>15521813.5858515</v>
      </c>
      <c r="FA375" s="118">
        <v>16345542.064806901</v>
      </c>
      <c r="FB375" s="118">
        <v>17103450.616613999</v>
      </c>
      <c r="FC375" s="118">
        <v>16432075.218345501</v>
      </c>
      <c r="FD375" s="118">
        <v>16390291.6476129</v>
      </c>
    </row>
    <row r="376" spans="1:160" s="118" customFormat="1" x14ac:dyDescent="0.2">
      <c r="A376" s="118" t="s">
        <v>1687</v>
      </c>
      <c r="B376" s="132"/>
      <c r="C376" s="132"/>
      <c r="D376" s="117">
        <v>15607438.2884757</v>
      </c>
      <c r="E376" s="117">
        <v>15351495.506691501</v>
      </c>
      <c r="F376" s="117">
        <v>14695710.619637599</v>
      </c>
      <c r="G376" s="117">
        <v>14962780.125950599</v>
      </c>
      <c r="H376" s="117">
        <v>14602859.832115</v>
      </c>
      <c r="I376" s="117">
        <v>14661593.103149099</v>
      </c>
      <c r="J376" s="117">
        <v>14181849.591105901</v>
      </c>
      <c r="K376" s="117">
        <v>14135967.6043096</v>
      </c>
      <c r="L376" s="117">
        <v>13811971.746699801</v>
      </c>
      <c r="M376" s="117">
        <v>14098098.419090601</v>
      </c>
      <c r="N376" s="118">
        <v>14420087.253260599</v>
      </c>
      <c r="O376" s="118">
        <v>10609386.240143999</v>
      </c>
      <c r="P376" s="118">
        <v>14149768.7203569</v>
      </c>
      <c r="Q376" s="118">
        <v>13520891.9863925</v>
      </c>
      <c r="R376" s="118">
        <v>14729344.580014899</v>
      </c>
      <c r="S376" s="118">
        <v>14486709.0400293</v>
      </c>
      <c r="T376" s="118">
        <v>14327705.843091501</v>
      </c>
      <c r="U376" s="118">
        <v>13402218.936423499</v>
      </c>
      <c r="V376" s="118">
        <v>14389275.490892</v>
      </c>
      <c r="W376" s="118">
        <v>13477514.0970893</v>
      </c>
      <c r="X376" s="118">
        <v>14237532.8651281</v>
      </c>
      <c r="Y376" s="118">
        <v>15061629.4490504</v>
      </c>
      <c r="Z376" s="118">
        <v>14705271.2376954</v>
      </c>
      <c r="AA376" s="118">
        <v>13963951.301772499</v>
      </c>
      <c r="AB376" s="118">
        <v>14641750.971202901</v>
      </c>
      <c r="AC376" s="118">
        <v>14298993.6843793</v>
      </c>
      <c r="AD376" s="118">
        <v>13779646.871472901</v>
      </c>
      <c r="AE376" s="118">
        <v>14139019.022018099</v>
      </c>
      <c r="AF376" s="118">
        <v>13432957.8460292</v>
      </c>
      <c r="AG376" s="118">
        <v>13733163.8313796</v>
      </c>
      <c r="AH376" s="118">
        <v>14903969.753995501</v>
      </c>
      <c r="AI376" s="118">
        <v>14748818.707831901</v>
      </c>
      <c r="AJ376" s="118">
        <v>14501854.3976912</v>
      </c>
      <c r="AK376" s="118">
        <v>13763730.4858397</v>
      </c>
      <c r="AL376" s="118">
        <v>13776312.708800901</v>
      </c>
      <c r="AM376" s="118">
        <v>13969738.260725999</v>
      </c>
      <c r="AN376" s="118">
        <v>12254045.605126601</v>
      </c>
      <c r="AO376" s="118">
        <v>14539813.829082699</v>
      </c>
      <c r="AP376" s="118">
        <v>13519991.9805666</v>
      </c>
      <c r="AQ376" s="118">
        <v>12520692.5800013</v>
      </c>
      <c r="AR376" s="118">
        <v>12867632.100942099</v>
      </c>
      <c r="AS376" s="118">
        <v>12684356.8889203</v>
      </c>
      <c r="AT376" s="118">
        <v>12283283.165240601</v>
      </c>
      <c r="AU376" s="118">
        <v>13374035.3236608</v>
      </c>
      <c r="AV376" s="118">
        <v>12551467.7004788</v>
      </c>
      <c r="AW376" s="118">
        <v>11319181.1062358</v>
      </c>
      <c r="AX376" s="118">
        <v>11748184.686634701</v>
      </c>
      <c r="AY376" s="118">
        <v>12750845.421787299</v>
      </c>
      <c r="AZ376" s="118">
        <v>12541158.416328199</v>
      </c>
      <c r="BA376" s="118">
        <v>12756388.590254899</v>
      </c>
      <c r="BB376" s="118">
        <v>12558770.9071384</v>
      </c>
      <c r="BC376" s="118">
        <v>12012230.8241187</v>
      </c>
      <c r="BD376" s="118">
        <v>11832506.0906299</v>
      </c>
      <c r="BE376" s="118">
        <v>12289958.024455501</v>
      </c>
      <c r="BF376" s="118">
        <v>12496553.1232873</v>
      </c>
      <c r="BG376" s="118">
        <v>11790793.761747001</v>
      </c>
      <c r="BH376" s="118">
        <v>12597585.879919101</v>
      </c>
      <c r="BI376" s="118">
        <v>11191838.7607008</v>
      </c>
      <c r="BJ376" s="118">
        <v>12660821.6712834</v>
      </c>
      <c r="BK376" s="118">
        <v>12186162.231303399</v>
      </c>
      <c r="BL376" s="118">
        <v>12206273.936683999</v>
      </c>
      <c r="BM376" s="118">
        <v>12750832.4686478</v>
      </c>
      <c r="BN376" s="118">
        <v>12493081.240154499</v>
      </c>
      <c r="BO376" s="118">
        <v>11747907.5021905</v>
      </c>
      <c r="BP376" s="118">
        <v>12835141.7920826</v>
      </c>
      <c r="BQ376" s="118">
        <v>12152093.4994686</v>
      </c>
      <c r="BR376" s="118">
        <v>11848528.200423099</v>
      </c>
      <c r="BS376" s="118">
        <v>11785304.0171689</v>
      </c>
      <c r="BT376" s="118">
        <v>12779545.8378236</v>
      </c>
      <c r="BU376" s="118">
        <v>12753621.9481983</v>
      </c>
      <c r="BV376" s="118">
        <v>12733828.4012715</v>
      </c>
      <c r="BW376" s="118">
        <v>12258631.860034101</v>
      </c>
      <c r="BX376" s="118">
        <v>12220177.007954</v>
      </c>
      <c r="BY376" s="118">
        <v>13328896.7458527</v>
      </c>
      <c r="BZ376" s="118">
        <v>12658727.779378001</v>
      </c>
      <c r="CA376" s="118">
        <v>12318504.311759099</v>
      </c>
      <c r="CB376" s="118">
        <v>12345052.4993053</v>
      </c>
      <c r="CC376" s="118">
        <v>10748666.168575</v>
      </c>
      <c r="CD376" s="118">
        <v>11159633.1311228</v>
      </c>
      <c r="CE376" s="118">
        <v>10874190.626820801</v>
      </c>
      <c r="CF376" s="118">
        <v>10752441.7545249</v>
      </c>
      <c r="CG376" s="118">
        <v>10826728.0313654</v>
      </c>
      <c r="CH376" s="118">
        <v>10963915.8022248</v>
      </c>
      <c r="CI376" s="118">
        <v>10757560.722983699</v>
      </c>
      <c r="CJ376" s="118">
        <v>10653791.1149217</v>
      </c>
      <c r="CK376" s="118">
        <v>10813139.277385101</v>
      </c>
      <c r="CL376" s="118">
        <v>9567814.8705532607</v>
      </c>
      <c r="CM376" s="118">
        <v>11430245.7055678</v>
      </c>
      <c r="CN376" s="118">
        <v>10580802.0218649</v>
      </c>
      <c r="CO376" s="118">
        <v>9942416.1747222599</v>
      </c>
      <c r="CP376" s="118">
        <v>10617523.411009699</v>
      </c>
      <c r="CQ376" s="118">
        <v>10205836.5618353</v>
      </c>
      <c r="CR376" s="118">
        <v>10005682.283152901</v>
      </c>
      <c r="CS376" s="118">
        <v>10573233.2462995</v>
      </c>
      <c r="CT376" s="118">
        <v>9751894.7214139495</v>
      </c>
      <c r="CU376" s="118">
        <v>11007754.3986605</v>
      </c>
      <c r="CV376" s="118">
        <v>10678928.789574601</v>
      </c>
      <c r="CW376" s="118">
        <v>10497783.601200201</v>
      </c>
      <c r="CX376" s="118">
        <v>9838995.2855081707</v>
      </c>
      <c r="CY376" s="118">
        <v>9968860.2688172795</v>
      </c>
      <c r="CZ376" s="118">
        <v>11359144.749311401</v>
      </c>
      <c r="DA376" s="118">
        <v>10956181.095182501</v>
      </c>
      <c r="DB376" s="118">
        <v>10671764.5438646</v>
      </c>
      <c r="DC376" s="118">
        <v>11288006.2659337</v>
      </c>
      <c r="DD376" s="118">
        <v>10491791.3204631</v>
      </c>
      <c r="DE376" s="118">
        <v>10189931.6808505</v>
      </c>
      <c r="DF376" s="118">
        <v>10194593.506343501</v>
      </c>
      <c r="DG376" s="118">
        <v>10932314.651297299</v>
      </c>
      <c r="DH376" s="118">
        <v>10606065.7251042</v>
      </c>
      <c r="DI376" s="118">
        <v>10252511.780880099</v>
      </c>
      <c r="DJ376" s="118">
        <v>10069740.9315632</v>
      </c>
      <c r="DK376" s="118">
        <v>9825155.4788710903</v>
      </c>
      <c r="DL376" s="118">
        <v>10130724.247309901</v>
      </c>
      <c r="DM376" s="118">
        <v>10525834.4010977</v>
      </c>
      <c r="DN376" s="118">
        <v>10620709.6157963</v>
      </c>
      <c r="DO376" s="118">
        <v>10832334.280740799</v>
      </c>
      <c r="DP376" s="118">
        <v>10486368.510466401</v>
      </c>
      <c r="DQ376" s="118">
        <v>9955274.4519176297</v>
      </c>
      <c r="DR376" s="118">
        <v>10100160.4537181</v>
      </c>
      <c r="DS376" s="118">
        <v>10224013.0753213</v>
      </c>
      <c r="DT376" s="118">
        <v>9387908.0833754707</v>
      </c>
      <c r="DU376" s="118">
        <v>9387959.6513401791</v>
      </c>
      <c r="DV376" s="118">
        <v>9603553.4902639203</v>
      </c>
      <c r="DW376" s="118">
        <v>9860449.8089261893</v>
      </c>
      <c r="DX376" s="118">
        <v>10060867.719119901</v>
      </c>
      <c r="DY376" s="118">
        <v>9947105.9864422604</v>
      </c>
      <c r="DZ376" s="118">
        <v>9933809.5738673098</v>
      </c>
      <c r="EA376" s="118">
        <v>9824419.7424795106</v>
      </c>
      <c r="EB376" s="118">
        <v>10209133.9506131</v>
      </c>
      <c r="EC376" s="118">
        <v>9478144.6648162398</v>
      </c>
      <c r="ED376" s="118">
        <v>9274703.4147551507</v>
      </c>
      <c r="EE376" s="118">
        <v>9543302.8540797606</v>
      </c>
      <c r="EF376" s="118">
        <v>8960090.7941123806</v>
      </c>
      <c r="EG376" s="118">
        <v>9652492.8870667405</v>
      </c>
      <c r="EH376" s="118">
        <v>10528069.934389301</v>
      </c>
      <c r="EI376" s="118">
        <v>8492679.3094614502</v>
      </c>
      <c r="EJ376" s="118">
        <v>10342045.0775357</v>
      </c>
      <c r="EK376" s="118">
        <v>9785421.2268285193</v>
      </c>
      <c r="EL376" s="118">
        <v>9663997.4985795505</v>
      </c>
      <c r="EM376" s="118">
        <v>9845308.5664864294</v>
      </c>
      <c r="EN376" s="118">
        <v>9376350.7627034597</v>
      </c>
      <c r="EO376" s="118">
        <v>11808544.1135954</v>
      </c>
      <c r="EP376" s="118">
        <v>9896436.4426789097</v>
      </c>
      <c r="EQ376" s="118">
        <v>9742031.4084288608</v>
      </c>
      <c r="ER376" s="118">
        <v>9903760.78122022</v>
      </c>
      <c r="ES376" s="118">
        <v>9864177.0169783309</v>
      </c>
      <c r="ET376" s="118">
        <v>9124597.3847249001</v>
      </c>
      <c r="EU376" s="118">
        <v>9152796.15872203</v>
      </c>
      <c r="EV376" s="118">
        <v>10248265.912146</v>
      </c>
      <c r="EW376" s="118">
        <v>8812082.0840435605</v>
      </c>
      <c r="EX376" s="118">
        <v>9271420.3502690904</v>
      </c>
      <c r="EY376" s="118">
        <v>9968952.3515885491</v>
      </c>
      <c r="EZ376" s="118">
        <v>8301142.4809957696</v>
      </c>
      <c r="FA376" s="118">
        <v>9783050.4180180505</v>
      </c>
      <c r="FB376" s="118">
        <v>9756220.8502341695</v>
      </c>
      <c r="FC376" s="118">
        <v>10380448.098443899</v>
      </c>
      <c r="FD376" s="118">
        <v>10103868.959798301</v>
      </c>
    </row>
    <row r="377" spans="1:160" s="118" customFormat="1" x14ac:dyDescent="0.2">
      <c r="A377" s="118" t="s">
        <v>1688</v>
      </c>
      <c r="B377" s="132"/>
      <c r="C377" s="132"/>
      <c r="D377" s="117">
        <v>16738736.0483722</v>
      </c>
      <c r="E377" s="117">
        <v>15635666.2307365</v>
      </c>
      <c r="F377" s="117">
        <v>16439493.5627102</v>
      </c>
      <c r="G377" s="117">
        <v>16778581.429110602</v>
      </c>
      <c r="H377" s="117">
        <v>15693839.991993301</v>
      </c>
      <c r="I377" s="117">
        <v>16269245.7322552</v>
      </c>
      <c r="J377" s="117">
        <v>15569267.0240517</v>
      </c>
      <c r="K377" s="117">
        <v>15939328.168233201</v>
      </c>
      <c r="L377" s="117">
        <v>15746350.9105141</v>
      </c>
      <c r="M377" s="117">
        <v>15997757.193982899</v>
      </c>
      <c r="N377" s="118">
        <v>16103064.203142</v>
      </c>
      <c r="O377" s="118">
        <v>10718806.9676739</v>
      </c>
      <c r="P377" s="118">
        <v>15473115.6977394</v>
      </c>
      <c r="Q377" s="118">
        <v>15532910.799782</v>
      </c>
      <c r="R377" s="118">
        <v>16240771.5963753</v>
      </c>
      <c r="S377" s="118">
        <v>16722668.913648101</v>
      </c>
      <c r="T377" s="118">
        <v>15206772.0798642</v>
      </c>
      <c r="U377" s="118">
        <v>15426937.6252589</v>
      </c>
      <c r="V377" s="118">
        <v>15946701.583067199</v>
      </c>
      <c r="W377" s="118">
        <v>15674348.6801033</v>
      </c>
      <c r="X377" s="118">
        <v>16030341.9678503</v>
      </c>
      <c r="Y377" s="118">
        <v>15926686.465303101</v>
      </c>
      <c r="Z377" s="118">
        <v>15907125.0695451</v>
      </c>
      <c r="AA377" s="118">
        <v>16130600.868814399</v>
      </c>
      <c r="AB377" s="118">
        <v>15926207.4660512</v>
      </c>
      <c r="AC377" s="118">
        <v>16027930.089890299</v>
      </c>
      <c r="AD377" s="118">
        <v>15808906.717459699</v>
      </c>
      <c r="AE377" s="118">
        <v>16115382.3618927</v>
      </c>
      <c r="AF377" s="118">
        <v>15471183.4544641</v>
      </c>
      <c r="AG377" s="118">
        <v>15663423.277242901</v>
      </c>
      <c r="AH377" s="118">
        <v>16021955.090025401</v>
      </c>
      <c r="AI377" s="118">
        <v>15694664.227009101</v>
      </c>
      <c r="AJ377" s="118">
        <v>15758375.5257433</v>
      </c>
      <c r="AK377" s="118">
        <v>15544670.4070224</v>
      </c>
      <c r="AL377" s="118">
        <v>15374834.8355914</v>
      </c>
      <c r="AM377" s="118">
        <v>15025845.6724771</v>
      </c>
      <c r="AN377" s="118">
        <v>13275554.1326709</v>
      </c>
      <c r="AO377" s="118">
        <v>15556886.7120461</v>
      </c>
      <c r="AP377" s="118">
        <v>15286672.9234841</v>
      </c>
      <c r="AQ377" s="118">
        <v>13885446.606414599</v>
      </c>
      <c r="AR377" s="118">
        <v>13750513.859199701</v>
      </c>
      <c r="AS377" s="118">
        <v>14097264.734027101</v>
      </c>
      <c r="AT377" s="118">
        <v>14286648.237027699</v>
      </c>
      <c r="AU377" s="118">
        <v>15091373.3321328</v>
      </c>
      <c r="AV377" s="118">
        <v>13831019.779939</v>
      </c>
      <c r="AW377" s="118">
        <v>14530589.143808801</v>
      </c>
      <c r="AX377" s="118">
        <v>13809728.0423939</v>
      </c>
      <c r="AY377" s="118">
        <v>14417072.926742001</v>
      </c>
      <c r="AZ377" s="118">
        <v>14346043.851966299</v>
      </c>
      <c r="BA377" s="118">
        <v>14244424.922757899</v>
      </c>
      <c r="BB377" s="118">
        <v>13962501.9613711</v>
      </c>
      <c r="BC377" s="118">
        <v>13867379.901631201</v>
      </c>
      <c r="BD377" s="118">
        <v>14054557.498257499</v>
      </c>
      <c r="BE377" s="118">
        <v>15661670.790379699</v>
      </c>
      <c r="BF377" s="118">
        <v>13807716.356324701</v>
      </c>
      <c r="BG377" s="118">
        <v>13261599.0952137</v>
      </c>
      <c r="BH377" s="118">
        <v>14198649.8978639</v>
      </c>
      <c r="BI377" s="118">
        <v>13278132.7048683</v>
      </c>
      <c r="BJ377" s="118">
        <v>14002487.2162052</v>
      </c>
      <c r="BK377" s="118">
        <v>14382157.7316893</v>
      </c>
      <c r="BL377" s="118">
        <v>13624861.7628606</v>
      </c>
      <c r="BM377" s="118">
        <v>14798216.0287608</v>
      </c>
      <c r="BN377" s="118">
        <v>14612073.7139882</v>
      </c>
      <c r="BO377" s="118">
        <v>13205402.711746501</v>
      </c>
      <c r="BP377" s="118">
        <v>14623024.1724906</v>
      </c>
      <c r="BQ377" s="118">
        <v>14145067.1186362</v>
      </c>
      <c r="BR377" s="118">
        <v>13563951.931870401</v>
      </c>
      <c r="BS377" s="118">
        <v>13581101.507413501</v>
      </c>
      <c r="BT377" s="118">
        <v>14277238.0135311</v>
      </c>
      <c r="BU377" s="118">
        <v>14320044.697396001</v>
      </c>
      <c r="BV377" s="118">
        <v>15262527.912949599</v>
      </c>
      <c r="BW377" s="118">
        <v>14066316.8607365</v>
      </c>
      <c r="BX377" s="118">
        <v>14395747.9994401</v>
      </c>
      <c r="BY377" s="118">
        <v>15599541.1477654</v>
      </c>
      <c r="BZ377" s="118">
        <v>14639259.1309145</v>
      </c>
      <c r="CA377" s="118">
        <v>14338437.5491562</v>
      </c>
      <c r="CB377" s="118">
        <v>13832622.5880183</v>
      </c>
      <c r="CC377" s="118">
        <v>12459955.699864799</v>
      </c>
      <c r="CD377" s="118">
        <v>12730045.671280799</v>
      </c>
      <c r="CE377" s="118">
        <v>12530786.7309203</v>
      </c>
      <c r="CF377" s="118">
        <v>12767849.6164566</v>
      </c>
      <c r="CG377" s="118">
        <v>12075099.7321846</v>
      </c>
      <c r="CH377" s="118">
        <v>12781334.986175301</v>
      </c>
      <c r="CI377" s="118">
        <v>12469205.112235</v>
      </c>
      <c r="CJ377" s="118">
        <v>13071962.2456857</v>
      </c>
      <c r="CK377" s="118">
        <v>12075928.8128324</v>
      </c>
      <c r="CL377" s="118">
        <v>11615919.0099684</v>
      </c>
      <c r="CM377" s="118">
        <v>12166321.9977223</v>
      </c>
      <c r="CN377" s="118">
        <v>12507362.688584</v>
      </c>
      <c r="CO377" s="118">
        <v>11976590.2200108</v>
      </c>
      <c r="CP377" s="118">
        <v>11789062.4712526</v>
      </c>
      <c r="CQ377" s="118">
        <v>12367211.549007701</v>
      </c>
      <c r="CR377" s="118">
        <v>12184322.498068999</v>
      </c>
      <c r="CS377" s="118">
        <v>12556562.052982699</v>
      </c>
      <c r="CT377" s="118">
        <v>11630235.8602897</v>
      </c>
      <c r="CU377" s="118">
        <v>12233933.5718941</v>
      </c>
      <c r="CV377" s="118">
        <v>12714002.470203601</v>
      </c>
      <c r="CW377" s="118">
        <v>13004966.1908614</v>
      </c>
      <c r="CX377" s="118">
        <v>12581686.286338</v>
      </c>
      <c r="CY377" s="118">
        <v>12170711.912253501</v>
      </c>
      <c r="CZ377" s="118">
        <v>12130616.9370382</v>
      </c>
      <c r="DA377" s="118">
        <v>12407369.009637199</v>
      </c>
      <c r="DB377" s="118">
        <v>12767178.317180401</v>
      </c>
      <c r="DC377" s="118">
        <v>12183580.103683701</v>
      </c>
      <c r="DD377" s="118">
        <v>12530684.539873499</v>
      </c>
      <c r="DE377" s="118">
        <v>12252169.8316203</v>
      </c>
      <c r="DF377" s="118">
        <v>12284179.477806</v>
      </c>
      <c r="DG377" s="118">
        <v>11810832.753167899</v>
      </c>
      <c r="DH377" s="118">
        <v>12644959.5784964</v>
      </c>
      <c r="DI377" s="118">
        <v>12143880.131046301</v>
      </c>
      <c r="DJ377" s="118">
        <v>11502181.4019945</v>
      </c>
      <c r="DK377" s="118">
        <v>11781892.885335101</v>
      </c>
      <c r="DL377" s="118">
        <v>12304757.245633701</v>
      </c>
      <c r="DM377" s="118">
        <v>13388596.5512906</v>
      </c>
      <c r="DN377" s="118">
        <v>12895028.1604911</v>
      </c>
      <c r="DO377" s="118">
        <v>12983262.6731697</v>
      </c>
      <c r="DP377" s="118">
        <v>12808536.693360901</v>
      </c>
      <c r="DQ377" s="118">
        <v>12575688.893438401</v>
      </c>
      <c r="DR377" s="118">
        <v>12083277.714834601</v>
      </c>
      <c r="DS377" s="118">
        <v>11551312.348045301</v>
      </c>
      <c r="DT377" s="118">
        <v>11614582.9734641</v>
      </c>
      <c r="DU377" s="118">
        <v>11353855.1410434</v>
      </c>
      <c r="DV377" s="118">
        <v>11683174.401234301</v>
      </c>
      <c r="DW377" s="118">
        <v>11781583.131406</v>
      </c>
      <c r="DX377" s="118">
        <v>10920015.943735801</v>
      </c>
      <c r="DY377" s="118">
        <v>11836746.9976124</v>
      </c>
      <c r="DZ377" s="118">
        <v>10672778.5189758</v>
      </c>
      <c r="EA377" s="118">
        <v>11689966.486292999</v>
      </c>
      <c r="EB377" s="118">
        <v>11825589.653050801</v>
      </c>
      <c r="EC377" s="118">
        <v>11080482.041559201</v>
      </c>
      <c r="ED377" s="118">
        <v>11292391.0616845</v>
      </c>
      <c r="EE377" s="118">
        <v>12015386.7095971</v>
      </c>
      <c r="EF377" s="118">
        <v>10700256.883135499</v>
      </c>
      <c r="EG377" s="118">
        <v>11262095.399357401</v>
      </c>
      <c r="EH377" s="118">
        <v>12197704.749953801</v>
      </c>
      <c r="EI377" s="118">
        <v>11614340.1910535</v>
      </c>
      <c r="EJ377" s="118">
        <v>12362432.6585375</v>
      </c>
      <c r="EK377" s="118">
        <v>11343787.940648099</v>
      </c>
      <c r="EL377" s="118">
        <v>11249250.764276801</v>
      </c>
      <c r="EM377" s="118">
        <v>11819774.245342501</v>
      </c>
      <c r="EN377" s="118">
        <v>12162418.2335029</v>
      </c>
      <c r="EO377" s="118">
        <v>14107603.578729199</v>
      </c>
      <c r="EP377" s="118">
        <v>11243381.6561809</v>
      </c>
      <c r="EQ377" s="118">
        <v>11473238.5817804</v>
      </c>
      <c r="ER377" s="118">
        <v>11701887.244571799</v>
      </c>
      <c r="ES377" s="118">
        <v>11095423.058377501</v>
      </c>
      <c r="ET377" s="118">
        <v>11318205.01289</v>
      </c>
      <c r="EU377" s="118">
        <v>10713043.3987855</v>
      </c>
      <c r="EV377" s="118">
        <v>11904608.443965301</v>
      </c>
      <c r="EW377" s="118">
        <v>10458346.2904795</v>
      </c>
      <c r="EX377" s="118">
        <v>11189836.771234799</v>
      </c>
      <c r="EY377" s="118">
        <v>11549862.392369799</v>
      </c>
      <c r="EZ377" s="118">
        <v>10321675.242835799</v>
      </c>
      <c r="FA377" s="118">
        <v>11511726.4783339</v>
      </c>
      <c r="FB377" s="118">
        <v>12017755.645472599</v>
      </c>
      <c r="FC377" s="118">
        <v>12147876.4971107</v>
      </c>
      <c r="FD377" s="118">
        <v>11847989.390923399</v>
      </c>
    </row>
    <row r="378" spans="1:160" s="118" customFormat="1" x14ac:dyDescent="0.2">
      <c r="A378" s="118" t="s">
        <v>1689</v>
      </c>
      <c r="B378" s="132"/>
      <c r="C378" s="132"/>
      <c r="D378" s="117">
        <v>36067011.314821601</v>
      </c>
      <c r="E378" s="117">
        <v>36453274.052342199</v>
      </c>
      <c r="F378" s="117">
        <v>36801904.069915101</v>
      </c>
      <c r="G378" s="117">
        <v>36777981.5611104</v>
      </c>
      <c r="H378" s="117">
        <v>35478591.158459798</v>
      </c>
      <c r="I378" s="117">
        <v>36332739.230013996</v>
      </c>
      <c r="J378" s="117">
        <v>36916068.359136201</v>
      </c>
      <c r="K378" s="117">
        <v>36691777.347083598</v>
      </c>
      <c r="L378" s="117">
        <v>34827446.565865703</v>
      </c>
      <c r="M378" s="117">
        <v>34421609.211603902</v>
      </c>
      <c r="N378" s="118">
        <v>36838925.500374198</v>
      </c>
      <c r="O378" s="118">
        <v>21294036.410762399</v>
      </c>
      <c r="P378" s="118">
        <v>34503464.110039003</v>
      </c>
      <c r="Q378" s="118">
        <v>32778308.7025849</v>
      </c>
      <c r="R378" s="118">
        <v>34246050.5653392</v>
      </c>
      <c r="S378" s="118">
        <v>34290224.686913297</v>
      </c>
      <c r="T378" s="118">
        <v>34182147.438234203</v>
      </c>
      <c r="U378" s="118">
        <v>32773821.3504196</v>
      </c>
      <c r="V378" s="118">
        <v>33378683.765226401</v>
      </c>
      <c r="W378" s="118">
        <v>33086541.357895602</v>
      </c>
      <c r="X378" s="118">
        <v>34523367.055173203</v>
      </c>
      <c r="Y378" s="118">
        <v>34533546.570115998</v>
      </c>
      <c r="Z378" s="118">
        <v>35670353.878984801</v>
      </c>
      <c r="AA378" s="118">
        <v>33447350.0598775</v>
      </c>
      <c r="AB378" s="118">
        <v>34551333.232390501</v>
      </c>
      <c r="AC378" s="118">
        <v>35527712.442871802</v>
      </c>
      <c r="AD378" s="118">
        <v>32878876.669234</v>
      </c>
      <c r="AE378" s="118">
        <v>33020326.4464081</v>
      </c>
      <c r="AF378" s="118">
        <v>31840212.685149401</v>
      </c>
      <c r="AG378" s="118">
        <v>34089744.476969697</v>
      </c>
      <c r="AH378" s="118">
        <v>30831927.494514398</v>
      </c>
      <c r="AI378" s="118">
        <v>32999686.5708181</v>
      </c>
      <c r="AJ378" s="118">
        <v>32462880.061909199</v>
      </c>
      <c r="AK378" s="118">
        <v>31778404.580168199</v>
      </c>
      <c r="AL378" s="118">
        <v>32139777.205493402</v>
      </c>
      <c r="AM378" s="118">
        <v>32847942.428490698</v>
      </c>
      <c r="AN378" s="118">
        <v>27843907.354603801</v>
      </c>
      <c r="AO378" s="118">
        <v>33717978.978059202</v>
      </c>
      <c r="AP378" s="118">
        <v>29842027.628814999</v>
      </c>
      <c r="AQ378" s="118">
        <v>32144720.0585384</v>
      </c>
      <c r="AR378" s="118">
        <v>31455428.102381799</v>
      </c>
      <c r="AS378" s="118">
        <v>30975899.766185701</v>
      </c>
      <c r="AT378" s="118">
        <v>32659369.392521899</v>
      </c>
      <c r="AU378" s="118">
        <v>32852251.2454409</v>
      </c>
      <c r="AV378" s="118">
        <v>32025510.693210799</v>
      </c>
      <c r="AW378" s="118">
        <v>32388449.195492402</v>
      </c>
      <c r="AX378" s="118">
        <v>28070653.3337963</v>
      </c>
      <c r="AY378" s="118">
        <v>29804305.414223999</v>
      </c>
      <c r="AZ378" s="118">
        <v>31018643.1125625</v>
      </c>
      <c r="BA378" s="118">
        <v>29937831.542024001</v>
      </c>
      <c r="BB378" s="118">
        <v>29870387.453770701</v>
      </c>
      <c r="BC378" s="118">
        <v>28141932.7783661</v>
      </c>
      <c r="BD378" s="118">
        <v>32007325.5068544</v>
      </c>
      <c r="BE378" s="118">
        <v>30328354.076925602</v>
      </c>
      <c r="BF378" s="118">
        <v>30270515.620142002</v>
      </c>
      <c r="BG378" s="118">
        <v>28870979.086126</v>
      </c>
      <c r="BH378" s="118">
        <v>31462336.215022501</v>
      </c>
      <c r="BI378" s="118">
        <v>26401777.265695199</v>
      </c>
      <c r="BJ378" s="118">
        <v>29192895.4167688</v>
      </c>
      <c r="BK378" s="118">
        <v>29759979.941337999</v>
      </c>
      <c r="BL378" s="118">
        <v>29280913.762031201</v>
      </c>
      <c r="BM378" s="118">
        <v>31045061.343221199</v>
      </c>
      <c r="BN378" s="118">
        <v>29721699.846988998</v>
      </c>
      <c r="BO378" s="118">
        <v>28912942.329693999</v>
      </c>
      <c r="BP378" s="118">
        <v>31511714.774108302</v>
      </c>
      <c r="BQ378" s="118">
        <v>30787079.660375599</v>
      </c>
      <c r="BR378" s="118">
        <v>27624659.5405242</v>
      </c>
      <c r="BS378" s="118">
        <v>28648881.322392799</v>
      </c>
      <c r="BT378" s="118">
        <v>29231474.4113773</v>
      </c>
      <c r="BU378" s="118">
        <v>29337220.968064401</v>
      </c>
      <c r="BV378" s="118">
        <v>27256885.5894548</v>
      </c>
      <c r="BW378" s="118">
        <v>29292379.39037</v>
      </c>
      <c r="BX378" s="118">
        <v>30357853.367156599</v>
      </c>
      <c r="BY378" s="118">
        <v>31638825.416285999</v>
      </c>
      <c r="BZ378" s="118">
        <v>30843050.0929766</v>
      </c>
      <c r="CA378" s="118">
        <v>31116179.2273666</v>
      </c>
      <c r="CB378" s="118">
        <v>27638449.127080798</v>
      </c>
      <c r="CC378" s="118">
        <v>24489792.052098598</v>
      </c>
      <c r="CD378" s="118">
        <v>27027436.350320201</v>
      </c>
      <c r="CE378" s="118">
        <v>25704160.707940701</v>
      </c>
      <c r="CF378" s="118">
        <v>25450284.283206102</v>
      </c>
      <c r="CG378" s="118">
        <v>25519747.143403001</v>
      </c>
      <c r="CH378" s="118">
        <v>25411791.1183175</v>
      </c>
      <c r="CI378" s="118">
        <v>25417057.7652614</v>
      </c>
      <c r="CJ378" s="118">
        <v>25035919.073770199</v>
      </c>
      <c r="CK378" s="118">
        <v>25116588.5878473</v>
      </c>
      <c r="CL378" s="118">
        <v>24566205.272059999</v>
      </c>
      <c r="CM378" s="118">
        <v>25688024.988530401</v>
      </c>
      <c r="CN378" s="118">
        <v>25566082.426750101</v>
      </c>
      <c r="CO378" s="118">
        <v>24480899.8355502</v>
      </c>
      <c r="CP378" s="118">
        <v>25227342.177823499</v>
      </c>
      <c r="CQ378" s="118">
        <v>24740878.490217701</v>
      </c>
      <c r="CR378" s="118">
        <v>24549197.7913297</v>
      </c>
      <c r="CS378" s="118">
        <v>25906384.919113699</v>
      </c>
      <c r="CT378" s="118">
        <v>25104282.157024998</v>
      </c>
      <c r="CU378" s="118">
        <v>24774717.974078801</v>
      </c>
      <c r="CV378" s="118">
        <v>26761112.4442029</v>
      </c>
      <c r="CW378" s="118">
        <v>27649900.626108602</v>
      </c>
      <c r="CX378" s="118">
        <v>25481801.590983398</v>
      </c>
      <c r="CY378" s="118">
        <v>25591231.262432002</v>
      </c>
      <c r="CZ378" s="118">
        <v>25005051.9770578</v>
      </c>
      <c r="DA378" s="118">
        <v>27062374.0454784</v>
      </c>
      <c r="DB378" s="118">
        <v>26902662.058953099</v>
      </c>
      <c r="DC378" s="118">
        <v>26979219.5665236</v>
      </c>
      <c r="DD378" s="118">
        <v>25223600.5366919</v>
      </c>
      <c r="DE378" s="118">
        <v>26026319.747615401</v>
      </c>
      <c r="DF378" s="118">
        <v>26157300.032172501</v>
      </c>
      <c r="DG378" s="118">
        <v>26123333.346349798</v>
      </c>
      <c r="DH378" s="118">
        <v>26627859.473978601</v>
      </c>
      <c r="DI378" s="118">
        <v>25087085.550716199</v>
      </c>
      <c r="DJ378" s="118">
        <v>26254733.253643099</v>
      </c>
      <c r="DK378" s="118">
        <v>25685059.8455295</v>
      </c>
      <c r="DL378" s="118">
        <v>25778339.006338499</v>
      </c>
      <c r="DM378" s="118">
        <v>27902115.040295102</v>
      </c>
      <c r="DN378" s="118">
        <v>25360354.132047102</v>
      </c>
      <c r="DO378" s="118">
        <v>25444244.9544417</v>
      </c>
      <c r="DP378" s="118">
        <v>24293906.050363898</v>
      </c>
      <c r="DQ378" s="118">
        <v>24772714.735276502</v>
      </c>
      <c r="DR378" s="118">
        <v>24971106.751823299</v>
      </c>
      <c r="DS378" s="118">
        <v>25015261.322694901</v>
      </c>
      <c r="DT378" s="118">
        <v>25450275.259753801</v>
      </c>
      <c r="DU378" s="118">
        <v>25135740.426045801</v>
      </c>
      <c r="DV378" s="118">
        <v>24810539.7573446</v>
      </c>
      <c r="DW378" s="118">
        <v>25428709.982857302</v>
      </c>
      <c r="DX378" s="118">
        <v>27769102.626837902</v>
      </c>
      <c r="DY378" s="118">
        <v>26268993.267737798</v>
      </c>
      <c r="DZ378" s="118">
        <v>26226871.010587402</v>
      </c>
      <c r="EA378" s="118">
        <v>23791346.847742099</v>
      </c>
      <c r="EB378" s="118">
        <v>26587207.666951299</v>
      </c>
      <c r="EC378" s="118">
        <v>25031429.011681501</v>
      </c>
      <c r="ED378" s="118">
        <v>23840511.1446939</v>
      </c>
      <c r="EE378" s="118">
        <v>26214082.917127199</v>
      </c>
      <c r="EF378" s="118">
        <v>25154850.857885402</v>
      </c>
      <c r="EG378" s="118">
        <v>25327608.367323399</v>
      </c>
      <c r="EH378" s="118">
        <v>28599894.363929801</v>
      </c>
      <c r="EI378" s="118">
        <v>27329013.0470916</v>
      </c>
      <c r="EJ378" s="118">
        <v>27915775.507750299</v>
      </c>
      <c r="EK378" s="118">
        <v>25914578.764116701</v>
      </c>
      <c r="EL378" s="118">
        <v>25643528.635834999</v>
      </c>
      <c r="EM378" s="118">
        <v>25266326.591373101</v>
      </c>
      <c r="EN378" s="118">
        <v>26612092.867919099</v>
      </c>
      <c r="EO378" s="118">
        <v>31611007.179241098</v>
      </c>
      <c r="EP378" s="118">
        <v>25843353.586073101</v>
      </c>
      <c r="EQ378" s="118">
        <v>24775090.859213602</v>
      </c>
      <c r="ER378" s="118">
        <v>25439174.9429361</v>
      </c>
      <c r="ES378" s="118">
        <v>25074896.616829101</v>
      </c>
      <c r="ET378" s="118">
        <v>24472144.496541601</v>
      </c>
      <c r="EU378" s="118">
        <v>22854032.104744501</v>
      </c>
      <c r="EV378" s="118">
        <v>26790567.048805099</v>
      </c>
      <c r="EW378" s="118">
        <v>23527641.848393898</v>
      </c>
      <c r="EX378" s="118">
        <v>24351619.421129201</v>
      </c>
      <c r="EY378" s="118">
        <v>27130956.649136901</v>
      </c>
      <c r="EZ378" s="118">
        <v>23317358.243057799</v>
      </c>
      <c r="FA378" s="118">
        <v>25553469.710827801</v>
      </c>
      <c r="FB378" s="118">
        <v>27313756.845615301</v>
      </c>
      <c r="FC378" s="118">
        <v>25629627.314582601</v>
      </c>
      <c r="FD378" s="118">
        <v>26454555.112810198</v>
      </c>
    </row>
    <row r="379" spans="1:160" s="118" customFormat="1" x14ac:dyDescent="0.2">
      <c r="A379" s="118" t="s">
        <v>1690</v>
      </c>
      <c r="B379" s="132"/>
      <c r="C379" s="132"/>
      <c r="D379" s="117">
        <v>1207292.63680595</v>
      </c>
      <c r="E379" s="117">
        <v>1151380.0332152499</v>
      </c>
      <c r="F379" s="117">
        <v>1099534.4847766401</v>
      </c>
      <c r="G379" s="117">
        <v>1134523.3816011201</v>
      </c>
      <c r="H379" s="117">
        <v>1112132.07737945</v>
      </c>
      <c r="I379" s="117">
        <v>1173170.2936605399</v>
      </c>
      <c r="J379" s="117">
        <v>1114357.4951054701</v>
      </c>
      <c r="K379" s="117">
        <v>1096949.5920024901</v>
      </c>
      <c r="L379" s="117">
        <v>1111346.4424161899</v>
      </c>
      <c r="M379" s="117">
        <v>1099685.2070559</v>
      </c>
      <c r="N379" s="118">
        <v>1177685.2054121699</v>
      </c>
      <c r="O379" s="118">
        <v>855688.34469282697</v>
      </c>
      <c r="P379" s="118">
        <v>1115286.71176032</v>
      </c>
      <c r="Q379" s="118">
        <v>1119808.2789976001</v>
      </c>
      <c r="R379" s="118">
        <v>1170988.71597412</v>
      </c>
      <c r="S379" s="118">
        <v>1141008.21537844</v>
      </c>
      <c r="T379" s="118">
        <v>1156444.56964105</v>
      </c>
      <c r="U379" s="118">
        <v>1157727.2148124101</v>
      </c>
      <c r="V379" s="118">
        <v>1169835.68727485</v>
      </c>
      <c r="W379" s="118">
        <v>1172759.86358544</v>
      </c>
      <c r="X379" s="118">
        <v>1149609.0682961501</v>
      </c>
      <c r="Y379" s="118">
        <v>1154803.0572275401</v>
      </c>
      <c r="Z379" s="118">
        <v>1143496.8177706399</v>
      </c>
      <c r="AA379" s="118">
        <v>1082082.0900224801</v>
      </c>
      <c r="AB379" s="118">
        <v>1118218.20758738</v>
      </c>
      <c r="AC379" s="118">
        <v>1212347.00073557</v>
      </c>
      <c r="AD379" s="118">
        <v>1092678.2168123501</v>
      </c>
      <c r="AE379" s="118">
        <v>1130049.9889519301</v>
      </c>
      <c r="AF379" s="118">
        <v>1119229.57828816</v>
      </c>
      <c r="AG379" s="118">
        <v>1120623.6045003401</v>
      </c>
      <c r="AH379" s="118">
        <v>1066517.0065154301</v>
      </c>
      <c r="AI379" s="118">
        <v>1090021.5428808599</v>
      </c>
      <c r="AJ379" s="118">
        <v>1140295.2041652701</v>
      </c>
      <c r="AK379" s="118">
        <v>1085345.3604279801</v>
      </c>
      <c r="AL379" s="118">
        <v>1099752.05518186</v>
      </c>
      <c r="AM379" s="118">
        <v>1153962.2747100601</v>
      </c>
      <c r="AN379" s="118">
        <v>1012014.1127772901</v>
      </c>
      <c r="AO379" s="118">
        <v>1109442.6129980299</v>
      </c>
      <c r="AP379" s="118">
        <v>1152628.17507584</v>
      </c>
      <c r="AQ379" s="118">
        <v>1093997.3114161801</v>
      </c>
      <c r="AR379" s="118">
        <v>1031847.7168277</v>
      </c>
      <c r="AS379" s="118">
        <v>1074554.1337765299</v>
      </c>
      <c r="AT379" s="118">
        <v>1102189.1903080901</v>
      </c>
      <c r="AU379" s="118">
        <v>1105880.2406649401</v>
      </c>
      <c r="AV379" s="118">
        <v>1039398.399712</v>
      </c>
      <c r="AW379" s="118">
        <v>1028648.2325711</v>
      </c>
      <c r="AX379" s="118">
        <v>1021272.82744792</v>
      </c>
      <c r="AY379" s="118">
        <v>1038075.44550883</v>
      </c>
      <c r="AZ379" s="118">
        <v>1050739.1038287701</v>
      </c>
      <c r="BA379" s="118">
        <v>972117.13918531302</v>
      </c>
      <c r="BB379" s="118">
        <v>1049342.91706251</v>
      </c>
      <c r="BC379" s="118">
        <v>978846.58674895298</v>
      </c>
      <c r="BD379" s="118">
        <v>1037323.21512468</v>
      </c>
      <c r="BE379" s="118">
        <v>1001677.50267969</v>
      </c>
      <c r="BF379" s="118">
        <v>1014084.2197284501</v>
      </c>
      <c r="BG379" s="118">
        <v>966368.85090522398</v>
      </c>
      <c r="BH379" s="118">
        <v>1020733.09702985</v>
      </c>
      <c r="BI379" s="118">
        <v>1096579.2512849199</v>
      </c>
      <c r="BJ379" s="118">
        <v>951907.81337800901</v>
      </c>
      <c r="BK379" s="118">
        <v>985403.49881965399</v>
      </c>
      <c r="BL379" s="118">
        <v>1068502.88801606</v>
      </c>
      <c r="BM379" s="118">
        <v>1052779.02309237</v>
      </c>
      <c r="BN379" s="118">
        <v>998252.87149524002</v>
      </c>
      <c r="BO379" s="118">
        <v>964354.30825509503</v>
      </c>
      <c r="BP379" s="118">
        <v>1060901.9538396201</v>
      </c>
      <c r="BQ379" s="118">
        <v>909361.79910889501</v>
      </c>
      <c r="BR379" s="118">
        <v>963699.42748724495</v>
      </c>
      <c r="BS379" s="118">
        <v>868544.06760321499</v>
      </c>
      <c r="BT379" s="118">
        <v>976422.40810815198</v>
      </c>
      <c r="BU379" s="118">
        <v>999512.50837052404</v>
      </c>
      <c r="BV379" s="118">
        <v>1018730.78548186</v>
      </c>
      <c r="BW379" s="118">
        <v>983759.66415499896</v>
      </c>
      <c r="BX379" s="118">
        <v>1028129.8536706</v>
      </c>
      <c r="BY379" s="118">
        <v>1088163.1706171201</v>
      </c>
      <c r="BZ379" s="118">
        <v>1020141.1039905</v>
      </c>
      <c r="CA379" s="118">
        <v>1128574.0281035199</v>
      </c>
      <c r="CB379" s="118">
        <v>996668.01834303897</v>
      </c>
      <c r="CC379" s="118">
        <v>855315.03337064805</v>
      </c>
      <c r="CD379" s="118">
        <v>896200.52471933304</v>
      </c>
      <c r="CE379" s="118">
        <v>876561.37312951498</v>
      </c>
      <c r="CF379" s="118">
        <v>943993.56743622595</v>
      </c>
      <c r="CG379" s="118">
        <v>805333.38134424505</v>
      </c>
      <c r="CH379" s="118">
        <v>912929.15750101698</v>
      </c>
      <c r="CI379" s="118">
        <v>859844.21536087897</v>
      </c>
      <c r="CJ379" s="118">
        <v>928705.43978312798</v>
      </c>
      <c r="CK379" s="118">
        <v>884082.50958934799</v>
      </c>
      <c r="CL379" s="118">
        <v>919611.37210584898</v>
      </c>
      <c r="CM379" s="118">
        <v>864711.69683988905</v>
      </c>
      <c r="CN379" s="118">
        <v>836664.107245569</v>
      </c>
      <c r="CO379" s="118">
        <v>801160.26294076804</v>
      </c>
      <c r="CP379" s="118">
        <v>816993.78836271702</v>
      </c>
      <c r="CQ379" s="118">
        <v>859031.89774446795</v>
      </c>
      <c r="CR379" s="118">
        <v>825532.90704963205</v>
      </c>
      <c r="CS379" s="118">
        <v>841370.24846194405</v>
      </c>
      <c r="CT379" s="118">
        <v>769524.55204130895</v>
      </c>
      <c r="CU379" s="118">
        <v>751187.78122373403</v>
      </c>
      <c r="CV379" s="118">
        <v>847736.37656984001</v>
      </c>
      <c r="CW379" s="118">
        <v>880252.846687546</v>
      </c>
      <c r="CX379" s="118">
        <v>826937.28595146397</v>
      </c>
      <c r="CY379" s="118">
        <v>838833.58531524497</v>
      </c>
      <c r="CZ379" s="118">
        <v>829169.86818787805</v>
      </c>
      <c r="DA379" s="118">
        <v>916366.55657961499</v>
      </c>
      <c r="DB379" s="118">
        <v>821248.63211012504</v>
      </c>
      <c r="DC379" s="118">
        <v>835888.13600584003</v>
      </c>
      <c r="DD379" s="118">
        <v>827481.50388511596</v>
      </c>
      <c r="DE379" s="118">
        <v>812697.66806058399</v>
      </c>
      <c r="DF379" s="118">
        <v>808950.56994746602</v>
      </c>
      <c r="DG379" s="118">
        <v>880930.62349869101</v>
      </c>
      <c r="DH379" s="118">
        <v>905028.23700695601</v>
      </c>
      <c r="DI379" s="118">
        <v>823556.48996136605</v>
      </c>
      <c r="DJ379" s="118">
        <v>844526.04294320196</v>
      </c>
      <c r="DK379" s="118">
        <v>884206.87151492503</v>
      </c>
      <c r="DL379" s="118">
        <v>801317.63201518403</v>
      </c>
      <c r="DM379" s="118">
        <v>873100.24071184394</v>
      </c>
      <c r="DN379" s="118">
        <v>857619.13701114897</v>
      </c>
      <c r="DO379" s="118">
        <v>883831.03580294701</v>
      </c>
      <c r="DP379" s="118">
        <v>905533.33016087802</v>
      </c>
      <c r="DQ379" s="118">
        <v>829562.83205652505</v>
      </c>
      <c r="DR379" s="118">
        <v>786640.365082965</v>
      </c>
      <c r="DS379" s="118">
        <v>794230.60053152102</v>
      </c>
      <c r="DT379" s="118">
        <v>772246.27550494706</v>
      </c>
      <c r="DU379" s="118">
        <v>751567.698735988</v>
      </c>
      <c r="DV379" s="118">
        <v>813580.22891442804</v>
      </c>
      <c r="DW379" s="118">
        <v>801222.93456611398</v>
      </c>
      <c r="DX379" s="118">
        <v>814628.102767142</v>
      </c>
      <c r="DY379" s="118">
        <v>838372.49302590801</v>
      </c>
      <c r="DZ379" s="118">
        <v>813782.84707889799</v>
      </c>
      <c r="EA379" s="118">
        <v>832249.78003234102</v>
      </c>
      <c r="EB379" s="118">
        <v>799852.89331657998</v>
      </c>
      <c r="EC379" s="118">
        <v>771193.55243279401</v>
      </c>
      <c r="ED379" s="118">
        <v>752367.55340581597</v>
      </c>
      <c r="EE379" s="118">
        <v>811907.671283887</v>
      </c>
      <c r="EF379" s="118">
        <v>789017.36544031196</v>
      </c>
      <c r="EG379" s="118">
        <v>760969.47965432901</v>
      </c>
      <c r="EH379" s="118">
        <v>847223.17625171004</v>
      </c>
      <c r="EI379" s="118">
        <v>811633.59435363498</v>
      </c>
      <c r="EJ379" s="118">
        <v>820106.04295191797</v>
      </c>
      <c r="EK379" s="118">
        <v>820072.77587106905</v>
      </c>
      <c r="EL379" s="118">
        <v>776393.18897919101</v>
      </c>
      <c r="EM379" s="118">
        <v>784312.18796702602</v>
      </c>
      <c r="EN379" s="118">
        <v>801206.70323444996</v>
      </c>
      <c r="EO379" s="118">
        <v>972590.39699216699</v>
      </c>
      <c r="EP379" s="118">
        <v>788059.31742813298</v>
      </c>
      <c r="EQ379" s="118">
        <v>778840.81167617103</v>
      </c>
      <c r="ER379" s="118">
        <v>779705.65322716103</v>
      </c>
      <c r="ES379" s="118">
        <v>749675.63242628705</v>
      </c>
      <c r="ET379" s="118">
        <v>721504.61611407902</v>
      </c>
      <c r="EU379" s="118">
        <v>715636.16663164995</v>
      </c>
      <c r="EV379" s="118">
        <v>794813.65974518505</v>
      </c>
      <c r="EW379" s="118">
        <v>765124.05909673695</v>
      </c>
      <c r="EX379" s="118">
        <v>730618.92070973106</v>
      </c>
      <c r="EY379" s="118">
        <v>799907.07951711002</v>
      </c>
      <c r="EZ379" s="118">
        <v>744885.78585545195</v>
      </c>
      <c r="FA379" s="118">
        <v>796428.55486844794</v>
      </c>
      <c r="FB379" s="118">
        <v>822116.48858397605</v>
      </c>
      <c r="FC379" s="118">
        <v>769514.938571668</v>
      </c>
      <c r="FD379" s="118">
        <v>764857.43241598399</v>
      </c>
    </row>
    <row r="380" spans="1:160" s="118" customFormat="1" x14ac:dyDescent="0.2">
      <c r="A380" s="118" t="s">
        <v>1695</v>
      </c>
      <c r="B380" s="132"/>
      <c r="C380" s="132"/>
      <c r="D380" s="117">
        <v>17622145.603236601</v>
      </c>
      <c r="E380" s="117">
        <v>16574711.181370899</v>
      </c>
      <c r="F380" s="117">
        <v>16989501.546218202</v>
      </c>
      <c r="G380" s="117">
        <v>16698973.6651507</v>
      </c>
      <c r="H380" s="117">
        <v>15882299.182404799</v>
      </c>
      <c r="I380" s="117">
        <v>16817647.837642301</v>
      </c>
      <c r="J380" s="117">
        <v>16523477.7852896</v>
      </c>
      <c r="K380" s="117">
        <v>16320562.6410366</v>
      </c>
      <c r="L380" s="117">
        <v>15079379.0691988</v>
      </c>
      <c r="M380" s="117">
        <v>15963187.932813199</v>
      </c>
      <c r="N380" s="118">
        <v>16061207.7022851</v>
      </c>
      <c r="O380" s="118">
        <v>10232574.690630199</v>
      </c>
      <c r="P380" s="118">
        <v>14237052.924626101</v>
      </c>
      <c r="Q380" s="118">
        <v>14273997.353001099</v>
      </c>
      <c r="R380" s="118">
        <v>15371933.841451701</v>
      </c>
      <c r="S380" s="118">
        <v>15226276.3294918</v>
      </c>
      <c r="T380" s="118">
        <v>15261406.954706701</v>
      </c>
      <c r="U380" s="118">
        <v>14995131.9257388</v>
      </c>
      <c r="V380" s="118">
        <v>15181954.5839391</v>
      </c>
      <c r="W380" s="118">
        <v>14191531.5089177</v>
      </c>
      <c r="X380" s="118">
        <v>14987462.2864106</v>
      </c>
      <c r="Y380" s="118">
        <v>15237267.953493301</v>
      </c>
      <c r="Z380" s="118">
        <v>15665796.332676301</v>
      </c>
      <c r="AA380" s="118">
        <v>13776784.905149199</v>
      </c>
      <c r="AB380" s="118">
        <v>15367472.539870899</v>
      </c>
      <c r="AC380" s="118">
        <v>14561388.7921401</v>
      </c>
      <c r="AD380" s="118">
        <v>13907686.027735099</v>
      </c>
      <c r="AE380" s="118">
        <v>14276054.203539399</v>
      </c>
      <c r="AF380" s="118">
        <v>13748332.139386799</v>
      </c>
      <c r="AG380" s="118">
        <v>13865058.2809515</v>
      </c>
      <c r="AH380" s="118">
        <v>14149712.392350201</v>
      </c>
      <c r="AI380" s="118">
        <v>13992636.4548446</v>
      </c>
      <c r="AJ380" s="118">
        <v>14291950.3186001</v>
      </c>
      <c r="AK380" s="118">
        <v>13952046.816599799</v>
      </c>
      <c r="AL380" s="118">
        <v>12996795.5466567</v>
      </c>
      <c r="AM380" s="118">
        <v>13771125.538272399</v>
      </c>
      <c r="AN380" s="118">
        <v>11355744.762435401</v>
      </c>
      <c r="AO380" s="118">
        <v>12869201.412436901</v>
      </c>
      <c r="AP380" s="118">
        <v>13204222.8390812</v>
      </c>
      <c r="AQ380" s="118">
        <v>11668314.244728699</v>
      </c>
      <c r="AR380" s="118">
        <v>11438763.500844199</v>
      </c>
      <c r="AS380" s="118">
        <v>11397007.256142501</v>
      </c>
      <c r="AT380" s="118">
        <v>12148641.837463399</v>
      </c>
      <c r="AU380" s="118">
        <v>11543918.8266096</v>
      </c>
      <c r="AV380" s="118">
        <v>10021903.094565</v>
      </c>
      <c r="AW380" s="118">
        <v>11713734.749396</v>
      </c>
      <c r="AX380" s="118">
        <v>10461541.662481301</v>
      </c>
      <c r="AY380" s="118">
        <v>10979635.163070999</v>
      </c>
      <c r="AZ380" s="118">
        <v>10916503.769869201</v>
      </c>
      <c r="BA380" s="118">
        <v>10967014.560150599</v>
      </c>
      <c r="BB380" s="118">
        <v>10618360.8136978</v>
      </c>
      <c r="BC380" s="118">
        <v>10428570.2699637</v>
      </c>
      <c r="BD380" s="118">
        <v>12110178.7804083</v>
      </c>
      <c r="BE380" s="118">
        <v>10623921.8299006</v>
      </c>
      <c r="BF380" s="118">
        <v>10419478.869410001</v>
      </c>
      <c r="BG380" s="118">
        <v>10468499.1930755</v>
      </c>
      <c r="BH380" s="118">
        <v>10659654.965688201</v>
      </c>
      <c r="BI380" s="118">
        <v>11035111.5690774</v>
      </c>
      <c r="BJ380" s="118">
        <v>10651530.708877601</v>
      </c>
      <c r="BK380" s="118">
        <v>10589846.0364604</v>
      </c>
      <c r="BL380" s="118">
        <v>11598720.1126025</v>
      </c>
      <c r="BM380" s="118">
        <v>11064595.8063336</v>
      </c>
      <c r="BN380" s="118">
        <v>10631760.980288699</v>
      </c>
      <c r="BO380" s="118">
        <v>9667004.3430922702</v>
      </c>
      <c r="BP380" s="118">
        <v>11305835.5218102</v>
      </c>
      <c r="BQ380" s="118">
        <v>10339915.0764955</v>
      </c>
      <c r="BR380" s="118">
        <v>9309516.9457930494</v>
      </c>
      <c r="BS380" s="118">
        <v>9681697.5385894105</v>
      </c>
      <c r="BT380" s="118">
        <v>9774261.2871915493</v>
      </c>
      <c r="BU380" s="118">
        <v>9726352.6651070192</v>
      </c>
      <c r="BV380" s="118">
        <v>10318920.295789801</v>
      </c>
      <c r="BW380" s="118">
        <v>10338529.2682236</v>
      </c>
      <c r="BX380" s="118">
        <v>10083328.949004499</v>
      </c>
      <c r="BY380" s="118">
        <v>11690585.7569423</v>
      </c>
      <c r="BZ380" s="118">
        <v>10325246.4978872</v>
      </c>
      <c r="CA380" s="118">
        <v>11371448.861813599</v>
      </c>
      <c r="CB380" s="118">
        <v>9766310.8500788193</v>
      </c>
      <c r="CC380" s="118">
        <v>7871062.4660022696</v>
      </c>
      <c r="CD380" s="118">
        <v>8614969.9927867204</v>
      </c>
      <c r="CE380" s="118">
        <v>8483359.6365308296</v>
      </c>
      <c r="CF380" s="118">
        <v>8780701.2320541907</v>
      </c>
      <c r="CG380" s="118">
        <v>7847655.6363883102</v>
      </c>
      <c r="CH380" s="118">
        <v>8526941.4710639808</v>
      </c>
      <c r="CI380" s="118">
        <v>9151926.4760627095</v>
      </c>
      <c r="CJ380" s="118">
        <v>8560076.4298467096</v>
      </c>
      <c r="CK380" s="118">
        <v>8008417.3451337498</v>
      </c>
      <c r="CL380" s="118">
        <v>8373275.14034703</v>
      </c>
      <c r="CM380" s="118">
        <v>7968219.7862200001</v>
      </c>
      <c r="CN380" s="118">
        <v>6992487.80604003</v>
      </c>
      <c r="CO380" s="118">
        <v>7996667.7342306497</v>
      </c>
      <c r="CP380" s="118">
        <v>7919880.00179685</v>
      </c>
      <c r="CQ380" s="118">
        <v>7544719.0261368901</v>
      </c>
      <c r="CR380" s="118">
        <v>7453143.51763626</v>
      </c>
      <c r="CS380" s="118">
        <v>8296494.0787109099</v>
      </c>
      <c r="CT380" s="118">
        <v>7625307.1477200296</v>
      </c>
      <c r="CU380" s="118">
        <v>7842453.4335357901</v>
      </c>
      <c r="CV380" s="118">
        <v>7983372.2519485103</v>
      </c>
      <c r="CW380" s="118">
        <v>8008588.7535520298</v>
      </c>
      <c r="CX380" s="118">
        <v>7662111.1522938004</v>
      </c>
      <c r="CY380" s="118">
        <v>7702568.9479595805</v>
      </c>
      <c r="CZ380" s="118">
        <v>7806014.4272647798</v>
      </c>
      <c r="DA380" s="118">
        <v>8433803.0310864393</v>
      </c>
      <c r="DB380" s="118">
        <v>8363326.92590879</v>
      </c>
      <c r="DC380" s="118">
        <v>7612478.8452615403</v>
      </c>
      <c r="DD380" s="118">
        <v>7439259.7745054504</v>
      </c>
      <c r="DE380" s="118">
        <v>8004096.7208748804</v>
      </c>
      <c r="DF380" s="118">
        <v>8111824.3249008004</v>
      </c>
      <c r="DG380" s="118">
        <v>7404848.20668431</v>
      </c>
      <c r="DH380" s="118">
        <v>7814549.1404649299</v>
      </c>
      <c r="DI380" s="118">
        <v>6654755.7698580297</v>
      </c>
      <c r="DJ380" s="118">
        <v>6048769.8684160002</v>
      </c>
      <c r="DK380" s="118">
        <v>6336069.3994263401</v>
      </c>
      <c r="DL380" s="118">
        <v>7542564.0747949304</v>
      </c>
      <c r="DM380" s="118">
        <v>7776784.6838176697</v>
      </c>
      <c r="DN380" s="118">
        <v>7679093.0982792703</v>
      </c>
      <c r="DO380" s="118">
        <v>7626276.2317735897</v>
      </c>
      <c r="DP380" s="118">
        <v>8601397.3312178291</v>
      </c>
      <c r="DQ380" s="118">
        <v>7607059.4130951799</v>
      </c>
      <c r="DR380" s="118">
        <v>7390484.1026890799</v>
      </c>
      <c r="DS380" s="118">
        <v>5977611.4803020703</v>
      </c>
      <c r="DT380" s="118">
        <v>6432435.8786874805</v>
      </c>
      <c r="DU380" s="118">
        <v>6358791.4812392797</v>
      </c>
      <c r="DV380" s="118">
        <v>5888873.24151533</v>
      </c>
      <c r="DW380" s="118">
        <v>5808825.4970612098</v>
      </c>
      <c r="DX380" s="118">
        <v>6228229.5362475105</v>
      </c>
      <c r="DY380" s="118">
        <v>6825504.1518573202</v>
      </c>
      <c r="DZ380" s="118">
        <v>6007027.5770568801</v>
      </c>
      <c r="EA380" s="118">
        <v>6707272.1391744604</v>
      </c>
      <c r="EB380" s="118">
        <v>7259218.6101164697</v>
      </c>
      <c r="EC380" s="118">
        <v>6425225.2563864402</v>
      </c>
      <c r="ED380" s="118">
        <v>6654909.2174257403</v>
      </c>
      <c r="EE380" s="118">
        <v>6504177.0476065502</v>
      </c>
      <c r="EF380" s="118">
        <v>5357190.3135661399</v>
      </c>
      <c r="EG380" s="118">
        <v>6965040.2480850201</v>
      </c>
      <c r="EH380" s="118">
        <v>7416603.8629806004</v>
      </c>
      <c r="EI380" s="118">
        <v>6778431.0313464003</v>
      </c>
      <c r="EJ380" s="118">
        <v>7173390.6015783697</v>
      </c>
      <c r="EK380" s="118">
        <v>7039023.4372487999</v>
      </c>
      <c r="EL380" s="118">
        <v>6994872.56232973</v>
      </c>
      <c r="EM380" s="118">
        <v>6820460.7904779203</v>
      </c>
      <c r="EN380" s="118">
        <v>6942987.4009853303</v>
      </c>
      <c r="EO380" s="118">
        <v>8467146.2484137192</v>
      </c>
      <c r="EP380" s="118">
        <v>6380461.7184466701</v>
      </c>
      <c r="EQ380" s="118">
        <v>6516546.2162739802</v>
      </c>
      <c r="ER380" s="118">
        <v>6670352.0407456197</v>
      </c>
      <c r="ES380" s="118">
        <v>6077479.9847733704</v>
      </c>
      <c r="ET380" s="118">
        <v>6155445.6270567197</v>
      </c>
      <c r="EU380" s="118">
        <v>5329891.5059686303</v>
      </c>
      <c r="EV380" s="118">
        <v>6357283.6069215396</v>
      </c>
      <c r="EW380" s="118">
        <v>6171637.7630213201</v>
      </c>
      <c r="EX380" s="118">
        <v>6280998.8006552299</v>
      </c>
      <c r="EY380" s="118">
        <v>6471937.1953091603</v>
      </c>
      <c r="EZ380" s="118">
        <v>6128071.2721763402</v>
      </c>
      <c r="FA380" s="118">
        <v>6493116.7044403302</v>
      </c>
      <c r="FB380" s="118">
        <v>6868010.1508545801</v>
      </c>
      <c r="FC380" s="118">
        <v>6790181.7981569301</v>
      </c>
      <c r="FD380" s="118">
        <v>6631176.8088379502</v>
      </c>
    </row>
    <row r="381" spans="1:160" s="118" customFormat="1" x14ac:dyDescent="0.2">
      <c r="A381" s="118" t="s">
        <v>1707</v>
      </c>
      <c r="B381" s="132"/>
      <c r="C381" s="132"/>
      <c r="D381" s="117">
        <v>14204769.9416024</v>
      </c>
      <c r="E381" s="117">
        <v>13617379.7347118</v>
      </c>
      <c r="F381" s="117">
        <v>13748448.219056601</v>
      </c>
      <c r="G381" s="117">
        <v>13857563.907955499</v>
      </c>
      <c r="H381" s="117">
        <v>13327591.2509034</v>
      </c>
      <c r="I381" s="117">
        <v>14170002.985743601</v>
      </c>
      <c r="J381" s="117">
        <v>13284820.113483001</v>
      </c>
      <c r="K381" s="117">
        <v>13481465.561750701</v>
      </c>
      <c r="L381" s="117">
        <v>13539487.848936601</v>
      </c>
      <c r="M381" s="117">
        <v>13463935.159068201</v>
      </c>
      <c r="N381" s="118">
        <v>13960100.574157801</v>
      </c>
      <c r="O381" s="118">
        <v>10913265.8532224</v>
      </c>
      <c r="P381" s="118">
        <v>13129913.2606022</v>
      </c>
      <c r="Q381" s="118">
        <v>13187587.380268101</v>
      </c>
      <c r="R381" s="118">
        <v>14054596.093826</v>
      </c>
      <c r="S381" s="118">
        <v>13893581.954422699</v>
      </c>
      <c r="T381" s="118">
        <v>13588247.0333101</v>
      </c>
      <c r="U381" s="118">
        <v>13105259.2581347</v>
      </c>
      <c r="V381" s="118">
        <v>13432734.355982799</v>
      </c>
      <c r="W381" s="118">
        <v>13433766.724773901</v>
      </c>
      <c r="X381" s="118">
        <v>13457144.7055248</v>
      </c>
      <c r="Y381" s="118">
        <v>13719164.917252401</v>
      </c>
      <c r="Z381" s="118">
        <v>13910000.928729299</v>
      </c>
      <c r="AA381" s="118">
        <v>13394265.511328099</v>
      </c>
      <c r="AB381" s="118">
        <v>13369242.3804795</v>
      </c>
      <c r="AC381" s="118">
        <v>13465675.7462819</v>
      </c>
      <c r="AD381" s="118">
        <v>13145617.484253</v>
      </c>
      <c r="AE381" s="118">
        <v>13428496.3690529</v>
      </c>
      <c r="AF381" s="118">
        <v>13126858.737730701</v>
      </c>
      <c r="AG381" s="118">
        <v>13353906.273437399</v>
      </c>
      <c r="AH381" s="118">
        <v>13369043.0054699</v>
      </c>
      <c r="AI381" s="118">
        <v>13525566.8505229</v>
      </c>
      <c r="AJ381" s="118">
        <v>13024449.2265152</v>
      </c>
      <c r="AK381" s="118">
        <v>13078056.2148277</v>
      </c>
      <c r="AL381" s="118">
        <v>13065677.504568599</v>
      </c>
      <c r="AM381" s="118">
        <v>13077457.098833799</v>
      </c>
      <c r="AN381" s="118">
        <v>11647318.8694588</v>
      </c>
      <c r="AO381" s="118">
        <v>13016908.082376899</v>
      </c>
      <c r="AP381" s="118">
        <v>13136474.2534819</v>
      </c>
      <c r="AQ381" s="118">
        <v>12118604.524258399</v>
      </c>
      <c r="AR381" s="118">
        <v>12240092.1889238</v>
      </c>
      <c r="AS381" s="118">
        <v>12060896.929377399</v>
      </c>
      <c r="AT381" s="118">
        <v>12263698.8840062</v>
      </c>
      <c r="AU381" s="118">
        <v>12486136.0119409</v>
      </c>
      <c r="AV381" s="118">
        <v>12436335.2265459</v>
      </c>
      <c r="AW381" s="118">
        <v>12360974.115309199</v>
      </c>
      <c r="AX381" s="118">
        <v>11827734.641084701</v>
      </c>
      <c r="AY381" s="118">
        <v>12347947.744678199</v>
      </c>
      <c r="AZ381" s="118">
        <v>11837455.8739592</v>
      </c>
      <c r="BA381" s="118">
        <v>11169187.4491101</v>
      </c>
      <c r="BB381" s="118">
        <v>11889085.793521101</v>
      </c>
      <c r="BC381" s="118">
        <v>11156545.447359901</v>
      </c>
      <c r="BD381" s="118">
        <v>12219992.9866325</v>
      </c>
      <c r="BE381" s="118">
        <v>11553612.5584384</v>
      </c>
      <c r="BF381" s="118">
        <v>12101154.194927</v>
      </c>
      <c r="BG381" s="118">
        <v>11081138.4995752</v>
      </c>
      <c r="BH381" s="118">
        <v>12176572.5014209</v>
      </c>
      <c r="BI381" s="118">
        <v>11293985.798177799</v>
      </c>
      <c r="BJ381" s="118">
        <v>11552655.3119298</v>
      </c>
      <c r="BK381" s="118">
        <v>11493526.169651801</v>
      </c>
      <c r="BL381" s="118">
        <v>11414852.3732039</v>
      </c>
      <c r="BM381" s="118">
        <v>11962296.7804826</v>
      </c>
      <c r="BN381" s="118">
        <v>11522621.817751</v>
      </c>
      <c r="BO381" s="118">
        <v>11050225.196769301</v>
      </c>
      <c r="BP381" s="118">
        <v>11859825.088152001</v>
      </c>
      <c r="BQ381" s="118">
        <v>11647853.464119401</v>
      </c>
      <c r="BR381" s="118">
        <v>10768354.303506199</v>
      </c>
      <c r="BS381" s="118">
        <v>10991080.845587</v>
      </c>
      <c r="BT381" s="118">
        <v>11642414.407585301</v>
      </c>
      <c r="BU381" s="118">
        <v>11596400.682605</v>
      </c>
      <c r="BV381" s="118">
        <v>11918313.181039101</v>
      </c>
      <c r="BW381" s="118">
        <v>11408997.2351103</v>
      </c>
      <c r="BX381" s="118">
        <v>11780750.881704999</v>
      </c>
      <c r="BY381" s="118">
        <v>12402710.115168801</v>
      </c>
      <c r="BZ381" s="118">
        <v>11732968.136944</v>
      </c>
      <c r="CA381" s="118">
        <v>11995762.6863246</v>
      </c>
      <c r="CB381" s="118">
        <v>11370733.445706701</v>
      </c>
      <c r="CC381" s="118">
        <v>9587058.6504643504</v>
      </c>
      <c r="CD381" s="118">
        <v>10167141.246184099</v>
      </c>
      <c r="CE381" s="118">
        <v>10095882.0473717</v>
      </c>
      <c r="CF381" s="118">
        <v>10426686.728028201</v>
      </c>
      <c r="CG381" s="118">
        <v>9382407.9002099205</v>
      </c>
      <c r="CH381" s="118">
        <v>10368646.244108399</v>
      </c>
      <c r="CI381" s="118">
        <v>9900385.7889989298</v>
      </c>
      <c r="CJ381" s="118">
        <v>9891261.8325164504</v>
      </c>
      <c r="CK381" s="118">
        <v>9947011.27115741</v>
      </c>
      <c r="CL381" s="118">
        <v>8920885.0570152607</v>
      </c>
      <c r="CM381" s="118">
        <v>9941072.2297461592</v>
      </c>
      <c r="CN381" s="118">
        <v>9470017.3944214508</v>
      </c>
      <c r="CO381" s="118">
        <v>9183818.1292146109</v>
      </c>
      <c r="CP381" s="118">
        <v>9719812.8499036301</v>
      </c>
      <c r="CQ381" s="118">
        <v>9023163.5202413201</v>
      </c>
      <c r="CR381" s="118">
        <v>9332250.89731385</v>
      </c>
      <c r="CS381" s="118">
        <v>9844347.1653147899</v>
      </c>
      <c r="CT381" s="118">
        <v>8846503.2693788894</v>
      </c>
      <c r="CU381" s="118">
        <v>9524062.1203678604</v>
      </c>
      <c r="CV381" s="118">
        <v>9507416.6204615608</v>
      </c>
      <c r="CW381" s="118">
        <v>10438699.6667521</v>
      </c>
      <c r="CX381" s="118">
        <v>9818910.1287762299</v>
      </c>
      <c r="CY381" s="118">
        <v>9695214.5258251894</v>
      </c>
      <c r="CZ381" s="118">
        <v>9555433.5490842797</v>
      </c>
      <c r="DA381" s="118">
        <v>10294499.217505701</v>
      </c>
      <c r="DB381" s="118">
        <v>9731956.1927357595</v>
      </c>
      <c r="DC381" s="118">
        <v>9533034.5369865391</v>
      </c>
      <c r="DD381" s="118">
        <v>9601309.4626969993</v>
      </c>
      <c r="DE381" s="118">
        <v>9510238.7657626402</v>
      </c>
      <c r="DF381" s="118">
        <v>9310191.1816709302</v>
      </c>
      <c r="DG381" s="118">
        <v>9916759.0565500706</v>
      </c>
      <c r="DH381" s="118">
        <v>9767527.6725655198</v>
      </c>
      <c r="DI381" s="118">
        <v>9517502.7047207691</v>
      </c>
      <c r="DJ381" s="118">
        <v>9161749.6897992305</v>
      </c>
      <c r="DK381" s="118">
        <v>9723967.2302333303</v>
      </c>
      <c r="DL381" s="118">
        <v>9804342.4153899401</v>
      </c>
      <c r="DM381" s="118">
        <v>9791803.1730671301</v>
      </c>
      <c r="DN381" s="118">
        <v>9910433.8561788797</v>
      </c>
      <c r="DO381" s="118">
        <v>10006234.3969709</v>
      </c>
      <c r="DP381" s="118">
        <v>9731150.7939049304</v>
      </c>
      <c r="DQ381" s="118">
        <v>9770706.9286996592</v>
      </c>
      <c r="DR381" s="118">
        <v>9452600.48570114</v>
      </c>
      <c r="DS381" s="118">
        <v>9270315.8564656898</v>
      </c>
      <c r="DT381" s="118">
        <v>9154322.8440798596</v>
      </c>
      <c r="DU381" s="118">
        <v>9089968.3628462404</v>
      </c>
      <c r="DV381" s="118">
        <v>9236451.8026592508</v>
      </c>
      <c r="DW381" s="118">
        <v>9159860.8907551896</v>
      </c>
      <c r="DX381" s="118">
        <v>9540701.4091255795</v>
      </c>
      <c r="DY381" s="118">
        <v>9147005.3324392401</v>
      </c>
      <c r="DZ381" s="118">
        <v>9410126.9567862209</v>
      </c>
      <c r="EA381" s="118">
        <v>9116630.3841628507</v>
      </c>
      <c r="EB381" s="118">
        <v>9134312.7006907295</v>
      </c>
      <c r="EC381" s="118">
        <v>8779012.7099811006</v>
      </c>
      <c r="ED381" s="118">
        <v>8468315.8512908109</v>
      </c>
      <c r="EE381" s="118">
        <v>9273902.5486916397</v>
      </c>
      <c r="EF381" s="118">
        <v>9109957.5551006291</v>
      </c>
      <c r="EG381" s="118">
        <v>8894947.1148398798</v>
      </c>
      <c r="EH381" s="118">
        <v>9743675.1756177898</v>
      </c>
      <c r="EI381" s="118">
        <v>9262174.1968212593</v>
      </c>
      <c r="EJ381" s="118">
        <v>9421413.4902840406</v>
      </c>
      <c r="EK381" s="118">
        <v>8833450.9957002494</v>
      </c>
      <c r="EL381" s="118">
        <v>8867824.96744035</v>
      </c>
      <c r="EM381" s="118">
        <v>8994710.2278993409</v>
      </c>
      <c r="EN381" s="118">
        <v>9231867.0300839208</v>
      </c>
      <c r="EO381" s="118">
        <v>10727599.188190499</v>
      </c>
      <c r="EP381" s="118">
        <v>8883124.4984754305</v>
      </c>
      <c r="EQ381" s="118">
        <v>8717190.7189255096</v>
      </c>
      <c r="ER381" s="118">
        <v>9201101.4722303003</v>
      </c>
      <c r="ES381" s="118">
        <v>8988981.6537051797</v>
      </c>
      <c r="ET381" s="118">
        <v>8419494.8501712997</v>
      </c>
      <c r="EU381" s="118">
        <v>8151576.7020797301</v>
      </c>
      <c r="EV381" s="118">
        <v>9203951.7690190095</v>
      </c>
      <c r="EW381" s="118">
        <v>8284646.7122719297</v>
      </c>
      <c r="EX381" s="118">
        <v>8734363.3812767994</v>
      </c>
      <c r="EY381" s="118">
        <v>9040351.4907131307</v>
      </c>
      <c r="EZ381" s="118">
        <v>8427084.8071244191</v>
      </c>
      <c r="FA381" s="118">
        <v>9235838.5283196401</v>
      </c>
      <c r="FB381" s="118">
        <v>9382545.7227529809</v>
      </c>
      <c r="FC381" s="118">
        <v>9035163.9486676808</v>
      </c>
      <c r="FD381" s="118">
        <v>8916837.3009249102</v>
      </c>
    </row>
    <row r="382" spans="1:160" s="118" customFormat="1" x14ac:dyDescent="0.2">
      <c r="A382" s="118" t="s">
        <v>1717</v>
      </c>
      <c r="B382" s="132"/>
      <c r="C382" s="132"/>
      <c r="D382" s="117">
        <v>3085331.0697699799</v>
      </c>
      <c r="E382" s="117">
        <v>2898786.9262007601</v>
      </c>
      <c r="F382" s="117">
        <v>3089813.3548795599</v>
      </c>
      <c r="G382" s="117">
        <v>3108390.5007013399</v>
      </c>
      <c r="H382" s="117">
        <v>3019511.5096680201</v>
      </c>
      <c r="I382" s="117">
        <v>3221011.1399564799</v>
      </c>
      <c r="J382" s="117">
        <v>3043761.8074123701</v>
      </c>
      <c r="K382" s="117">
        <v>3094605.7603998198</v>
      </c>
      <c r="L382" s="117">
        <v>2955416.4657973698</v>
      </c>
      <c r="M382" s="117">
        <v>3092648.0571276299</v>
      </c>
      <c r="N382" s="118">
        <v>3006175.47935424</v>
      </c>
      <c r="O382" s="118">
        <v>2748325.4812139301</v>
      </c>
      <c r="P382" s="118">
        <v>3017602.0599777098</v>
      </c>
      <c r="Q382" s="118">
        <v>2945207.4198482102</v>
      </c>
      <c r="R382" s="118">
        <v>2945231.87662062</v>
      </c>
      <c r="S382" s="118">
        <v>3092999.59683281</v>
      </c>
      <c r="T382" s="118">
        <v>3030091.9521805602</v>
      </c>
      <c r="U382" s="118">
        <v>2956184.5690792198</v>
      </c>
      <c r="V382" s="118">
        <v>3046319.9040287598</v>
      </c>
      <c r="W382" s="118">
        <v>2950394.9146865602</v>
      </c>
      <c r="X382" s="118">
        <v>2943098.7663797098</v>
      </c>
      <c r="Y382" s="118">
        <v>3059794.1266576201</v>
      </c>
      <c r="Z382" s="118">
        <v>2871971.9810069501</v>
      </c>
      <c r="AA382" s="118">
        <v>2809682.1260917</v>
      </c>
      <c r="AB382" s="118">
        <v>2899702.02190375</v>
      </c>
      <c r="AC382" s="118">
        <v>3006825.82265084</v>
      </c>
      <c r="AD382" s="118">
        <v>2905101.2807324398</v>
      </c>
      <c r="AE382" s="118">
        <v>3054352.6409119498</v>
      </c>
      <c r="AF382" s="118">
        <v>2930413.0805873601</v>
      </c>
      <c r="AG382" s="118">
        <v>3007748.41232487</v>
      </c>
      <c r="AH382" s="118">
        <v>2839574.8878547298</v>
      </c>
      <c r="AI382" s="118">
        <v>3014293.8518403498</v>
      </c>
      <c r="AJ382" s="118">
        <v>2967045.5963315601</v>
      </c>
      <c r="AK382" s="118">
        <v>2929374.5599105</v>
      </c>
      <c r="AL382" s="118">
        <v>2886548.3804792902</v>
      </c>
      <c r="AM382" s="118">
        <v>2753268.2960759499</v>
      </c>
      <c r="AN382" s="118">
        <v>2733376.7187458598</v>
      </c>
      <c r="AO382" s="118">
        <v>2967432.09187542</v>
      </c>
      <c r="AP382" s="118">
        <v>2760521.7415288198</v>
      </c>
      <c r="AQ382" s="118">
        <v>2939549.7178351302</v>
      </c>
      <c r="AR382" s="118">
        <v>2744130.1476595802</v>
      </c>
      <c r="AS382" s="118">
        <v>2885610.9675370301</v>
      </c>
      <c r="AT382" s="118">
        <v>2743661.7145556002</v>
      </c>
      <c r="AU382" s="118">
        <v>2830108.1101651601</v>
      </c>
      <c r="AV382" s="118">
        <v>2880688.6428883402</v>
      </c>
      <c r="AW382" s="118">
        <v>2985053.33081205</v>
      </c>
      <c r="AX382" s="118">
        <v>2876969.9848316102</v>
      </c>
      <c r="AY382" s="118">
        <v>2816143.9603037401</v>
      </c>
      <c r="AZ382" s="118">
        <v>2856609.0571207302</v>
      </c>
      <c r="BA382" s="118">
        <v>2749694.2039838899</v>
      </c>
      <c r="BB382" s="118">
        <v>2848182.6234550201</v>
      </c>
      <c r="BC382" s="118">
        <v>2980061.40430952</v>
      </c>
      <c r="BD382" s="118">
        <v>2866845.07464083</v>
      </c>
      <c r="BE382" s="118">
        <v>2739333.9279335602</v>
      </c>
      <c r="BF382" s="118">
        <v>2740019.4906428601</v>
      </c>
      <c r="BG382" s="118">
        <v>2785547.7466313099</v>
      </c>
      <c r="BH382" s="118">
        <v>2841361.2045511301</v>
      </c>
      <c r="BI382" s="118">
        <v>2696766.4528092202</v>
      </c>
      <c r="BJ382" s="118">
        <v>2821897.6676830798</v>
      </c>
      <c r="BK382" s="118">
        <v>2812927.9950993699</v>
      </c>
      <c r="BL382" s="118">
        <v>2569984.1924843201</v>
      </c>
      <c r="BM382" s="118">
        <v>2747796.5358906598</v>
      </c>
      <c r="BN382" s="118">
        <v>2702481.1960723498</v>
      </c>
      <c r="BO382" s="118">
        <v>2777778.9452720899</v>
      </c>
      <c r="BP382" s="118">
        <v>2760123.4019326698</v>
      </c>
      <c r="BQ382" s="118">
        <v>2815543.8358725398</v>
      </c>
      <c r="BR382" s="118">
        <v>2742754.3552642898</v>
      </c>
      <c r="BS382" s="118">
        <v>2793270.0287688999</v>
      </c>
      <c r="BT382" s="118">
        <v>2704107.7642221199</v>
      </c>
      <c r="BU382" s="118">
        <v>2796802.9135157601</v>
      </c>
      <c r="BV382" s="118">
        <v>2599973.16487162</v>
      </c>
      <c r="BW382" s="118">
        <v>2651926.9064422701</v>
      </c>
      <c r="BX382" s="118">
        <v>2697496.1059944602</v>
      </c>
      <c r="BY382" s="118">
        <v>2663465.7206293899</v>
      </c>
      <c r="BZ382" s="118">
        <v>2745754.61130474</v>
      </c>
      <c r="CA382" s="118">
        <v>2672026.1569025102</v>
      </c>
      <c r="CB382" s="118">
        <v>2721985.6881774599</v>
      </c>
      <c r="CC382" s="118">
        <v>2863646.0615393799</v>
      </c>
      <c r="CD382" s="118">
        <v>2602285.9112540698</v>
      </c>
      <c r="CE382" s="118">
        <v>2775690.9448953401</v>
      </c>
      <c r="CF382" s="118">
        <v>2800749.4795394102</v>
      </c>
      <c r="CG382" s="118">
        <v>2734281.76651097</v>
      </c>
      <c r="CH382" s="118">
        <v>2697138.6602742001</v>
      </c>
      <c r="CI382" s="118">
        <v>2850078.2080574799</v>
      </c>
      <c r="CJ382" s="118">
        <v>2727887.2335299999</v>
      </c>
      <c r="CK382" s="118">
        <v>2709679.2001362802</v>
      </c>
      <c r="CL382" s="118">
        <v>2703072.4881335199</v>
      </c>
      <c r="CM382" s="118">
        <v>2695861.2537830099</v>
      </c>
      <c r="CN382" s="118">
        <v>2678756.5393237001</v>
      </c>
      <c r="CO382" s="118">
        <v>2625865.8462390099</v>
      </c>
      <c r="CP382" s="118">
        <v>2520375.94271413</v>
      </c>
      <c r="CQ382" s="118">
        <v>2645898.57441307</v>
      </c>
      <c r="CR382" s="118">
        <v>2611541.5633161599</v>
      </c>
      <c r="CS382" s="118">
        <v>2521511.4673851798</v>
      </c>
      <c r="CT382" s="118">
        <v>2614971.55255049</v>
      </c>
      <c r="CU382" s="118">
        <v>2665999.9560177298</v>
      </c>
      <c r="CV382" s="118">
        <v>2614383.1430137702</v>
      </c>
      <c r="CW382" s="118">
        <v>2773389.09687712</v>
      </c>
      <c r="CX382" s="118">
        <v>2584016.0279466799</v>
      </c>
      <c r="CY382" s="118">
        <v>2622457.5088057802</v>
      </c>
      <c r="CZ382" s="118">
        <v>2713695.45449126</v>
      </c>
      <c r="DA382" s="118">
        <v>2567583.4802313698</v>
      </c>
      <c r="DB382" s="118">
        <v>2636681.6239167401</v>
      </c>
      <c r="DC382" s="118">
        <v>2708207.6671188301</v>
      </c>
      <c r="DD382" s="118">
        <v>2675552.4583446998</v>
      </c>
      <c r="DE382" s="118">
        <v>2570899.4340113401</v>
      </c>
      <c r="DF382" s="118">
        <v>2546578.1241538501</v>
      </c>
      <c r="DG382" s="118">
        <v>2570682.3430509702</v>
      </c>
      <c r="DH382" s="118">
        <v>2572281.7954344498</v>
      </c>
      <c r="DI382" s="118">
        <v>2639251.8776893099</v>
      </c>
      <c r="DJ382" s="118">
        <v>2622963.9149144399</v>
      </c>
      <c r="DK382" s="118">
        <v>2570996.4312234898</v>
      </c>
      <c r="DL382" s="118">
        <v>2561515.7616210398</v>
      </c>
      <c r="DM382" s="118">
        <v>2541196.32799487</v>
      </c>
      <c r="DN382" s="118">
        <v>2479868.0704667899</v>
      </c>
      <c r="DO382" s="118">
        <v>2565261.2547011999</v>
      </c>
      <c r="DP382" s="118">
        <v>2553554.3638163698</v>
      </c>
      <c r="DQ382" s="118">
        <v>2548368.8993327799</v>
      </c>
      <c r="DR382" s="118">
        <v>2494570.2925548698</v>
      </c>
      <c r="DS382" s="118">
        <v>2399145.5241131</v>
      </c>
      <c r="DT382" s="118">
        <v>2444836.8402097202</v>
      </c>
      <c r="DU382" s="118">
        <v>2575321.0572771099</v>
      </c>
      <c r="DV382" s="118">
        <v>2354679.2621140699</v>
      </c>
      <c r="DW382" s="118">
        <v>2499987.9250349798</v>
      </c>
      <c r="DX382" s="118">
        <v>2396636.0938373902</v>
      </c>
      <c r="DY382" s="118">
        <v>2441683.0150654102</v>
      </c>
      <c r="DZ382" s="118">
        <v>2531753.2733872798</v>
      </c>
      <c r="EA382" s="118">
        <v>2458429.2400360801</v>
      </c>
      <c r="EB382" s="118">
        <v>2521109.9269422502</v>
      </c>
      <c r="EC382" s="118">
        <v>2527857.1158455</v>
      </c>
      <c r="ED382" s="118">
        <v>2556506.1016373499</v>
      </c>
      <c r="EE382" s="118">
        <v>2482185.0692029102</v>
      </c>
      <c r="EF382" s="118">
        <v>2553787.08434118</v>
      </c>
      <c r="EG382" s="118">
        <v>2475928.49073186</v>
      </c>
      <c r="EH382" s="118">
        <v>2483573.27768812</v>
      </c>
      <c r="EI382" s="118">
        <v>2273733.18500072</v>
      </c>
      <c r="EJ382" s="118">
        <v>2454669.9633596502</v>
      </c>
      <c r="EK382" s="118">
        <v>2462692.23016715</v>
      </c>
      <c r="EL382" s="118">
        <v>2498508.0999172698</v>
      </c>
      <c r="EM382" s="118">
        <v>2310723.8861824302</v>
      </c>
      <c r="EN382" s="118">
        <v>2529645.56003791</v>
      </c>
      <c r="EO382" s="118">
        <v>2201574.9398501902</v>
      </c>
      <c r="EP382" s="118">
        <v>2376735.28782039</v>
      </c>
      <c r="EQ382" s="118">
        <v>2409398.9492535498</v>
      </c>
      <c r="ER382" s="118">
        <v>2300208.3469998301</v>
      </c>
      <c r="ES382" s="118">
        <v>2384073.0595117798</v>
      </c>
      <c r="ET382" s="118">
        <v>2502306.44144397</v>
      </c>
      <c r="EU382" s="118">
        <v>2441264.0152040399</v>
      </c>
      <c r="EV382" s="118">
        <v>2375269.5765178599</v>
      </c>
      <c r="EW382" s="118">
        <v>2435656.97534827</v>
      </c>
      <c r="EX382" s="118">
        <v>2228447.5767607898</v>
      </c>
      <c r="EY382" s="118">
        <v>2584028.0970230699</v>
      </c>
      <c r="EZ382" s="118">
        <v>2317906.8342878302</v>
      </c>
      <c r="FA382" s="118">
        <v>2091631.0609214499</v>
      </c>
      <c r="FB382" s="118">
        <v>2397611.2073031501</v>
      </c>
      <c r="FC382" s="118">
        <v>2308858.1498422199</v>
      </c>
      <c r="FD382" s="118">
        <v>2351840.7842621398</v>
      </c>
    </row>
    <row r="383" spans="1:160" s="118" customFormat="1" x14ac:dyDescent="0.2">
      <c r="A383" s="118" t="s">
        <v>1719</v>
      </c>
      <c r="B383" s="132"/>
      <c r="C383" s="132"/>
      <c r="D383" s="117">
        <v>117448003.628603</v>
      </c>
      <c r="E383" s="117">
        <v>102265777.574213</v>
      </c>
      <c r="F383" s="117">
        <v>117671597.60006399</v>
      </c>
      <c r="G383" s="117">
        <v>106921051.025497</v>
      </c>
      <c r="H383" s="117">
        <v>112161473.639228</v>
      </c>
      <c r="I383" s="117">
        <v>108041382.07108299</v>
      </c>
      <c r="J383" s="117">
        <v>110654401.06298</v>
      </c>
      <c r="K383" s="117">
        <v>109423403.63057899</v>
      </c>
      <c r="L383" s="117">
        <v>106167758.51615299</v>
      </c>
      <c r="M383" s="117">
        <v>103185036.88963801</v>
      </c>
      <c r="N383" s="118">
        <v>112999324.174116</v>
      </c>
      <c r="O383" s="118">
        <v>74851941.600851804</v>
      </c>
      <c r="P383" s="118">
        <v>107196469.692591</v>
      </c>
      <c r="Q383" s="118">
        <v>96104018.066834807</v>
      </c>
      <c r="R383" s="118">
        <v>102740610.21500801</v>
      </c>
      <c r="S383" s="118">
        <v>108676037.934597</v>
      </c>
      <c r="T383" s="118">
        <v>104822239.510693</v>
      </c>
      <c r="U383" s="118">
        <v>96414166.528235897</v>
      </c>
      <c r="V383" s="118">
        <v>103365460.555426</v>
      </c>
      <c r="W383" s="118">
        <v>91496335.334644303</v>
      </c>
      <c r="X383" s="118">
        <v>111606166.103284</v>
      </c>
      <c r="Y383" s="118">
        <v>108901213.072613</v>
      </c>
      <c r="Z383" s="118">
        <v>111068646.985708</v>
      </c>
      <c r="AA383" s="118">
        <v>101394717.34446301</v>
      </c>
      <c r="AB383" s="118">
        <v>111550092.212511</v>
      </c>
      <c r="AC383" s="118">
        <v>110123441.917914</v>
      </c>
      <c r="AD383" s="118">
        <v>100291125.70671</v>
      </c>
      <c r="AE383" s="118">
        <v>98405515.825764105</v>
      </c>
      <c r="AF383" s="118">
        <v>90151483.105411693</v>
      </c>
      <c r="AG383" s="118">
        <v>110854768.381378</v>
      </c>
      <c r="AH383" s="118">
        <v>93929366.558328599</v>
      </c>
      <c r="AI383" s="118">
        <v>98618933.895919293</v>
      </c>
      <c r="AJ383" s="118">
        <v>99301739.283464</v>
      </c>
      <c r="AK383" s="118">
        <v>95288646.872545406</v>
      </c>
      <c r="AL383" s="118">
        <v>96330651.454319105</v>
      </c>
      <c r="AM383" s="118">
        <v>96537931.644179896</v>
      </c>
      <c r="AN383" s="118">
        <v>77459840.216792494</v>
      </c>
      <c r="AO383" s="118">
        <v>94172285.415788904</v>
      </c>
      <c r="AP383" s="118">
        <v>96391390.688826203</v>
      </c>
      <c r="AQ383" s="118">
        <v>86814177.112589195</v>
      </c>
      <c r="AR383" s="118">
        <v>84218551.8576933</v>
      </c>
      <c r="AS383" s="118">
        <v>91118021.658383593</v>
      </c>
      <c r="AT383" s="118">
        <v>88020525.885683194</v>
      </c>
      <c r="AU383" s="118">
        <v>93425067.8286511</v>
      </c>
      <c r="AV383" s="118">
        <v>86369859.812619507</v>
      </c>
      <c r="AW383" s="118">
        <v>79737052.144449607</v>
      </c>
      <c r="AX383" s="118">
        <v>85013680.584735498</v>
      </c>
      <c r="AY383" s="118">
        <v>81983124.537229493</v>
      </c>
      <c r="AZ383" s="118">
        <v>82720343.826823696</v>
      </c>
      <c r="BA383" s="118">
        <v>91620136.034525707</v>
      </c>
      <c r="BB383" s="118">
        <v>85501165.692772999</v>
      </c>
      <c r="BC383" s="118">
        <v>83644034.606875196</v>
      </c>
      <c r="BD383" s="118">
        <v>85542285.958906293</v>
      </c>
      <c r="BE383" s="118">
        <v>83221650.887589499</v>
      </c>
      <c r="BF383" s="118">
        <v>88934008.499538705</v>
      </c>
      <c r="BG383" s="118">
        <v>70622755.783626497</v>
      </c>
      <c r="BH383" s="118">
        <v>98946726.726020604</v>
      </c>
      <c r="BI383" s="118">
        <v>72993875.0073511</v>
      </c>
      <c r="BJ383" s="118">
        <v>91465587.019009307</v>
      </c>
      <c r="BK383" s="118">
        <v>81114647.405944198</v>
      </c>
      <c r="BL383" s="118">
        <v>76359187.553011104</v>
      </c>
      <c r="BM383" s="118">
        <v>91660265.115252003</v>
      </c>
      <c r="BN383" s="118">
        <v>88341429.640642494</v>
      </c>
      <c r="BO383" s="118">
        <v>83111982.170774296</v>
      </c>
      <c r="BP383" s="118">
        <v>89862325.083074197</v>
      </c>
      <c r="BQ383" s="118">
        <v>92368884.463739201</v>
      </c>
      <c r="BR383" s="118">
        <v>80134571.005603805</v>
      </c>
      <c r="BS383" s="118">
        <v>83303575.5734144</v>
      </c>
      <c r="BT383" s="118">
        <v>84683276.176904395</v>
      </c>
      <c r="BU383" s="118">
        <v>86778699.369316697</v>
      </c>
      <c r="BV383" s="118">
        <v>90073384.549949005</v>
      </c>
      <c r="BW383" s="118">
        <v>84152567.098641604</v>
      </c>
      <c r="BX383" s="118">
        <v>88720505.587366</v>
      </c>
      <c r="BY383" s="118">
        <v>90543009.641929999</v>
      </c>
      <c r="BZ383" s="118">
        <v>85261229.975237206</v>
      </c>
      <c r="CA383" s="118">
        <v>76140643.685791895</v>
      </c>
      <c r="CB383" s="118">
        <v>84794010.301197395</v>
      </c>
      <c r="CC383" s="118">
        <v>72930341.439042896</v>
      </c>
      <c r="CD383" s="118">
        <v>80848918.670947105</v>
      </c>
      <c r="CE383" s="118">
        <v>78516904.066973299</v>
      </c>
      <c r="CF383" s="118">
        <v>77220198.959299996</v>
      </c>
      <c r="CG383" s="118">
        <v>72603929.365613207</v>
      </c>
      <c r="CH383" s="118">
        <v>79209897.505793393</v>
      </c>
      <c r="CI383" s="118">
        <v>67610667.177962601</v>
      </c>
      <c r="CJ383" s="118">
        <v>72393075.282919303</v>
      </c>
      <c r="CK383" s="118">
        <v>72370006.319902793</v>
      </c>
      <c r="CL383" s="118">
        <v>65795929.427685402</v>
      </c>
      <c r="CM383" s="118">
        <v>69947785.2558994</v>
      </c>
      <c r="CN383" s="118">
        <v>65351811.6465194</v>
      </c>
      <c r="CO383" s="118">
        <v>77033353.212740004</v>
      </c>
      <c r="CP383" s="118">
        <v>71182215.263862997</v>
      </c>
      <c r="CQ383" s="118">
        <v>72367853.936124101</v>
      </c>
      <c r="CR383" s="118">
        <v>72095121.171120405</v>
      </c>
      <c r="CS383" s="118">
        <v>69481352.125317603</v>
      </c>
      <c r="CT383" s="118">
        <v>72769646.946964204</v>
      </c>
      <c r="CU383" s="118">
        <v>71498270.916599497</v>
      </c>
      <c r="CV383" s="118">
        <v>73542462.765718907</v>
      </c>
      <c r="CW383" s="118">
        <v>69079434.212388203</v>
      </c>
      <c r="CX383" s="118">
        <v>73251391.531688303</v>
      </c>
      <c r="CY383" s="118">
        <v>75282812.148370594</v>
      </c>
      <c r="CZ383" s="118">
        <v>79601443.560025096</v>
      </c>
      <c r="DA383" s="118">
        <v>76343194.290594906</v>
      </c>
      <c r="DB383" s="118">
        <v>78081999.311958104</v>
      </c>
      <c r="DC383" s="118">
        <v>66809049.493560903</v>
      </c>
      <c r="DD383" s="118">
        <v>59339496.0116634</v>
      </c>
      <c r="DE383" s="118">
        <v>72798372.854682207</v>
      </c>
      <c r="DF383" s="118">
        <v>73750537.746622801</v>
      </c>
      <c r="DG383" s="118">
        <v>61411700.936198801</v>
      </c>
      <c r="DH383" s="118">
        <v>64988861.200071</v>
      </c>
      <c r="DI383" s="118">
        <v>64547963.367817201</v>
      </c>
      <c r="DJ383" s="118">
        <v>63454554.597848497</v>
      </c>
      <c r="DK383" s="118">
        <v>64444425.577184297</v>
      </c>
      <c r="DL383" s="118">
        <v>70280136.867828995</v>
      </c>
      <c r="DM383" s="118">
        <v>75637470.946876198</v>
      </c>
      <c r="DN383" s="118">
        <v>64318090.493432797</v>
      </c>
      <c r="DO383" s="118">
        <v>64683473.118612103</v>
      </c>
      <c r="DP383" s="118">
        <v>66048813.521385498</v>
      </c>
      <c r="DQ383" s="118">
        <v>64874946.918580502</v>
      </c>
      <c r="DR383" s="118">
        <v>71809738.857416004</v>
      </c>
      <c r="DS383" s="118">
        <v>60184698.609501302</v>
      </c>
      <c r="DT383" s="118">
        <v>57963973.5365109</v>
      </c>
      <c r="DU383" s="118">
        <v>59911167.835641697</v>
      </c>
      <c r="DV383" s="118">
        <v>61021810.049102299</v>
      </c>
      <c r="DW383" s="118">
        <v>64452657.4589293</v>
      </c>
      <c r="DX383" s="118">
        <v>67927993.417616203</v>
      </c>
      <c r="DY383" s="118">
        <v>72140998.582042694</v>
      </c>
      <c r="DZ383" s="118">
        <v>70635753.854919806</v>
      </c>
      <c r="EA383" s="118">
        <v>64232931.064207897</v>
      </c>
      <c r="EB383" s="118">
        <v>66407239.905834697</v>
      </c>
      <c r="EC383" s="118">
        <v>62614860.324751303</v>
      </c>
      <c r="ED383" s="118">
        <v>59200522.412785999</v>
      </c>
      <c r="EE383" s="118">
        <v>71121825.924751297</v>
      </c>
      <c r="EF383" s="118">
        <v>65897208.312942199</v>
      </c>
      <c r="EG383" s="118">
        <v>65210821.2367194</v>
      </c>
      <c r="EH383" s="118">
        <v>74372756.411497504</v>
      </c>
      <c r="EI383" s="118">
        <v>62746818.351530798</v>
      </c>
      <c r="EJ383" s="118">
        <v>67625505.527844802</v>
      </c>
      <c r="EK383" s="118">
        <v>69411408.914166003</v>
      </c>
      <c r="EL383" s="118">
        <v>65030606.291072696</v>
      </c>
      <c r="EM383" s="118">
        <v>64406647.3911274</v>
      </c>
      <c r="EN383" s="118">
        <v>64615877.175423697</v>
      </c>
      <c r="EO383" s="118">
        <v>78176420.2560343</v>
      </c>
      <c r="EP383" s="118">
        <v>71188258.202311903</v>
      </c>
      <c r="EQ383" s="118">
        <v>68979467.892274097</v>
      </c>
      <c r="ER383" s="118">
        <v>62329502.0373239</v>
      </c>
      <c r="ES383" s="118">
        <v>61608454.093794301</v>
      </c>
      <c r="ET383" s="118">
        <v>65674693.138470501</v>
      </c>
      <c r="EU383" s="118">
        <v>60166793.034793504</v>
      </c>
      <c r="EV383" s="118">
        <v>65279185.430094503</v>
      </c>
      <c r="EW383" s="118">
        <v>59246569.977973297</v>
      </c>
      <c r="EX383" s="118">
        <v>66243791.4336427</v>
      </c>
      <c r="EY383" s="118">
        <v>69896004.225798205</v>
      </c>
      <c r="EZ383" s="118">
        <v>56674448.303248703</v>
      </c>
      <c r="FA383" s="118">
        <v>63321675.582080297</v>
      </c>
      <c r="FB383" s="118">
        <v>62307426.160966299</v>
      </c>
      <c r="FC383" s="118">
        <v>62613120.370492101</v>
      </c>
      <c r="FD383" s="118">
        <v>68996542.767964303</v>
      </c>
    </row>
    <row r="384" spans="1:160" s="118" customFormat="1" x14ac:dyDescent="0.2">
      <c r="A384" s="118" t="s">
        <v>1724</v>
      </c>
      <c r="B384" s="132"/>
      <c r="C384" s="132"/>
      <c r="D384" s="117">
        <v>622347.85983607697</v>
      </c>
      <c r="E384" s="117">
        <v>594963.23387134704</v>
      </c>
      <c r="F384" s="117">
        <v>543714.71678841498</v>
      </c>
      <c r="G384" s="117">
        <v>612818.560904474</v>
      </c>
      <c r="H384" s="117">
        <v>507763.01221863501</v>
      </c>
      <c r="I384" s="117">
        <v>615724.52674873103</v>
      </c>
      <c r="J384" s="117">
        <v>608030.14157590503</v>
      </c>
      <c r="K384" s="117">
        <v>547402.35121398501</v>
      </c>
      <c r="L384" s="117">
        <v>576643.617796459</v>
      </c>
      <c r="M384" s="117">
        <v>590030.76489672903</v>
      </c>
      <c r="N384" s="118">
        <v>619532.68522234703</v>
      </c>
      <c r="O384" s="118">
        <v>490296.66637280799</v>
      </c>
      <c r="P384" s="118">
        <v>594203.57098294399</v>
      </c>
      <c r="Q384" s="118">
        <v>557785.71551368805</v>
      </c>
      <c r="R384" s="118">
        <v>643742.55209301598</v>
      </c>
      <c r="S384" s="118">
        <v>575429.03323799605</v>
      </c>
      <c r="T384" s="118">
        <v>610509.16284965305</v>
      </c>
      <c r="U384" s="118">
        <v>549010.51716813096</v>
      </c>
      <c r="V384" s="118">
        <v>585072.788506196</v>
      </c>
      <c r="W384" s="118">
        <v>554359.358960249</v>
      </c>
      <c r="X384" s="118">
        <v>618548.00939674897</v>
      </c>
      <c r="Y384" s="118">
        <v>605220.59157169797</v>
      </c>
      <c r="Z384" s="118">
        <v>602038.303565796</v>
      </c>
      <c r="AA384" s="118">
        <v>567821.977654021</v>
      </c>
      <c r="AB384" s="118">
        <v>616925.36244088295</v>
      </c>
      <c r="AC384" s="118">
        <v>616819.19543055398</v>
      </c>
      <c r="AD384" s="118">
        <v>559013.47853701306</v>
      </c>
      <c r="AE384" s="118">
        <v>624866.78432343202</v>
      </c>
      <c r="AF384" s="118">
        <v>603221.44238585106</v>
      </c>
      <c r="AG384" s="118">
        <v>603177.26172427798</v>
      </c>
      <c r="AH384" s="118">
        <v>593500.42952351796</v>
      </c>
      <c r="AI384" s="118">
        <v>630735.83061056305</v>
      </c>
      <c r="AJ384" s="118">
        <v>657643.688949932</v>
      </c>
      <c r="AK384" s="118">
        <v>538639.91211656597</v>
      </c>
      <c r="AL384" s="118">
        <v>568156.52449877502</v>
      </c>
      <c r="AM384" s="118">
        <v>574394.56600846804</v>
      </c>
      <c r="AN384" s="118">
        <v>548558.21080039197</v>
      </c>
      <c r="AO384" s="118">
        <v>551926.156734474</v>
      </c>
      <c r="AP384" s="118">
        <v>538728.79655045096</v>
      </c>
      <c r="AQ384" s="118">
        <v>528102.795689294</v>
      </c>
      <c r="AR384" s="118">
        <v>552463.47196165996</v>
      </c>
      <c r="AS384" s="118">
        <v>544203.17223555001</v>
      </c>
      <c r="AT384" s="118">
        <v>522509.65696149401</v>
      </c>
      <c r="AU384" s="118">
        <v>552345.28180807899</v>
      </c>
      <c r="AV384" s="118">
        <v>566898.11048955598</v>
      </c>
      <c r="AW384" s="118">
        <v>575413.42240565701</v>
      </c>
      <c r="AX384" s="118">
        <v>506255.64423243603</v>
      </c>
      <c r="AY384" s="118">
        <v>541286.78235037404</v>
      </c>
      <c r="AZ384" s="118">
        <v>498067.30044232198</v>
      </c>
      <c r="BA384" s="118">
        <v>606994.45034538</v>
      </c>
      <c r="BB384" s="118">
        <v>564243.75996927696</v>
      </c>
      <c r="BC384" s="118">
        <v>551986.57536448597</v>
      </c>
      <c r="BD384" s="118">
        <v>543234.14716623304</v>
      </c>
      <c r="BE384" s="118">
        <v>553527.81404160301</v>
      </c>
      <c r="BF384" s="118">
        <v>524944.151506013</v>
      </c>
      <c r="BG384" s="118">
        <v>571002.11175092799</v>
      </c>
      <c r="BH384" s="118">
        <v>572324.54190971004</v>
      </c>
      <c r="BI384" s="118">
        <v>491263.61869268201</v>
      </c>
      <c r="BJ384" s="118">
        <v>527053.50578353298</v>
      </c>
      <c r="BK384" s="118">
        <v>541300.68764224998</v>
      </c>
      <c r="BL384" s="118">
        <v>547945.18952772603</v>
      </c>
      <c r="BM384" s="118">
        <v>554341.92565330898</v>
      </c>
      <c r="BN384" s="118">
        <v>535833.30815949501</v>
      </c>
      <c r="BO384" s="118">
        <v>488308.88447031297</v>
      </c>
      <c r="BP384" s="118">
        <v>570689.53097637906</v>
      </c>
      <c r="BQ384" s="118">
        <v>548424.13390807004</v>
      </c>
      <c r="BR384" s="118">
        <v>529333.34598048497</v>
      </c>
      <c r="BS384" s="118">
        <v>526841.58582561195</v>
      </c>
      <c r="BT384" s="118">
        <v>555826.50115281704</v>
      </c>
      <c r="BU384" s="118">
        <v>576692.200697653</v>
      </c>
      <c r="BV384" s="118">
        <v>559038.98129713</v>
      </c>
      <c r="BW384" s="118">
        <v>513202.79824555299</v>
      </c>
      <c r="BX384" s="118">
        <v>517237.39892839099</v>
      </c>
      <c r="BY384" s="118">
        <v>609801.92408454395</v>
      </c>
      <c r="BZ384" s="118">
        <v>603786.01259259402</v>
      </c>
      <c r="CA384" s="118">
        <v>568735.98250989802</v>
      </c>
      <c r="CB384" s="118">
        <v>533987.18928936298</v>
      </c>
      <c r="CC384" s="118">
        <v>496566.05040430999</v>
      </c>
      <c r="CD384" s="118">
        <v>540266.07986933098</v>
      </c>
      <c r="CE384" s="118">
        <v>493803.14849403902</v>
      </c>
      <c r="CF384" s="118">
        <v>502450.56071910198</v>
      </c>
      <c r="CG384" s="118">
        <v>453614.67788721202</v>
      </c>
      <c r="CH384" s="118">
        <v>516561.81213705201</v>
      </c>
      <c r="CI384" s="118">
        <v>466857.45190733101</v>
      </c>
      <c r="CJ384" s="118">
        <v>504476.84190346702</v>
      </c>
      <c r="CK384" s="118">
        <v>509539.18935368699</v>
      </c>
      <c r="CL384" s="118">
        <v>434944.12167118699</v>
      </c>
      <c r="CM384" s="118">
        <v>495505.68468175398</v>
      </c>
      <c r="CN384" s="118">
        <v>454644.04033214599</v>
      </c>
      <c r="CO384" s="118">
        <v>432743.38944791298</v>
      </c>
      <c r="CP384" s="118">
        <v>497796.77166782902</v>
      </c>
      <c r="CQ384" s="118">
        <v>478900.16746379598</v>
      </c>
      <c r="CR384" s="118">
        <v>472807.35632048501</v>
      </c>
      <c r="CS384" s="118">
        <v>476603.19364718703</v>
      </c>
      <c r="CT384" s="118">
        <v>466308.22413735598</v>
      </c>
      <c r="CU384" s="118">
        <v>463482.07361269998</v>
      </c>
      <c r="CV384" s="118">
        <v>491475.330496068</v>
      </c>
      <c r="CW384" s="118">
        <v>490607.75539626903</v>
      </c>
      <c r="CX384" s="118">
        <v>482990.609254379</v>
      </c>
      <c r="CY384" s="118">
        <v>465041.93802740402</v>
      </c>
      <c r="CZ384" s="118">
        <v>481124.55114072701</v>
      </c>
      <c r="DA384" s="118">
        <v>491356.91599888698</v>
      </c>
      <c r="DB384" s="118">
        <v>493347.29647477</v>
      </c>
      <c r="DC384" s="118">
        <v>506416.66122442798</v>
      </c>
      <c r="DD384" s="118">
        <v>513395.517571142</v>
      </c>
      <c r="DE384" s="118">
        <v>495090.405198625</v>
      </c>
      <c r="DF384" s="118">
        <v>448783.99138240999</v>
      </c>
      <c r="DG384" s="118">
        <v>512518.697877603</v>
      </c>
      <c r="DH384" s="118">
        <v>452561.75152023602</v>
      </c>
      <c r="DI384" s="118">
        <v>496620.965919665</v>
      </c>
      <c r="DJ384" s="118">
        <v>471418.13576630101</v>
      </c>
      <c r="DK384" s="118">
        <v>437608.778344094</v>
      </c>
      <c r="DL384" s="118">
        <v>439854.19236427703</v>
      </c>
      <c r="DM384" s="118">
        <v>491874.13718675898</v>
      </c>
      <c r="DN384" s="118">
        <v>501508.54438012699</v>
      </c>
      <c r="DO384" s="118">
        <v>554118.11624060001</v>
      </c>
      <c r="DP384" s="118">
        <v>479315.62648898002</v>
      </c>
      <c r="DQ384" s="118">
        <v>475265.83592815598</v>
      </c>
      <c r="DR384" s="118">
        <v>416113.07458320598</v>
      </c>
      <c r="DS384" s="118">
        <v>487653.84948899399</v>
      </c>
      <c r="DT384" s="118">
        <v>475070.39592741802</v>
      </c>
      <c r="DU384" s="118">
        <v>469281.43239579198</v>
      </c>
      <c r="DV384" s="118">
        <v>442815.49987540097</v>
      </c>
      <c r="DW384" s="118">
        <v>437158.82947417599</v>
      </c>
      <c r="DX384" s="118">
        <v>481372.148579492</v>
      </c>
      <c r="DY384" s="118">
        <v>474531.84512253798</v>
      </c>
      <c r="DZ384" s="118">
        <v>490731.94432702399</v>
      </c>
      <c r="EA384" s="118">
        <v>430652.47574969498</v>
      </c>
      <c r="EB384" s="118">
        <v>447792.27310577797</v>
      </c>
      <c r="EC384" s="118">
        <v>473615.21442184597</v>
      </c>
      <c r="ED384" s="118">
        <v>446852.22576464101</v>
      </c>
      <c r="EE384" s="118">
        <v>472676.28921734198</v>
      </c>
      <c r="EF384" s="118">
        <v>468093.684783982</v>
      </c>
      <c r="EG384" s="118">
        <v>459843.97284856602</v>
      </c>
      <c r="EH384" s="118">
        <v>456580.404033784</v>
      </c>
      <c r="EI384" s="118">
        <v>432014.82052112499</v>
      </c>
      <c r="EJ384" s="118">
        <v>490605.97995073203</v>
      </c>
      <c r="EK384" s="118">
        <v>472390.14551044902</v>
      </c>
      <c r="EL384" s="118">
        <v>452219.62657351402</v>
      </c>
      <c r="EM384" s="118">
        <v>444216.595530394</v>
      </c>
      <c r="EN384" s="118">
        <v>486548.32959240099</v>
      </c>
      <c r="EO384" s="118">
        <v>514265.13469958003</v>
      </c>
      <c r="EP384" s="118">
        <v>484568.04845924902</v>
      </c>
      <c r="EQ384" s="118">
        <v>462697.26352292998</v>
      </c>
      <c r="ER384" s="118">
        <v>468086.120177512</v>
      </c>
      <c r="ES384" s="118">
        <v>429804.70172026101</v>
      </c>
      <c r="ET384" s="118">
        <v>444518.232808039</v>
      </c>
      <c r="EU384" s="118">
        <v>414212.29060802399</v>
      </c>
      <c r="EV384" s="118">
        <v>425140.01972972002</v>
      </c>
      <c r="EW384" s="118">
        <v>413499.69519335002</v>
      </c>
      <c r="EX384" s="118">
        <v>435437.47866566299</v>
      </c>
      <c r="EY384" s="118">
        <v>446887.80272117601</v>
      </c>
      <c r="EZ384" s="118">
        <v>412413.77212557098</v>
      </c>
      <c r="FA384" s="118">
        <v>456949.56414332503</v>
      </c>
      <c r="FB384" s="118">
        <v>485260.85119722999</v>
      </c>
      <c r="FC384" s="118">
        <v>449654.83875354502</v>
      </c>
      <c r="FD384" s="118">
        <v>479147.06263889</v>
      </c>
    </row>
    <row r="385" spans="1:160" s="118" customFormat="1" x14ac:dyDescent="0.2">
      <c r="A385" s="118" t="s">
        <v>1737</v>
      </c>
      <c r="B385" s="132"/>
      <c r="C385" s="132"/>
      <c r="D385" s="117">
        <v>9129548.3059840593</v>
      </c>
      <c r="E385" s="117">
        <v>8644980.7230840307</v>
      </c>
      <c r="F385" s="117">
        <v>8496756.9516349006</v>
      </c>
      <c r="G385" s="117">
        <v>8480146.6026526205</v>
      </c>
      <c r="H385" s="117">
        <v>8739105.3429977</v>
      </c>
      <c r="I385" s="117">
        <v>9006673.51712377</v>
      </c>
      <c r="J385" s="117">
        <v>8088678.05124895</v>
      </c>
      <c r="K385" s="117">
        <v>8232299.6896610502</v>
      </c>
      <c r="L385" s="117">
        <v>8779362.9569356106</v>
      </c>
      <c r="M385" s="117">
        <v>8729165.2535541393</v>
      </c>
      <c r="N385" s="118">
        <v>8749712.06810336</v>
      </c>
      <c r="O385" s="118">
        <v>7234048.3295192299</v>
      </c>
      <c r="P385" s="118">
        <v>8398122.1979806293</v>
      </c>
      <c r="Q385" s="118">
        <v>8496893.5597853903</v>
      </c>
      <c r="R385" s="118">
        <v>8896945.4934516698</v>
      </c>
      <c r="S385" s="118">
        <v>8829042.6493209209</v>
      </c>
      <c r="T385" s="118">
        <v>8676148.0462474506</v>
      </c>
      <c r="U385" s="118">
        <v>8444040.3455174491</v>
      </c>
      <c r="V385" s="118">
        <v>8903645.3738694806</v>
      </c>
      <c r="W385" s="118">
        <v>8432705.5550604705</v>
      </c>
      <c r="X385" s="118">
        <v>8610110.6549091507</v>
      </c>
      <c r="Y385" s="118">
        <v>8392338.3850668296</v>
      </c>
      <c r="Z385" s="118">
        <v>8745240.8219185695</v>
      </c>
      <c r="AA385" s="118">
        <v>8624712.9339160696</v>
      </c>
      <c r="AB385" s="118">
        <v>8496152.2805697508</v>
      </c>
      <c r="AC385" s="118">
        <v>8842113.4417343698</v>
      </c>
      <c r="AD385" s="118">
        <v>8616250.4015058391</v>
      </c>
      <c r="AE385" s="118">
        <v>8681582.2761561908</v>
      </c>
      <c r="AF385" s="118">
        <v>8359415.62524457</v>
      </c>
      <c r="AG385" s="118">
        <v>8698484.4301462993</v>
      </c>
      <c r="AH385" s="118">
        <v>8160740.3194505703</v>
      </c>
      <c r="AI385" s="118">
        <v>8568511.1081236601</v>
      </c>
      <c r="AJ385" s="118">
        <v>8323215.4081756696</v>
      </c>
      <c r="AK385" s="118">
        <v>7660420.4455787297</v>
      </c>
      <c r="AL385" s="118">
        <v>8424505.4804572798</v>
      </c>
      <c r="AM385" s="118">
        <v>7897259.6722060703</v>
      </c>
      <c r="AN385" s="118">
        <v>7645086.2834333302</v>
      </c>
      <c r="AO385" s="118">
        <v>8575043.2933790106</v>
      </c>
      <c r="AP385" s="118">
        <v>8409471.4810400903</v>
      </c>
      <c r="AQ385" s="118">
        <v>8051330.5783808697</v>
      </c>
      <c r="AR385" s="118">
        <v>7953932.7230415</v>
      </c>
      <c r="AS385" s="118">
        <v>7827863.3555218</v>
      </c>
      <c r="AT385" s="118">
        <v>7704341.9094292698</v>
      </c>
      <c r="AU385" s="118">
        <v>8305126.0133320102</v>
      </c>
      <c r="AV385" s="118">
        <v>7448118.1433700202</v>
      </c>
      <c r="AW385" s="118">
        <v>8124133.5573760699</v>
      </c>
      <c r="AX385" s="118">
        <v>7347883.0173882795</v>
      </c>
      <c r="AY385" s="118">
        <v>8066978.1741367504</v>
      </c>
      <c r="AZ385" s="118">
        <v>7928778.8706502104</v>
      </c>
      <c r="BA385" s="118">
        <v>6978587.2827680102</v>
      </c>
      <c r="BB385" s="118">
        <v>7870074.1884492403</v>
      </c>
      <c r="BC385" s="118">
        <v>7491160.7789943898</v>
      </c>
      <c r="BD385" s="118">
        <v>8022612.3963428503</v>
      </c>
      <c r="BE385" s="118">
        <v>7493995.1702116001</v>
      </c>
      <c r="BF385" s="118">
        <v>7656599.9369359799</v>
      </c>
      <c r="BG385" s="118">
        <v>7243196.7747577801</v>
      </c>
      <c r="BH385" s="118">
        <v>7877160.8729531504</v>
      </c>
      <c r="BI385" s="118">
        <v>7000143.4769984502</v>
      </c>
      <c r="BJ385" s="118">
        <v>7347432.9706369396</v>
      </c>
      <c r="BK385" s="118">
        <v>7065870.4373642104</v>
      </c>
      <c r="BL385" s="118">
        <v>6965469.68482468</v>
      </c>
      <c r="BM385" s="118">
        <v>7474474.0317097995</v>
      </c>
      <c r="BN385" s="118">
        <v>7358657.7949421899</v>
      </c>
      <c r="BO385" s="118">
        <v>7229040.0580964005</v>
      </c>
      <c r="BP385" s="118">
        <v>7485875.9363255799</v>
      </c>
      <c r="BQ385" s="118">
        <v>7683919.9617032604</v>
      </c>
      <c r="BR385" s="118">
        <v>7264963.5865685102</v>
      </c>
      <c r="BS385" s="118">
        <v>6804313.0231702104</v>
      </c>
      <c r="BT385" s="118">
        <v>7852632.3916204404</v>
      </c>
      <c r="BU385" s="118">
        <v>7230368.6667187596</v>
      </c>
      <c r="BV385" s="118">
        <v>7889161.9998429799</v>
      </c>
      <c r="BW385" s="118">
        <v>7149449.2384448498</v>
      </c>
      <c r="BX385" s="118">
        <v>7741018.3505196096</v>
      </c>
      <c r="BY385" s="118">
        <v>8160667.9822542705</v>
      </c>
      <c r="BZ385" s="118">
        <v>7665215.2106866697</v>
      </c>
      <c r="CA385" s="118">
        <v>7339983.5096863396</v>
      </c>
      <c r="CB385" s="118">
        <v>7146218.2854878902</v>
      </c>
      <c r="CC385" s="118">
        <v>6198439.7924515996</v>
      </c>
      <c r="CD385" s="118">
        <v>6733777.0775907403</v>
      </c>
      <c r="CE385" s="118">
        <v>6457160.2549111499</v>
      </c>
      <c r="CF385" s="118">
        <v>6758740.5663475702</v>
      </c>
      <c r="CG385" s="118">
        <v>5939360.5024745399</v>
      </c>
      <c r="CH385" s="118">
        <v>6771240.0693294303</v>
      </c>
      <c r="CI385" s="118">
        <v>6475260.2760281703</v>
      </c>
      <c r="CJ385" s="118">
        <v>6824100.8068325398</v>
      </c>
      <c r="CK385" s="118">
        <v>6295958.0004568798</v>
      </c>
      <c r="CL385" s="118">
        <v>6145146.2813123697</v>
      </c>
      <c r="CM385" s="118">
        <v>6545759.5636132499</v>
      </c>
      <c r="CN385" s="118">
        <v>6206830.0696567297</v>
      </c>
      <c r="CO385" s="118">
        <v>5805462.32069897</v>
      </c>
      <c r="CP385" s="118">
        <v>6174866.7299084701</v>
      </c>
      <c r="CQ385" s="118">
        <v>6258979.0572052002</v>
      </c>
      <c r="CR385" s="118">
        <v>6059879.3591217799</v>
      </c>
      <c r="CS385" s="118">
        <v>6328742.0150574297</v>
      </c>
      <c r="CT385" s="118">
        <v>5804005.7816556897</v>
      </c>
      <c r="CU385" s="118">
        <v>6306116.76192002</v>
      </c>
      <c r="CV385" s="118">
        <v>6286673.7395000504</v>
      </c>
      <c r="CW385" s="118">
        <v>6479857.8631447703</v>
      </c>
      <c r="CX385" s="118">
        <v>6519600.84674716</v>
      </c>
      <c r="CY385" s="118">
        <v>6369362.5281024398</v>
      </c>
      <c r="CZ385" s="118">
        <v>6207086.3871786101</v>
      </c>
      <c r="DA385" s="118">
        <v>6684694.5588209797</v>
      </c>
      <c r="DB385" s="118">
        <v>6331402.9366311897</v>
      </c>
      <c r="DC385" s="118">
        <v>6229967.4856444802</v>
      </c>
      <c r="DD385" s="118">
        <v>6216472.5990163302</v>
      </c>
      <c r="DE385" s="118">
        <v>6287781.4421085101</v>
      </c>
      <c r="DF385" s="118">
        <v>6036191.5430402197</v>
      </c>
      <c r="DG385" s="118">
        <v>6349141.3633506196</v>
      </c>
      <c r="DH385" s="118">
        <v>6733210.5559619097</v>
      </c>
      <c r="DI385" s="118">
        <v>6076849.14605447</v>
      </c>
      <c r="DJ385" s="118">
        <v>6298096.3767746501</v>
      </c>
      <c r="DK385" s="118">
        <v>6253258.2857812103</v>
      </c>
      <c r="DL385" s="118">
        <v>6329945.5931756003</v>
      </c>
      <c r="DM385" s="118">
        <v>6208735.1278871102</v>
      </c>
      <c r="DN385" s="118">
        <v>6439242.4094257597</v>
      </c>
      <c r="DO385" s="118">
        <v>6464515.2539290804</v>
      </c>
      <c r="DP385" s="118">
        <v>6209787.04184849</v>
      </c>
      <c r="DQ385" s="118">
        <v>5905119.0286673801</v>
      </c>
      <c r="DR385" s="118">
        <v>6200595.4923205301</v>
      </c>
      <c r="DS385" s="118">
        <v>6144948.8252002802</v>
      </c>
      <c r="DT385" s="118">
        <v>6255049.1620362196</v>
      </c>
      <c r="DU385" s="118">
        <v>5847817.8147899397</v>
      </c>
      <c r="DV385" s="118">
        <v>6007740.0592688499</v>
      </c>
      <c r="DW385" s="118">
        <v>6121207.6473898804</v>
      </c>
      <c r="DX385" s="118">
        <v>6452053.7457754696</v>
      </c>
      <c r="DY385" s="118">
        <v>6009704.3192679305</v>
      </c>
      <c r="DZ385" s="118">
        <v>6020085.3695635498</v>
      </c>
      <c r="EA385" s="118">
        <v>5873118.9765164899</v>
      </c>
      <c r="EB385" s="118">
        <v>6300519.5827083001</v>
      </c>
      <c r="EC385" s="118">
        <v>5878114.2166353501</v>
      </c>
      <c r="ED385" s="118">
        <v>5309045.1809028201</v>
      </c>
      <c r="EE385" s="118">
        <v>6141063.4919705</v>
      </c>
      <c r="EF385" s="118">
        <v>5710468.0593572501</v>
      </c>
      <c r="EG385" s="118">
        <v>5661015.7659239396</v>
      </c>
      <c r="EH385" s="118">
        <v>6564103.6659721704</v>
      </c>
      <c r="EI385" s="118">
        <v>6172146.2993836198</v>
      </c>
      <c r="EJ385" s="118">
        <v>6216607.8826294998</v>
      </c>
      <c r="EK385" s="118">
        <v>6013819.4351869598</v>
      </c>
      <c r="EL385" s="118">
        <v>6029432.0691782003</v>
      </c>
      <c r="EM385" s="118">
        <v>5566132.7473119097</v>
      </c>
      <c r="EN385" s="118">
        <v>5883455.8794867396</v>
      </c>
      <c r="EO385" s="118">
        <v>7246958.1284318296</v>
      </c>
      <c r="EP385" s="118">
        <v>5889429.20365634</v>
      </c>
      <c r="EQ385" s="118">
        <v>5993038.4456316195</v>
      </c>
      <c r="ER385" s="118">
        <v>5935417.6053845296</v>
      </c>
      <c r="ES385" s="118">
        <v>5969346.0584514402</v>
      </c>
      <c r="ET385" s="118">
        <v>5648302.5727424398</v>
      </c>
      <c r="EU385" s="118">
        <v>5434372.9651617901</v>
      </c>
      <c r="EV385" s="118">
        <v>5855870.9613846596</v>
      </c>
      <c r="EW385" s="118">
        <v>5556270.8283334598</v>
      </c>
      <c r="EX385" s="118">
        <v>5593211.0406833999</v>
      </c>
      <c r="EY385" s="118">
        <v>6020536.0856340602</v>
      </c>
      <c r="EZ385" s="118">
        <v>5458482.0910132499</v>
      </c>
      <c r="FA385" s="118">
        <v>6046014.35782093</v>
      </c>
      <c r="FB385" s="118">
        <v>6310285.4505680297</v>
      </c>
      <c r="FC385" s="118">
        <v>5838065.1429896802</v>
      </c>
      <c r="FD385" s="118">
        <v>6075359.1542788902</v>
      </c>
    </row>
    <row r="386" spans="1:160" s="118" customFormat="1" x14ac:dyDescent="0.2">
      <c r="A386" s="118" t="s">
        <v>1747</v>
      </c>
      <c r="B386" s="132"/>
      <c r="C386" s="132"/>
      <c r="D386" s="117">
        <v>367694.80397375498</v>
      </c>
      <c r="E386" s="117">
        <v>425874.39008420199</v>
      </c>
      <c r="F386" s="117">
        <v>458102.37337332498</v>
      </c>
      <c r="G386" s="117">
        <v>463619.66106131999</v>
      </c>
      <c r="H386" s="117">
        <v>332073.824195266</v>
      </c>
      <c r="I386" s="117">
        <v>317152.74865773501</v>
      </c>
      <c r="J386" s="117">
        <v>344158.49621460499</v>
      </c>
      <c r="K386" s="117">
        <v>406046.88746639201</v>
      </c>
      <c r="L386" s="117">
        <v>329903.084865198</v>
      </c>
      <c r="M386" s="117">
        <v>379661.30177555402</v>
      </c>
      <c r="N386" s="118">
        <v>364462.50805904198</v>
      </c>
      <c r="O386" s="118">
        <v>200249.05787853099</v>
      </c>
      <c r="P386" s="118">
        <v>404010.18546925299</v>
      </c>
      <c r="Q386" s="118">
        <v>405409.13700642902</v>
      </c>
      <c r="R386" s="118">
        <v>461233.72278400097</v>
      </c>
      <c r="S386" s="118">
        <v>294691.66606299899</v>
      </c>
      <c r="T386" s="118">
        <v>374832.33333807101</v>
      </c>
      <c r="U386" s="118">
        <v>313933.514798388</v>
      </c>
      <c r="V386" s="118">
        <v>320777.95369626099</v>
      </c>
      <c r="W386" s="118">
        <v>343138.024547896</v>
      </c>
      <c r="X386" s="118">
        <v>337654.88909002801</v>
      </c>
      <c r="Y386" s="118">
        <v>296452.00417963002</v>
      </c>
      <c r="Z386" s="118">
        <v>340046.97193389799</v>
      </c>
      <c r="AA386" s="118">
        <v>281695.79797004798</v>
      </c>
      <c r="AB386" s="118">
        <v>429378.24478368502</v>
      </c>
      <c r="AC386" s="118">
        <v>335273.79116569</v>
      </c>
      <c r="AD386" s="118">
        <v>308423.83334346401</v>
      </c>
      <c r="AE386" s="118">
        <v>269106.62294969702</v>
      </c>
      <c r="AF386" s="118">
        <v>259868.73104991601</v>
      </c>
      <c r="AG386" s="118">
        <v>422304.47416876402</v>
      </c>
      <c r="AH386" s="118">
        <v>252283.475036858</v>
      </c>
      <c r="AI386" s="118">
        <v>267749.05363300198</v>
      </c>
      <c r="AJ386" s="118">
        <v>293577.61436913401</v>
      </c>
      <c r="AK386" s="118">
        <v>333307.72236824199</v>
      </c>
      <c r="AL386" s="118">
        <v>335856.91394549998</v>
      </c>
      <c r="AM386" s="118">
        <v>268304.46539762098</v>
      </c>
      <c r="AN386" s="118">
        <v>197318.689319889</v>
      </c>
      <c r="AO386" s="118">
        <v>214787.95879795199</v>
      </c>
      <c r="AP386" s="118">
        <v>283341.818839452</v>
      </c>
      <c r="AQ386" s="118">
        <v>130684.684951302</v>
      </c>
      <c r="AR386" s="118">
        <v>221895.329801307</v>
      </c>
      <c r="AS386" s="118">
        <v>165279.192962867</v>
      </c>
      <c r="AT386" s="118">
        <v>286396.160821117</v>
      </c>
      <c r="AU386" s="118">
        <v>285699.542686884</v>
      </c>
      <c r="AV386" s="118">
        <v>264898.24942706001</v>
      </c>
      <c r="AW386" s="118">
        <v>172038.780491574</v>
      </c>
      <c r="AX386" s="118">
        <v>170593.60486483399</v>
      </c>
      <c r="AY386" s="118">
        <v>242743.21118210899</v>
      </c>
      <c r="AZ386" s="118">
        <v>246549.782847644</v>
      </c>
      <c r="BA386" s="118">
        <v>128118.00423817799</v>
      </c>
      <c r="BB386" s="118">
        <v>265595.39763784403</v>
      </c>
      <c r="BC386" s="118">
        <v>207222.33145125399</v>
      </c>
      <c r="BD386" s="118">
        <v>47230.4479967445</v>
      </c>
      <c r="BE386" s="118">
        <v>197443.48271909301</v>
      </c>
      <c r="BF386" s="118">
        <v>234391.2569148</v>
      </c>
      <c r="BG386" s="118">
        <v>227372.65264398401</v>
      </c>
      <c r="BH386" s="118">
        <v>261631.74528020501</v>
      </c>
      <c r="BI386" s="118">
        <v>166668.47534093601</v>
      </c>
      <c r="BJ386" s="118">
        <v>208473.18069960299</v>
      </c>
      <c r="BK386" s="118">
        <v>156881.963411695</v>
      </c>
      <c r="BL386" s="118">
        <v>144129.99733620801</v>
      </c>
      <c r="BM386" s="118">
        <v>177761.772191784</v>
      </c>
      <c r="BN386" s="118">
        <v>131074.184265366</v>
      </c>
      <c r="BO386" s="118">
        <v>209904.24645799701</v>
      </c>
      <c r="BP386" s="118">
        <v>256123.07246291</v>
      </c>
      <c r="BQ386" s="118">
        <v>286702.599906524</v>
      </c>
      <c r="BR386" s="118">
        <v>258587.78479018799</v>
      </c>
      <c r="BS386" s="118">
        <v>149851.363670708</v>
      </c>
      <c r="BT386" s="118">
        <v>235210.39865127101</v>
      </c>
      <c r="BU386" s="118">
        <v>174370.02519785499</v>
      </c>
      <c r="BV386" s="118">
        <v>233778.175170742</v>
      </c>
      <c r="BW386" s="118">
        <v>214010.852806621</v>
      </c>
      <c r="BX386" s="118">
        <v>120605.51584592499</v>
      </c>
      <c r="BY386" s="118">
        <v>215917.36546937699</v>
      </c>
      <c r="BZ386" s="118">
        <v>172270.89069055999</v>
      </c>
      <c r="CA386" s="118">
        <v>154273.62561489901</v>
      </c>
      <c r="CB386" s="118">
        <v>239487.11450658599</v>
      </c>
      <c r="CC386" s="118">
        <v>138084.55878265901</v>
      </c>
      <c r="CD386" s="118">
        <v>217315.69571619201</v>
      </c>
      <c r="CE386" s="118">
        <v>167580.83584907901</v>
      </c>
      <c r="CF386" s="118">
        <v>184050.134088477</v>
      </c>
      <c r="CG386" s="118">
        <v>129052.259480041</v>
      </c>
      <c r="CH386" s="118">
        <v>151557.41809530999</v>
      </c>
      <c r="CI386" s="118">
        <v>150901.702313824</v>
      </c>
      <c r="CJ386" s="118">
        <v>148897.72958617</v>
      </c>
      <c r="CK386" s="118">
        <v>182447.34193358</v>
      </c>
      <c r="CL386" s="118">
        <v>122148.89056832199</v>
      </c>
      <c r="CM386" s="118">
        <v>197430.71182645799</v>
      </c>
      <c r="CN386" s="118">
        <v>171392.16324553499</v>
      </c>
      <c r="CO386" s="118">
        <v>187696.53509459901</v>
      </c>
      <c r="CP386" s="118">
        <v>167889.23770336699</v>
      </c>
      <c r="CQ386" s="118">
        <v>151943.86944147601</v>
      </c>
      <c r="CR386" s="118">
        <v>143767.90960837001</v>
      </c>
      <c r="CS386" s="118">
        <v>158757.85370659101</v>
      </c>
      <c r="CT386" s="118">
        <v>143461.515413738</v>
      </c>
      <c r="CU386" s="118">
        <v>106282.818216538</v>
      </c>
      <c r="CV386" s="118">
        <v>125755.568187614</v>
      </c>
      <c r="CW386" s="118">
        <v>136825.39847555899</v>
      </c>
      <c r="CX386" s="118">
        <v>141351.405740049</v>
      </c>
      <c r="CY386" s="118">
        <v>173261.808138397</v>
      </c>
      <c r="CZ386" s="118">
        <v>129268.415172803</v>
      </c>
      <c r="DA386" s="118">
        <v>85091.900362981105</v>
      </c>
      <c r="DB386" s="118">
        <v>164561.983326816</v>
      </c>
      <c r="DC386" s="118">
        <v>136244.56087912401</v>
      </c>
      <c r="DD386" s="118">
        <v>101688.777144476</v>
      </c>
      <c r="DE386" s="118">
        <v>170778.17258576301</v>
      </c>
      <c r="DF386" s="118">
        <v>141420.16744926499</v>
      </c>
      <c r="DG386" s="118">
        <v>122334.447081951</v>
      </c>
      <c r="DH386" s="118">
        <v>126783.07999995</v>
      </c>
      <c r="DI386" s="118">
        <v>130495.283712502</v>
      </c>
      <c r="DJ386" s="118">
        <v>115182.945073312</v>
      </c>
      <c r="DK386" s="118">
        <v>166083.591168602</v>
      </c>
      <c r="DL386" s="118">
        <v>105744.932950146</v>
      </c>
      <c r="DM386" s="118">
        <v>159815.526899196</v>
      </c>
      <c r="DN386" s="118">
        <v>94219.425076617496</v>
      </c>
      <c r="DO386" s="118">
        <v>135195.68025733801</v>
      </c>
      <c r="DP386" s="118">
        <v>150669.91144223901</v>
      </c>
      <c r="DQ386" s="118">
        <v>165113.134974368</v>
      </c>
      <c r="DR386" s="118">
        <v>140940.91026454201</v>
      </c>
      <c r="DS386" s="118">
        <v>91299.781555110705</v>
      </c>
      <c r="DT386" s="118">
        <v>106719.540254276</v>
      </c>
      <c r="DU386" s="118">
        <v>71334.469682276002</v>
      </c>
      <c r="DV386" s="118">
        <v>65615.924960670498</v>
      </c>
      <c r="DW386" s="118">
        <v>88202.023587742398</v>
      </c>
      <c r="DX386" s="118">
        <v>121482.361141506</v>
      </c>
      <c r="DY386" s="118">
        <v>99804.898464389393</v>
      </c>
      <c r="DZ386" s="118">
        <v>125449.50412401999</v>
      </c>
      <c r="EA386" s="118">
        <v>109489.560015532</v>
      </c>
      <c r="EB386" s="118">
        <v>129284.999153842</v>
      </c>
      <c r="EC386" s="118">
        <v>169864.50772389901</v>
      </c>
      <c r="ED386" s="118">
        <v>114800.537468176</v>
      </c>
      <c r="EE386" s="118">
        <v>118681.759981061</v>
      </c>
      <c r="EF386" s="118">
        <v>146992.27427551401</v>
      </c>
      <c r="EG386" s="118">
        <v>179332.057659265</v>
      </c>
      <c r="EH386" s="118">
        <v>136379.17967181801</v>
      </c>
      <c r="EI386" s="118">
        <v>129705.180900737</v>
      </c>
      <c r="EJ386" s="118">
        <v>143054.35814751001</v>
      </c>
      <c r="EK386" s="118">
        <v>100707.96716558099</v>
      </c>
      <c r="EL386" s="118">
        <v>89281.476081266796</v>
      </c>
      <c r="EM386" s="118">
        <v>80778.110600090105</v>
      </c>
      <c r="EN386" s="118">
        <v>95128.816793589096</v>
      </c>
      <c r="EO386" s="118">
        <v>163525.09743071301</v>
      </c>
      <c r="EP386" s="118">
        <v>119500.51198108601</v>
      </c>
      <c r="EQ386" s="118">
        <v>73309.9622394404</v>
      </c>
      <c r="ER386" s="118">
        <v>105690.707368873</v>
      </c>
      <c r="ES386" s="118">
        <v>94495.074439300806</v>
      </c>
      <c r="ET386" s="118">
        <v>117632.678849096</v>
      </c>
      <c r="EU386" s="118">
        <v>47673.850884694097</v>
      </c>
      <c r="EV386" s="118">
        <v>111259.642629828</v>
      </c>
      <c r="EW386" s="118">
        <v>44848.355145231202</v>
      </c>
      <c r="EX386" s="118">
        <v>128280.685091657</v>
      </c>
      <c r="EY386" s="118">
        <v>93212.551992956098</v>
      </c>
      <c r="EZ386" s="118">
        <v>79078.667494481604</v>
      </c>
      <c r="FA386" s="118">
        <v>77092.643147871597</v>
      </c>
      <c r="FB386" s="118">
        <v>120201.890132726</v>
      </c>
      <c r="FC386" s="118">
        <v>114820.216442467</v>
      </c>
      <c r="FD386" s="118">
        <v>109020.873600536</v>
      </c>
    </row>
    <row r="387" spans="1:160" s="118" customFormat="1" x14ac:dyDescent="0.2">
      <c r="A387" s="118" t="s">
        <v>1749</v>
      </c>
      <c r="B387" s="132"/>
      <c r="C387" s="132"/>
      <c r="D387" s="117">
        <v>775805.71627192397</v>
      </c>
      <c r="E387" s="117">
        <v>773351.94670630596</v>
      </c>
      <c r="F387" s="117">
        <v>747283.472574568</v>
      </c>
      <c r="G387" s="117">
        <v>778556.94702200894</v>
      </c>
      <c r="H387" s="117">
        <v>763135.90416221297</v>
      </c>
      <c r="I387" s="117">
        <v>811145.050540525</v>
      </c>
      <c r="J387" s="117">
        <v>687597.51914852299</v>
      </c>
      <c r="K387" s="117">
        <v>804684.32776498306</v>
      </c>
      <c r="L387" s="117">
        <v>743755.41674021701</v>
      </c>
      <c r="M387" s="117">
        <v>774714.21070149599</v>
      </c>
      <c r="N387" s="118">
        <v>713745.68516603298</v>
      </c>
      <c r="O387" s="118">
        <v>638627.93034571002</v>
      </c>
      <c r="P387" s="118">
        <v>766360.90970860305</v>
      </c>
      <c r="Q387" s="118">
        <v>799206.60361036297</v>
      </c>
      <c r="R387" s="118">
        <v>826630.54095373</v>
      </c>
      <c r="S387" s="118">
        <v>768181.87776308402</v>
      </c>
      <c r="T387" s="118">
        <v>783788.42385780695</v>
      </c>
      <c r="U387" s="118">
        <v>729107.73369344498</v>
      </c>
      <c r="V387" s="118">
        <v>813169.12292722997</v>
      </c>
      <c r="W387" s="118">
        <v>829457.49124226999</v>
      </c>
      <c r="X387" s="118">
        <v>829606.422598431</v>
      </c>
      <c r="Y387" s="118">
        <v>800451.96660658496</v>
      </c>
      <c r="Z387" s="118">
        <v>851391.19081851502</v>
      </c>
      <c r="AA387" s="118">
        <v>826866.36267888802</v>
      </c>
      <c r="AB387" s="118">
        <v>798608.72269945196</v>
      </c>
      <c r="AC387" s="118">
        <v>818164.44990052702</v>
      </c>
      <c r="AD387" s="118">
        <v>817986.98928274505</v>
      </c>
      <c r="AE387" s="118">
        <v>819601.41171566199</v>
      </c>
      <c r="AF387" s="118">
        <v>814837.37313137401</v>
      </c>
      <c r="AG387" s="118">
        <v>837958.55682862701</v>
      </c>
      <c r="AH387" s="118">
        <v>819749.23508663697</v>
      </c>
      <c r="AI387" s="118">
        <v>834862.28348890506</v>
      </c>
      <c r="AJ387" s="118">
        <v>837108.14300947799</v>
      </c>
      <c r="AK387" s="118">
        <v>836918.78566529998</v>
      </c>
      <c r="AL387" s="118">
        <v>810102.46620630403</v>
      </c>
      <c r="AM387" s="118">
        <v>805123.62314950698</v>
      </c>
      <c r="AN387" s="118">
        <v>706698.71386971499</v>
      </c>
      <c r="AO387" s="118">
        <v>780169.94194317597</v>
      </c>
      <c r="AP387" s="118">
        <v>735464.46713671298</v>
      </c>
      <c r="AQ387" s="118">
        <v>736482.567626248</v>
      </c>
      <c r="AR387" s="118">
        <v>716600.84182451596</v>
      </c>
      <c r="AS387" s="118">
        <v>763241.889159546</v>
      </c>
      <c r="AT387" s="118">
        <v>750022.68743188202</v>
      </c>
      <c r="AU387" s="118">
        <v>772197.61078079604</v>
      </c>
      <c r="AV387" s="118">
        <v>772707.13101650495</v>
      </c>
      <c r="AW387" s="118">
        <v>690740.76501064398</v>
      </c>
      <c r="AX387" s="118">
        <v>706919.90954414697</v>
      </c>
      <c r="AY387" s="118">
        <v>747119.70138169802</v>
      </c>
      <c r="AZ387" s="118">
        <v>731355.90450119902</v>
      </c>
      <c r="BA387" s="118">
        <v>693190.10767775204</v>
      </c>
      <c r="BB387" s="118">
        <v>733602.94445722597</v>
      </c>
      <c r="BC387" s="118">
        <v>681013.70380598702</v>
      </c>
      <c r="BD387" s="118">
        <v>646365.44089937303</v>
      </c>
      <c r="BE387" s="118">
        <v>703731.20771069697</v>
      </c>
      <c r="BF387" s="118">
        <v>698701.28023026499</v>
      </c>
      <c r="BG387" s="118">
        <v>655886.19313594606</v>
      </c>
      <c r="BH387" s="118">
        <v>730415.25052784698</v>
      </c>
      <c r="BI387" s="118">
        <v>697037.70629352005</v>
      </c>
      <c r="BJ387" s="118">
        <v>728068.62147268106</v>
      </c>
      <c r="BK387" s="118">
        <v>724008.26199936098</v>
      </c>
      <c r="BL387" s="118">
        <v>564984.25859949202</v>
      </c>
      <c r="BM387" s="118">
        <v>774957.21275117598</v>
      </c>
      <c r="BN387" s="118">
        <v>772537.24005119095</v>
      </c>
      <c r="BO387" s="118">
        <v>693000.41898350196</v>
      </c>
      <c r="BP387" s="118">
        <v>737479.59376997803</v>
      </c>
      <c r="BQ387" s="118">
        <v>684503.106401706</v>
      </c>
      <c r="BR387" s="118">
        <v>664088.54532614001</v>
      </c>
      <c r="BS387" s="118">
        <v>675036.28915544995</v>
      </c>
      <c r="BT387" s="118">
        <v>720603.83711831295</v>
      </c>
      <c r="BU387" s="118">
        <v>716663.64934509504</v>
      </c>
      <c r="BV387" s="118">
        <v>729099.46139971097</v>
      </c>
      <c r="BW387" s="118">
        <v>708937.27764322597</v>
      </c>
      <c r="BX387" s="118">
        <v>732495.66672473098</v>
      </c>
      <c r="BY387" s="118">
        <v>775514.26148342201</v>
      </c>
      <c r="BZ387" s="118">
        <v>727061.92184608802</v>
      </c>
      <c r="CA387" s="118">
        <v>734247.62934691098</v>
      </c>
      <c r="CB387" s="118">
        <v>694875.87255311105</v>
      </c>
      <c r="CC387" s="118">
        <v>604961.72314333299</v>
      </c>
      <c r="CD387" s="118">
        <v>654742.15812627401</v>
      </c>
      <c r="CE387" s="118">
        <v>653732.52634344203</v>
      </c>
      <c r="CF387" s="118">
        <v>638955.66464490502</v>
      </c>
      <c r="CG387" s="118">
        <v>599482.204573886</v>
      </c>
      <c r="CH387" s="118">
        <v>651419.94157364802</v>
      </c>
      <c r="CI387" s="118">
        <v>607612.68005974998</v>
      </c>
      <c r="CJ387" s="118">
        <v>688776.01085762004</v>
      </c>
      <c r="CK387" s="118">
        <v>627042.28164577601</v>
      </c>
      <c r="CL387" s="118">
        <v>375837.07566136599</v>
      </c>
      <c r="CM387" s="118">
        <v>596504.558188344</v>
      </c>
      <c r="CN387" s="118">
        <v>559037.63608520804</v>
      </c>
      <c r="CO387" s="118">
        <v>563385.57694802503</v>
      </c>
      <c r="CP387" s="118">
        <v>595420.53444292198</v>
      </c>
      <c r="CQ387" s="118">
        <v>615668.21470003901</v>
      </c>
      <c r="CR387" s="118">
        <v>598808.80597025598</v>
      </c>
      <c r="CS387" s="118">
        <v>608373.82078426599</v>
      </c>
      <c r="CT387" s="118">
        <v>557418.50805840001</v>
      </c>
      <c r="CU387" s="118">
        <v>589615.63277366897</v>
      </c>
      <c r="CV387" s="118">
        <v>589756.22398316301</v>
      </c>
      <c r="CW387" s="118">
        <v>641344.64503367897</v>
      </c>
      <c r="CX387" s="118">
        <v>608005.95510286395</v>
      </c>
      <c r="CY387" s="118">
        <v>611136.78851826303</v>
      </c>
      <c r="CZ387" s="118">
        <v>601139.72119201301</v>
      </c>
      <c r="DA387" s="118">
        <v>561799.36909635295</v>
      </c>
      <c r="DB387" s="118">
        <v>634453.89860658499</v>
      </c>
      <c r="DC387" s="118">
        <v>618976.27696170204</v>
      </c>
      <c r="DD387" s="118">
        <v>621195.04304196802</v>
      </c>
      <c r="DE387" s="118">
        <v>605014.394857276</v>
      </c>
      <c r="DF387" s="118">
        <v>629026.54474484804</v>
      </c>
      <c r="DG387" s="118">
        <v>666107.16966918297</v>
      </c>
      <c r="DH387" s="118">
        <v>644564.795175676</v>
      </c>
      <c r="DI387" s="118">
        <v>613365.288866719</v>
      </c>
      <c r="DJ387" s="118">
        <v>592165.42529687798</v>
      </c>
      <c r="DK387" s="118">
        <v>613179.61784243397</v>
      </c>
      <c r="DL387" s="118">
        <v>617273.21905494505</v>
      </c>
      <c r="DM387" s="118">
        <v>624581.78808572597</v>
      </c>
      <c r="DN387" s="118">
        <v>650932.12978419603</v>
      </c>
      <c r="DO387" s="118">
        <v>674313.07707359805</v>
      </c>
      <c r="DP387" s="118">
        <v>625048.25976018305</v>
      </c>
      <c r="DQ387" s="118">
        <v>605895.85860549298</v>
      </c>
      <c r="DR387" s="118">
        <v>510105.14807475603</v>
      </c>
      <c r="DS387" s="118">
        <v>605758.48242428806</v>
      </c>
      <c r="DT387" s="118">
        <v>579915.56917824305</v>
      </c>
      <c r="DU387" s="118">
        <v>580685.35621591995</v>
      </c>
      <c r="DV387" s="118">
        <v>577449.79268343397</v>
      </c>
      <c r="DW387" s="118">
        <v>578888.79999123304</v>
      </c>
      <c r="DX387" s="118">
        <v>618511.43592497404</v>
      </c>
      <c r="DY387" s="118">
        <v>584312.37896362005</v>
      </c>
      <c r="DZ387" s="118">
        <v>581769.38530174398</v>
      </c>
      <c r="EA387" s="118">
        <v>590606.16108109301</v>
      </c>
      <c r="EB387" s="118">
        <v>587627.20915158198</v>
      </c>
      <c r="EC387" s="118">
        <v>574608.25747650897</v>
      </c>
      <c r="ED387" s="118">
        <v>547913.04252288304</v>
      </c>
      <c r="EE387" s="118">
        <v>644604.32378690399</v>
      </c>
      <c r="EF387" s="118">
        <v>595344.93928294396</v>
      </c>
      <c r="EG387" s="118">
        <v>584519.82764707296</v>
      </c>
      <c r="EH387" s="118">
        <v>649167.15091260604</v>
      </c>
      <c r="EI387" s="118">
        <v>581197.582829369</v>
      </c>
      <c r="EJ387" s="118">
        <v>600041.23974517395</v>
      </c>
      <c r="EK387" s="118">
        <v>607624.46042137803</v>
      </c>
      <c r="EL387" s="118">
        <v>556714.38692881702</v>
      </c>
      <c r="EM387" s="118">
        <v>591969.78914941102</v>
      </c>
      <c r="EN387" s="118">
        <v>630673.30364215001</v>
      </c>
      <c r="EO387" s="118">
        <v>718141.25461464201</v>
      </c>
      <c r="EP387" s="118">
        <v>616440.44585307105</v>
      </c>
      <c r="EQ387" s="118">
        <v>570526.24005287699</v>
      </c>
      <c r="ER387" s="118">
        <v>593127.052635915</v>
      </c>
      <c r="ES387" s="118">
        <v>584003.93119959603</v>
      </c>
      <c r="ET387" s="118">
        <v>564771.84606957994</v>
      </c>
      <c r="EU387" s="118">
        <v>534299.77402979101</v>
      </c>
      <c r="EV387" s="118">
        <v>596049.53939077898</v>
      </c>
      <c r="EW387" s="118">
        <v>555562.86323123798</v>
      </c>
      <c r="EX387" s="118">
        <v>602912.98203603702</v>
      </c>
      <c r="EY387" s="118">
        <v>601667.94726205</v>
      </c>
      <c r="EZ387" s="118">
        <v>494811.85820411798</v>
      </c>
      <c r="FA387" s="118">
        <v>622389.73369919101</v>
      </c>
      <c r="FB387" s="118">
        <v>605365.34656977002</v>
      </c>
      <c r="FC387" s="118">
        <v>611327.34487358795</v>
      </c>
      <c r="FD387" s="118">
        <v>617835.81898438698</v>
      </c>
    </row>
    <row r="388" spans="1:160" s="118" customFormat="1" x14ac:dyDescent="0.2">
      <c r="A388" s="118" t="s">
        <v>1795</v>
      </c>
      <c r="B388" s="132"/>
      <c r="C388" s="132"/>
      <c r="D388" s="118">
        <v>16227155.918549299</v>
      </c>
      <c r="E388" s="118">
        <v>16460998.0312538</v>
      </c>
      <c r="F388" s="118">
        <v>16737254.0412689</v>
      </c>
      <c r="G388" s="118">
        <v>15058793.353397399</v>
      </c>
      <c r="H388" s="118">
        <v>16465963.871386001</v>
      </c>
      <c r="I388" s="118">
        <v>17562341.867783699</v>
      </c>
      <c r="J388" s="118">
        <v>16190825.2937655</v>
      </c>
      <c r="K388" s="118">
        <v>16972457.316266201</v>
      </c>
      <c r="L388" s="118">
        <v>18028632.211376499</v>
      </c>
      <c r="M388" s="118">
        <v>19050598.7906317</v>
      </c>
      <c r="N388" s="118">
        <v>15487435.9880688</v>
      </c>
      <c r="O388" s="118">
        <v>15381113.151883001</v>
      </c>
      <c r="P388" s="118">
        <v>17438234.619197302</v>
      </c>
      <c r="Q388" s="118">
        <v>17829808.076328602</v>
      </c>
      <c r="R388" s="118">
        <v>17120277.6404882</v>
      </c>
      <c r="S388" s="118">
        <v>17829805.000438701</v>
      </c>
      <c r="T388" s="118">
        <v>16297786.302383199</v>
      </c>
      <c r="U388" s="118">
        <v>15952126.6406432</v>
      </c>
      <c r="V388" s="118">
        <v>17703163.507948801</v>
      </c>
      <c r="W388" s="118">
        <v>16603722.2965193</v>
      </c>
      <c r="X388" s="118">
        <v>17696894.9116414</v>
      </c>
      <c r="Y388" s="118">
        <v>15691277.9069873</v>
      </c>
      <c r="Z388" s="118">
        <v>16626944.467272701</v>
      </c>
      <c r="AA388" s="118">
        <v>18209772.1976346</v>
      </c>
      <c r="AB388" s="118">
        <v>16273505.8544624</v>
      </c>
      <c r="AC388" s="118">
        <v>16104428.965178199</v>
      </c>
      <c r="AD388" s="118">
        <v>17370411.037577201</v>
      </c>
      <c r="AE388" s="118">
        <v>18779077.156666599</v>
      </c>
      <c r="AF388" s="118">
        <v>17719048.873990402</v>
      </c>
      <c r="AG388" s="118">
        <v>17924542.462913498</v>
      </c>
      <c r="AH388" s="118">
        <v>16045846.989411701</v>
      </c>
      <c r="AI388" s="118">
        <v>18382539.032988202</v>
      </c>
      <c r="AJ388" s="118">
        <v>17765273.428512201</v>
      </c>
      <c r="AK388" s="118">
        <v>17330578.7202111</v>
      </c>
      <c r="AL388" s="118">
        <v>18604566.325043201</v>
      </c>
      <c r="AM388" s="118">
        <v>15421262.7429414</v>
      </c>
      <c r="AN388" s="118">
        <v>13213741.103088999</v>
      </c>
      <c r="AO388" s="118">
        <v>17174099.146086302</v>
      </c>
      <c r="AP388" s="118">
        <v>15997230.4521333</v>
      </c>
      <c r="AQ388" s="118">
        <v>17311010.708067399</v>
      </c>
      <c r="AR388" s="118">
        <v>16675087.643957799</v>
      </c>
      <c r="AS388" s="118">
        <v>18654359.411143798</v>
      </c>
      <c r="AT388" s="118">
        <v>16292176.511270599</v>
      </c>
      <c r="AU388" s="118">
        <v>16217827.9337982</v>
      </c>
      <c r="AV388" s="118">
        <v>18288479.736630298</v>
      </c>
      <c r="AW388" s="118">
        <v>17399256.149941102</v>
      </c>
      <c r="AX388" s="118">
        <v>17009992.4497087</v>
      </c>
      <c r="AY388" s="118">
        <v>15935159.9807938</v>
      </c>
      <c r="AZ388" s="118">
        <v>18089689.793774001</v>
      </c>
      <c r="BA388" s="118">
        <v>16857486.693700299</v>
      </c>
      <c r="BB388" s="118">
        <v>15397000.7551337</v>
      </c>
      <c r="BC388" s="118">
        <v>16422032.5655449</v>
      </c>
      <c r="BD388" s="118">
        <v>14679959.0980912</v>
      </c>
      <c r="BE388" s="118">
        <v>16718956.205072099</v>
      </c>
      <c r="BF388" s="118">
        <v>16474437.206089901</v>
      </c>
      <c r="BG388" s="118">
        <v>15378133.716985401</v>
      </c>
      <c r="BH388" s="118">
        <v>17040065.013971701</v>
      </c>
      <c r="BI388" s="118">
        <v>11763671.5983948</v>
      </c>
      <c r="BJ388" s="118">
        <v>15214613.864378501</v>
      </c>
      <c r="BK388" s="118">
        <v>16786083.505704202</v>
      </c>
      <c r="BL388" s="118">
        <v>12318762.2352044</v>
      </c>
      <c r="BM388" s="118">
        <v>17059501.174005602</v>
      </c>
      <c r="BN388" s="118">
        <v>17151057.254780199</v>
      </c>
      <c r="BO388" s="118">
        <v>16342967.8306481</v>
      </c>
      <c r="BP388" s="118">
        <v>14573621.666711399</v>
      </c>
      <c r="BQ388" s="118">
        <v>14138151.016855</v>
      </c>
      <c r="BR388" s="118">
        <v>17834612.9536025</v>
      </c>
      <c r="BS388" s="118">
        <v>16261752.6296618</v>
      </c>
      <c r="BT388" s="118">
        <v>17946136.6030543</v>
      </c>
      <c r="BU388" s="118">
        <v>15393865.0619689</v>
      </c>
      <c r="BV388" s="118">
        <v>16313438.002036599</v>
      </c>
      <c r="BW388" s="118">
        <v>16305086.682220001</v>
      </c>
      <c r="BX388" s="118">
        <v>16418696.901334999</v>
      </c>
      <c r="BY388" s="118">
        <v>15146980.9454818</v>
      </c>
      <c r="BZ388" s="118">
        <v>16594449.131717101</v>
      </c>
      <c r="CA388" s="118">
        <v>12921226.275541401</v>
      </c>
      <c r="CB388" s="118">
        <v>15291380.837426201</v>
      </c>
      <c r="CC388" s="118">
        <v>17187134.359854698</v>
      </c>
      <c r="CD388" s="118">
        <v>17971405.9208868</v>
      </c>
      <c r="CE388" s="118">
        <v>16926464.537551802</v>
      </c>
      <c r="CF388" s="118">
        <v>16806656.401483499</v>
      </c>
      <c r="CG388" s="118">
        <v>16483748.3418252</v>
      </c>
      <c r="CH388" s="118">
        <v>16936841.4503057</v>
      </c>
      <c r="CI388" s="118">
        <v>15113761.274945401</v>
      </c>
      <c r="CJ388" s="118">
        <v>17604280.6428256</v>
      </c>
      <c r="CK388" s="118">
        <v>16791035.942366499</v>
      </c>
      <c r="CL388" s="118">
        <v>12725825.5171679</v>
      </c>
      <c r="CM388" s="118">
        <v>14975097.0466584</v>
      </c>
      <c r="CN388" s="118">
        <v>14199542.4032198</v>
      </c>
      <c r="CO388" s="118">
        <v>16171577.4980179</v>
      </c>
      <c r="CP388" s="118">
        <v>16901517.765580799</v>
      </c>
      <c r="CQ388" s="118">
        <v>13504732.4058211</v>
      </c>
      <c r="CR388" s="118">
        <v>16767371.2436234</v>
      </c>
      <c r="CS388" s="118">
        <v>17293875.4269072</v>
      </c>
      <c r="CT388" s="118">
        <v>16027151.7723088</v>
      </c>
      <c r="CU388" s="118">
        <v>16593674.027780101</v>
      </c>
      <c r="CV388" s="118">
        <v>15042150.280463399</v>
      </c>
      <c r="CW388" s="118">
        <v>15854284.0812802</v>
      </c>
      <c r="CX388" s="118">
        <v>17431212.987284798</v>
      </c>
      <c r="CY388" s="118">
        <v>18257576.526369698</v>
      </c>
      <c r="CZ388" s="118">
        <v>15924898.4206721</v>
      </c>
      <c r="DA388" s="118">
        <v>12229714.3024565</v>
      </c>
      <c r="DB388" s="118">
        <v>17778683.412845001</v>
      </c>
      <c r="DC388" s="118">
        <v>17571822.5542886</v>
      </c>
      <c r="DD388" s="118">
        <v>16160381.9870813</v>
      </c>
      <c r="DE388" s="118">
        <v>17238540.0509376</v>
      </c>
      <c r="DF388" s="118">
        <v>17186755.966311801</v>
      </c>
      <c r="DG388" s="118">
        <v>16361588.6733549</v>
      </c>
      <c r="DH388" s="118">
        <v>16881405.0508679</v>
      </c>
      <c r="DI388" s="118">
        <v>16523702.658084899</v>
      </c>
      <c r="DJ388" s="118">
        <v>15800715.910643701</v>
      </c>
      <c r="DK388" s="118">
        <v>16284270.794439901</v>
      </c>
      <c r="DL388" s="118">
        <v>15675059.827060999</v>
      </c>
      <c r="DM388" s="118">
        <v>15584012.2134824</v>
      </c>
      <c r="DN388" s="118">
        <v>15913151.0426569</v>
      </c>
      <c r="DO388" s="118">
        <v>16550639.4946969</v>
      </c>
      <c r="DP388" s="118">
        <v>11852180.633811601</v>
      </c>
      <c r="DQ388" s="118">
        <v>15165766.790110501</v>
      </c>
      <c r="DR388" s="118">
        <v>14037775.9789219</v>
      </c>
      <c r="DS388" s="118">
        <v>15872136.2185822</v>
      </c>
      <c r="DT388" s="118">
        <v>16330738.287772801</v>
      </c>
      <c r="DU388" s="118">
        <v>16560931.098680699</v>
      </c>
      <c r="DV388" s="118">
        <v>16432834.0320432</v>
      </c>
      <c r="DW388" s="118">
        <v>16736484.0585126</v>
      </c>
      <c r="DX388" s="118">
        <v>15391392.601311401</v>
      </c>
      <c r="DY388" s="118">
        <v>13832256.9858124</v>
      </c>
      <c r="DZ388" s="118">
        <v>15853646.575074101</v>
      </c>
      <c r="EA388" s="118">
        <v>15721901.2967465</v>
      </c>
      <c r="EB388" s="118">
        <v>15798327.343681401</v>
      </c>
      <c r="EC388" s="118">
        <v>15667422.180290099</v>
      </c>
      <c r="ED388" s="118">
        <v>16262399.704904201</v>
      </c>
      <c r="EE388" s="118">
        <v>17199992.517359</v>
      </c>
      <c r="EF388" s="118">
        <v>13810116.634086199</v>
      </c>
      <c r="EG388" s="118">
        <v>13084900.9918846</v>
      </c>
      <c r="EH388" s="118">
        <v>16042182.4282516</v>
      </c>
      <c r="EI388" s="118">
        <v>14390086.830177199</v>
      </c>
      <c r="EJ388" s="118">
        <v>17110594.492574401</v>
      </c>
      <c r="EK388" s="118">
        <v>16293471.312145</v>
      </c>
      <c r="EL388" s="118">
        <v>15236135.4923629</v>
      </c>
      <c r="EM388" s="118">
        <v>14804504.891022401</v>
      </c>
      <c r="EN388" s="118">
        <v>17468999.312998101</v>
      </c>
      <c r="EO388" s="118">
        <v>16092756.465796201</v>
      </c>
      <c r="EP388" s="118">
        <v>16999561.402688101</v>
      </c>
      <c r="EQ388" s="118">
        <v>16768350.106385401</v>
      </c>
      <c r="ER388" s="118">
        <v>16107968.412587</v>
      </c>
      <c r="ES388" s="118">
        <v>17835069.1429681</v>
      </c>
      <c r="ET388" s="118">
        <v>15552899.8008908</v>
      </c>
      <c r="EU388" s="118">
        <v>17665045.368368499</v>
      </c>
      <c r="EV388" s="118">
        <v>15798152.760892799</v>
      </c>
      <c r="EW388" s="118">
        <v>17320209.5425313</v>
      </c>
      <c r="EX388" s="118">
        <v>16731049.324379601</v>
      </c>
      <c r="EY388" s="118">
        <v>18767298.656022798</v>
      </c>
      <c r="EZ388" s="118">
        <v>14290226.6123915</v>
      </c>
      <c r="FA388" s="118">
        <v>16421525.9368896</v>
      </c>
      <c r="FB388" s="118">
        <v>17615023.274886601</v>
      </c>
      <c r="FC388" s="118">
        <v>15120032.6753208</v>
      </c>
      <c r="FD388" s="118">
        <v>16016595.2105649</v>
      </c>
    </row>
    <row r="389" spans="1:160" s="118" customFormat="1" x14ac:dyDescent="0.2">
      <c r="A389" s="118" t="s">
        <v>1802</v>
      </c>
      <c r="B389" s="132"/>
      <c r="C389" s="132"/>
      <c r="D389" s="118">
        <v>10531672.9551381</v>
      </c>
      <c r="E389" s="118">
        <v>10419582.2732921</v>
      </c>
      <c r="F389" s="118">
        <v>9998287.3527897801</v>
      </c>
      <c r="G389" s="118">
        <v>9583742.2692980003</v>
      </c>
      <c r="H389" s="118">
        <v>10048889.9312502</v>
      </c>
      <c r="I389" s="118">
        <v>9946132.2262146007</v>
      </c>
      <c r="J389" s="118">
        <v>9683980.7851815708</v>
      </c>
      <c r="K389" s="118">
        <v>10119600.4263137</v>
      </c>
      <c r="L389" s="118">
        <v>9753127.1554367598</v>
      </c>
      <c r="M389" s="118">
        <v>10536079.674236501</v>
      </c>
      <c r="N389" s="118">
        <v>9933866.0600606892</v>
      </c>
      <c r="O389" s="118">
        <v>8117848.4511599904</v>
      </c>
      <c r="P389" s="118">
        <v>9919260.1880261395</v>
      </c>
      <c r="Q389" s="118">
        <v>9741444.0093310606</v>
      </c>
      <c r="R389" s="118">
        <v>9945910.7465522997</v>
      </c>
      <c r="S389" s="118">
        <v>10968982.4339377</v>
      </c>
      <c r="T389" s="118">
        <v>9705233.5109415799</v>
      </c>
      <c r="U389" s="118">
        <v>9459397.6914523691</v>
      </c>
      <c r="V389" s="118">
        <v>10212327.125254501</v>
      </c>
      <c r="W389" s="118">
        <v>10197535.412668699</v>
      </c>
      <c r="X389" s="118">
        <v>10374948.0145524</v>
      </c>
      <c r="Y389" s="118">
        <v>9833744.1047680005</v>
      </c>
      <c r="Z389" s="118">
        <v>9707312.08564201</v>
      </c>
      <c r="AA389" s="118">
        <v>10165721.033201501</v>
      </c>
      <c r="AB389" s="118">
        <v>10049448.0690256</v>
      </c>
      <c r="AC389" s="118">
        <v>9723619.9792786594</v>
      </c>
      <c r="AD389" s="118">
        <v>10305212.9593718</v>
      </c>
      <c r="AE389" s="118">
        <v>10455784.672793901</v>
      </c>
      <c r="AF389" s="118">
        <v>10474898.2390958</v>
      </c>
      <c r="AG389" s="118">
        <v>10388047.782595299</v>
      </c>
      <c r="AH389" s="118">
        <v>10259271.504180601</v>
      </c>
      <c r="AI389" s="118">
        <v>10519489.8199283</v>
      </c>
      <c r="AJ389" s="118">
        <v>10293200.0545283</v>
      </c>
      <c r="AK389" s="118">
        <v>10114742.288502101</v>
      </c>
      <c r="AL389" s="118">
        <v>10550905.531524301</v>
      </c>
      <c r="AM389" s="118">
        <v>9609612.6326705106</v>
      </c>
      <c r="AN389" s="118">
        <v>9462233.8177417796</v>
      </c>
      <c r="AO389" s="118">
        <v>10484036.2031947</v>
      </c>
      <c r="AP389" s="118">
        <v>10587843.231709501</v>
      </c>
      <c r="AQ389" s="118">
        <v>10019609.7997449</v>
      </c>
      <c r="AR389" s="118">
        <v>9702704.2020198498</v>
      </c>
      <c r="AS389" s="118">
        <v>10038693.3638335</v>
      </c>
      <c r="AT389" s="118">
        <v>9880923.7153306007</v>
      </c>
      <c r="AU389" s="118">
        <v>10448249.048548199</v>
      </c>
      <c r="AV389" s="118">
        <v>10291309.24502</v>
      </c>
      <c r="AW389" s="118">
        <v>10125908.5139695</v>
      </c>
      <c r="AX389" s="118">
        <v>9140299.9465461001</v>
      </c>
      <c r="AY389" s="118">
        <v>10184369.704021201</v>
      </c>
      <c r="AZ389" s="118">
        <v>10124168.623108899</v>
      </c>
      <c r="BA389" s="118">
        <v>9367786.1697616596</v>
      </c>
      <c r="BB389" s="118">
        <v>9685749.2599043995</v>
      </c>
      <c r="BC389" s="118">
        <v>9566631.0894295294</v>
      </c>
      <c r="BD389" s="118">
        <v>9918555.4500441607</v>
      </c>
      <c r="BE389" s="118">
        <v>9954485.1197995096</v>
      </c>
      <c r="BF389" s="118">
        <v>9738790.2785030399</v>
      </c>
      <c r="BG389" s="118">
        <v>9229696.3897523507</v>
      </c>
      <c r="BH389" s="118">
        <v>9534623.6779554002</v>
      </c>
      <c r="BI389" s="118">
        <v>8894479.1185108405</v>
      </c>
      <c r="BJ389" s="118">
        <v>9568678.8305916209</v>
      </c>
      <c r="BK389" s="118">
        <v>9768837.5605440494</v>
      </c>
      <c r="BL389" s="118">
        <v>9078413.2034013197</v>
      </c>
      <c r="BM389" s="118">
        <v>9880651.1588765401</v>
      </c>
      <c r="BN389" s="118">
        <v>10160781.0766943</v>
      </c>
      <c r="BO389" s="118">
        <v>8925070.8237322904</v>
      </c>
      <c r="BP389" s="118">
        <v>9830540.5391133204</v>
      </c>
      <c r="BQ389" s="118">
        <v>9480306.1690127496</v>
      </c>
      <c r="BR389" s="118">
        <v>10058207.261952801</v>
      </c>
      <c r="BS389" s="118">
        <v>9217899.7315905802</v>
      </c>
      <c r="BT389" s="118">
        <v>9990693.15767405</v>
      </c>
      <c r="BU389" s="118">
        <v>9692721.8115774095</v>
      </c>
      <c r="BV389" s="118">
        <v>9597341.0048695803</v>
      </c>
      <c r="BW389" s="118">
        <v>10053651.844149301</v>
      </c>
      <c r="BX389" s="118">
        <v>10114537.231442301</v>
      </c>
      <c r="BY389" s="118">
        <v>10454219.865719501</v>
      </c>
      <c r="BZ389" s="118">
        <v>10050144.6124603</v>
      </c>
      <c r="CA389" s="118">
        <v>9850663.9416026995</v>
      </c>
      <c r="CB389" s="118">
        <v>9250507.7245080993</v>
      </c>
      <c r="CC389" s="118">
        <v>8134620.7166908896</v>
      </c>
      <c r="CD389" s="118">
        <v>8931247.7074629497</v>
      </c>
      <c r="CE389" s="118">
        <v>8962191.0013043098</v>
      </c>
      <c r="CF389" s="118">
        <v>9148670.2315014303</v>
      </c>
      <c r="CG389" s="118">
        <v>8147498.3654636499</v>
      </c>
      <c r="CH389" s="118">
        <v>9181385.0535323005</v>
      </c>
      <c r="CI389" s="118">
        <v>8552458.3718651403</v>
      </c>
      <c r="CJ389" s="118">
        <v>9583987.2067922205</v>
      </c>
      <c r="CK389" s="118">
        <v>8845735.4958243296</v>
      </c>
      <c r="CL389" s="118">
        <v>7769878.72861386</v>
      </c>
      <c r="CM389" s="118">
        <v>8665333.0087930392</v>
      </c>
      <c r="CN389" s="118">
        <v>8731040.8097708896</v>
      </c>
      <c r="CO389" s="118">
        <v>8383046.5079245502</v>
      </c>
      <c r="CP389" s="118">
        <v>8835215.1127056591</v>
      </c>
      <c r="CQ389" s="118">
        <v>8570445.8077773992</v>
      </c>
      <c r="CR389" s="118">
        <v>8344517.8815946002</v>
      </c>
      <c r="CS389" s="118">
        <v>8976582.9071880095</v>
      </c>
      <c r="CT389" s="118">
        <v>7863709.7169599496</v>
      </c>
      <c r="CU389" s="118">
        <v>8802037.5788009204</v>
      </c>
      <c r="CV389" s="118">
        <v>8828346.1578506492</v>
      </c>
      <c r="CW389" s="118">
        <v>9705211.0418558903</v>
      </c>
      <c r="CX389" s="118">
        <v>9442986.9373123106</v>
      </c>
      <c r="CY389" s="118">
        <v>8968490.7952385005</v>
      </c>
      <c r="CZ389" s="118">
        <v>8685588.5386807695</v>
      </c>
      <c r="DA389" s="118">
        <v>9242997.5014495496</v>
      </c>
      <c r="DB389" s="118">
        <v>9161822.3260626905</v>
      </c>
      <c r="DC389" s="118">
        <v>9016680.22138221</v>
      </c>
      <c r="DD389" s="118">
        <v>9056962.4484518692</v>
      </c>
      <c r="DE389" s="118">
        <v>8929110.8011897299</v>
      </c>
      <c r="DF389" s="118">
        <v>9175718.6990705505</v>
      </c>
      <c r="DG389" s="118">
        <v>9434938.3410064094</v>
      </c>
      <c r="DH389" s="118">
        <v>9489460.8839259502</v>
      </c>
      <c r="DI389" s="118">
        <v>9100505.0342509802</v>
      </c>
      <c r="DJ389" s="118">
        <v>8883095.2069191504</v>
      </c>
      <c r="DK389" s="118">
        <v>9153969.9793915898</v>
      </c>
      <c r="DL389" s="118">
        <v>9177183.2446836494</v>
      </c>
      <c r="DM389" s="118">
        <v>9197490.2263538092</v>
      </c>
      <c r="DN389" s="118">
        <v>9146834.4314492103</v>
      </c>
      <c r="DO389" s="118">
        <v>9712154.4819316007</v>
      </c>
      <c r="DP389" s="118">
        <v>7703941.0999371698</v>
      </c>
      <c r="DQ389" s="118">
        <v>9329159.1204296704</v>
      </c>
      <c r="DR389" s="118">
        <v>8641360.9842114504</v>
      </c>
      <c r="DS389" s="118">
        <v>9210575.1161892992</v>
      </c>
      <c r="DT389" s="118">
        <v>8834023.6833207197</v>
      </c>
      <c r="DU389" s="118">
        <v>8880856.1652021799</v>
      </c>
      <c r="DV389" s="118">
        <v>9199383.3023941908</v>
      </c>
      <c r="DW389" s="118">
        <v>8814766.7616813499</v>
      </c>
      <c r="DX389" s="118">
        <v>9042029.9372693803</v>
      </c>
      <c r="DY389" s="118">
        <v>8516207.5427809004</v>
      </c>
      <c r="DZ389" s="118">
        <v>9198875.4095003605</v>
      </c>
      <c r="EA389" s="118">
        <v>8306870.94365534</v>
      </c>
      <c r="EB389" s="118">
        <v>8643768.4900799394</v>
      </c>
      <c r="EC389" s="118">
        <v>8630875.9569542594</v>
      </c>
      <c r="ED389" s="118">
        <v>8640324.9635300096</v>
      </c>
      <c r="EE389" s="118">
        <v>9143435.0800263695</v>
      </c>
      <c r="EF389" s="118">
        <v>8664115.0599335805</v>
      </c>
      <c r="EG389" s="118">
        <v>9230548.2442925591</v>
      </c>
      <c r="EH389" s="118">
        <v>9088327.6312426701</v>
      </c>
      <c r="EI389" s="118">
        <v>9043469.0975420307</v>
      </c>
      <c r="EJ389" s="118">
        <v>9523939.1021271106</v>
      </c>
      <c r="EK389" s="118">
        <v>9267181.2873914391</v>
      </c>
      <c r="EL389" s="118">
        <v>8665554.9636110608</v>
      </c>
      <c r="EM389" s="118">
        <v>8822590.4494351204</v>
      </c>
      <c r="EN389" s="118">
        <v>9581927.1968255509</v>
      </c>
      <c r="EO389" s="118">
        <v>10998863.090116899</v>
      </c>
      <c r="EP389" s="118">
        <v>9283917.4888792895</v>
      </c>
      <c r="EQ389" s="118">
        <v>8747149.7836943995</v>
      </c>
      <c r="ER389" s="118">
        <v>9109225.9584139194</v>
      </c>
      <c r="ES389" s="118">
        <v>8997389.6328558605</v>
      </c>
      <c r="ET389" s="118">
        <v>8495981.1751441993</v>
      </c>
      <c r="EU389" s="118">
        <v>8205817.3115595803</v>
      </c>
      <c r="EV389" s="118">
        <v>9036487.5155329406</v>
      </c>
      <c r="EW389" s="118">
        <v>8494301.4358845595</v>
      </c>
      <c r="EX389" s="118">
        <v>8907096.4714760408</v>
      </c>
      <c r="EY389" s="118">
        <v>9407546.3497773707</v>
      </c>
      <c r="EZ389" s="118">
        <v>8638231.0746067893</v>
      </c>
      <c r="FA389" s="118">
        <v>9233831.2999191098</v>
      </c>
      <c r="FB389" s="118">
        <v>9865134.2397695798</v>
      </c>
      <c r="FC389" s="118">
        <v>9186221.4044282306</v>
      </c>
      <c r="FD389" s="118">
        <v>8816311.8547215201</v>
      </c>
    </row>
    <row r="390" spans="1:160" s="118" customFormat="1" x14ac:dyDescent="0.2">
      <c r="A390" s="118" t="s">
        <v>1856</v>
      </c>
      <c r="B390" s="132"/>
      <c r="C390" s="132"/>
      <c r="D390" s="118">
        <v>1603996.1064549999</v>
      </c>
      <c r="E390" s="118">
        <v>1610120.99261726</v>
      </c>
      <c r="F390" s="118">
        <v>1519543.8769228801</v>
      </c>
      <c r="G390" s="118">
        <v>1544925.6355570201</v>
      </c>
      <c r="H390" s="118">
        <v>1528052.3835701901</v>
      </c>
      <c r="I390" s="118">
        <v>1571963.7349926101</v>
      </c>
      <c r="J390" s="118">
        <v>1495159.5960180999</v>
      </c>
      <c r="K390" s="118">
        <v>1587666.5762074201</v>
      </c>
      <c r="L390" s="118">
        <v>1535401.10576262</v>
      </c>
      <c r="M390" s="118">
        <v>1581406.3118884801</v>
      </c>
      <c r="N390" s="118">
        <v>1516649.5692621199</v>
      </c>
      <c r="O390" s="118">
        <v>1260386.05712917</v>
      </c>
      <c r="P390" s="118">
        <v>1455707.7200690799</v>
      </c>
      <c r="Q390" s="118">
        <v>1472598.2997837299</v>
      </c>
      <c r="R390" s="118">
        <v>1609915.27414086</v>
      </c>
      <c r="S390" s="118">
        <v>1631732.5018436001</v>
      </c>
      <c r="T390" s="118">
        <v>1485364.4234307499</v>
      </c>
      <c r="U390" s="118">
        <v>1492094.74649574</v>
      </c>
      <c r="V390" s="118">
        <v>1614654.11519119</v>
      </c>
      <c r="W390" s="118">
        <v>1542387.2840875499</v>
      </c>
      <c r="X390" s="118">
        <v>1583844.8752625501</v>
      </c>
      <c r="Y390" s="118">
        <v>1535345.9742159201</v>
      </c>
      <c r="Z390" s="118">
        <v>1637489.41290685</v>
      </c>
      <c r="AA390" s="118">
        <v>1580456.6251181299</v>
      </c>
      <c r="AB390" s="118">
        <v>1616638.9116791401</v>
      </c>
      <c r="AC390" s="118">
        <v>1556299.7368478801</v>
      </c>
      <c r="AD390" s="118">
        <v>1565250.72729077</v>
      </c>
      <c r="AE390" s="118">
        <v>1525645.3537318001</v>
      </c>
      <c r="AF390" s="118">
        <v>1524405.16185471</v>
      </c>
      <c r="AG390" s="118">
        <v>1589242.1031325399</v>
      </c>
      <c r="AH390" s="118">
        <v>1584333.2970001299</v>
      </c>
      <c r="AI390" s="118">
        <v>1629205.7507422999</v>
      </c>
      <c r="AJ390" s="118">
        <v>1541444.8986529701</v>
      </c>
      <c r="AK390" s="118">
        <v>1543277.0632336701</v>
      </c>
      <c r="AL390" s="118">
        <v>1612671.13620946</v>
      </c>
      <c r="AM390" s="118">
        <v>1582635.2056873699</v>
      </c>
      <c r="AN390" s="118">
        <v>1453708.30770262</v>
      </c>
      <c r="AO390" s="118">
        <v>1552546.7382225899</v>
      </c>
      <c r="AP390" s="118">
        <v>1508422.4492520001</v>
      </c>
      <c r="AQ390" s="118">
        <v>1482189.33154368</v>
      </c>
      <c r="AR390" s="118">
        <v>1456856.69762636</v>
      </c>
      <c r="AS390" s="118">
        <v>1498140.19900477</v>
      </c>
      <c r="AT390" s="118">
        <v>1499353.42150027</v>
      </c>
      <c r="AU390" s="118">
        <v>1650362.42250209</v>
      </c>
      <c r="AV390" s="118">
        <v>1475771.4086464799</v>
      </c>
      <c r="AW390" s="118">
        <v>1496952.3887405801</v>
      </c>
      <c r="AX390" s="118">
        <v>1411090.4122186201</v>
      </c>
      <c r="AY390" s="118">
        <v>1489853.19714731</v>
      </c>
      <c r="AZ390" s="118">
        <v>1479916.12555839</v>
      </c>
      <c r="BA390" s="118">
        <v>1467357.3457754799</v>
      </c>
      <c r="BB390" s="118">
        <v>1454737.34316884</v>
      </c>
      <c r="BC390" s="118">
        <v>1420528.0043656901</v>
      </c>
      <c r="BD390" s="118">
        <v>1470115.66032034</v>
      </c>
      <c r="BE390" s="118">
        <v>1402474.78913344</v>
      </c>
      <c r="BF390" s="118">
        <v>1486405.8418000699</v>
      </c>
      <c r="BG390" s="118">
        <v>1425078.3370550401</v>
      </c>
      <c r="BH390" s="118">
        <v>1487451.74321516</v>
      </c>
      <c r="BI390" s="118">
        <v>1369645.9911193501</v>
      </c>
      <c r="BJ390" s="118">
        <v>1427563.26151648</v>
      </c>
      <c r="BK390" s="118">
        <v>1412309.45358538</v>
      </c>
      <c r="BL390" s="118">
        <v>1341838.80190571</v>
      </c>
      <c r="BM390" s="118">
        <v>1519636.6291417901</v>
      </c>
      <c r="BN390" s="118">
        <v>1495247.7802935501</v>
      </c>
      <c r="BO390" s="118">
        <v>1366402.38623667</v>
      </c>
      <c r="BP390" s="118">
        <v>1482213.05402465</v>
      </c>
      <c r="BQ390" s="118">
        <v>1401280.7508884401</v>
      </c>
      <c r="BR390" s="118">
        <v>1437676.9166617</v>
      </c>
      <c r="BS390" s="118">
        <v>1360131.0405580599</v>
      </c>
      <c r="BT390" s="118">
        <v>1464785.79661451</v>
      </c>
      <c r="BU390" s="118">
        <v>1478050.2785668799</v>
      </c>
      <c r="BV390" s="118">
        <v>1491734.0942339301</v>
      </c>
      <c r="BW390" s="118">
        <v>1477932.9577439199</v>
      </c>
      <c r="BX390" s="118">
        <v>1505030.8673837101</v>
      </c>
      <c r="BY390" s="118">
        <v>1529802.33938357</v>
      </c>
      <c r="BZ390" s="118">
        <v>1471363.0895410301</v>
      </c>
      <c r="CA390" s="118">
        <v>1449130.4547989999</v>
      </c>
      <c r="CB390" s="118">
        <v>1323185.6030648299</v>
      </c>
      <c r="CC390" s="118">
        <v>1267315.7683147099</v>
      </c>
      <c r="CD390" s="118">
        <v>1362962.5873423901</v>
      </c>
      <c r="CE390" s="118">
        <v>1333012.8803973</v>
      </c>
      <c r="CF390" s="118">
        <v>1337516.0659235099</v>
      </c>
      <c r="CG390" s="118">
        <v>1268504.04745205</v>
      </c>
      <c r="CH390" s="118">
        <v>1363535.8949722601</v>
      </c>
      <c r="CI390" s="118">
        <v>1251837.09242628</v>
      </c>
      <c r="CJ390" s="118">
        <v>1369467.3637037701</v>
      </c>
      <c r="CK390" s="118">
        <v>1327400.0678655801</v>
      </c>
      <c r="CL390" s="118">
        <v>1190334.7632655699</v>
      </c>
      <c r="CM390" s="118">
        <v>1255719.34362426</v>
      </c>
      <c r="CN390" s="118">
        <v>1250205.18553509</v>
      </c>
      <c r="CO390" s="118">
        <v>1252388.9515992301</v>
      </c>
      <c r="CP390" s="118">
        <v>1336779.6435378999</v>
      </c>
      <c r="CQ390" s="118">
        <v>1313032.4814081001</v>
      </c>
      <c r="CR390" s="118">
        <v>1261512.9116752101</v>
      </c>
      <c r="CS390" s="118">
        <v>1306287.7579765699</v>
      </c>
      <c r="CT390" s="118">
        <v>1227039.8768954601</v>
      </c>
      <c r="CU390" s="118">
        <v>1302451.6344764901</v>
      </c>
      <c r="CV390" s="118">
        <v>1280008.2214516799</v>
      </c>
      <c r="CW390" s="118">
        <v>1439774.31558302</v>
      </c>
      <c r="CX390" s="118">
        <v>1399727.8976362499</v>
      </c>
      <c r="CY390" s="118">
        <v>1294644.6665350001</v>
      </c>
      <c r="CZ390" s="118">
        <v>1267995.4517538501</v>
      </c>
      <c r="DA390" s="118">
        <v>1402046.57525043</v>
      </c>
      <c r="DB390" s="118">
        <v>1340529.9392540001</v>
      </c>
      <c r="DC390" s="118">
        <v>1452659.0678425401</v>
      </c>
      <c r="DD390" s="118">
        <v>1351590.11249162</v>
      </c>
      <c r="DE390" s="118">
        <v>1312859.54562616</v>
      </c>
      <c r="DF390" s="118">
        <v>1369339.54743968</v>
      </c>
      <c r="DG390" s="118">
        <v>1427798.3415729899</v>
      </c>
      <c r="DH390" s="118">
        <v>1397440.1459107699</v>
      </c>
      <c r="DI390" s="118">
        <v>1420065.69432631</v>
      </c>
      <c r="DJ390" s="118">
        <v>1315831.6029457201</v>
      </c>
      <c r="DK390" s="118">
        <v>1349329.8309375199</v>
      </c>
      <c r="DL390" s="118">
        <v>1335055.59900646</v>
      </c>
      <c r="DM390" s="118">
        <v>1361925.1668311399</v>
      </c>
      <c r="DN390" s="118">
        <v>1419775.0343307999</v>
      </c>
      <c r="DO390" s="118">
        <v>1447242.2566521899</v>
      </c>
      <c r="DP390" s="118">
        <v>1390749.2955891001</v>
      </c>
      <c r="DQ390" s="118">
        <v>1357452.4667400799</v>
      </c>
      <c r="DR390" s="118">
        <v>1344112.2612646699</v>
      </c>
      <c r="DS390" s="118">
        <v>1330117.6527686799</v>
      </c>
      <c r="DT390" s="118">
        <v>1352623.87547904</v>
      </c>
      <c r="DU390" s="118">
        <v>1291806.94425836</v>
      </c>
      <c r="DV390" s="118">
        <v>1359140.89528826</v>
      </c>
      <c r="DW390" s="118">
        <v>1360239.1061295499</v>
      </c>
      <c r="DX390" s="118">
        <v>1381851.3734106999</v>
      </c>
      <c r="DY390" s="118">
        <v>1295998.1839481301</v>
      </c>
      <c r="DZ390" s="118">
        <v>1345367.43715047</v>
      </c>
      <c r="EA390" s="118">
        <v>1329135.2728319601</v>
      </c>
      <c r="EB390" s="118">
        <v>1344263.9533335699</v>
      </c>
      <c r="EC390" s="118">
        <v>1289213.97427446</v>
      </c>
      <c r="ED390" s="118">
        <v>1247986.3465827701</v>
      </c>
      <c r="EE390" s="118">
        <v>1456154.6944670801</v>
      </c>
      <c r="EF390" s="118">
        <v>1386002.0760659601</v>
      </c>
      <c r="EG390" s="118">
        <v>1323922.5995974001</v>
      </c>
      <c r="EH390" s="118">
        <v>1462114.81728811</v>
      </c>
      <c r="EI390" s="118">
        <v>1334347.5990610099</v>
      </c>
      <c r="EJ390" s="118">
        <v>1571605.07102169</v>
      </c>
      <c r="EK390" s="118">
        <v>1413748.16675865</v>
      </c>
      <c r="EL390" s="118">
        <v>1335463.9560626601</v>
      </c>
      <c r="EM390" s="118">
        <v>1367989.340047</v>
      </c>
      <c r="EN390" s="118">
        <v>1448112.9202836801</v>
      </c>
      <c r="EO390" s="118">
        <v>1658133.2545324001</v>
      </c>
      <c r="EP390" s="118">
        <v>1418854.5140190399</v>
      </c>
      <c r="EQ390" s="118">
        <v>1353316.3454636601</v>
      </c>
      <c r="ER390" s="118">
        <v>1348229.00376179</v>
      </c>
      <c r="ES390" s="118">
        <v>1392635.7422152299</v>
      </c>
      <c r="ET390" s="118">
        <v>1331995.5086906599</v>
      </c>
      <c r="EU390" s="118">
        <v>1278974.93133093</v>
      </c>
      <c r="EV390" s="118">
        <v>1334330.18768376</v>
      </c>
      <c r="EW390" s="118">
        <v>1230781.3820414999</v>
      </c>
      <c r="EX390" s="118">
        <v>1372760.4163468</v>
      </c>
      <c r="EY390" s="118">
        <v>1507619.8698855101</v>
      </c>
      <c r="EZ390" s="118">
        <v>1275943.77502905</v>
      </c>
      <c r="FA390" s="118">
        <v>1387586.87164517</v>
      </c>
      <c r="FB390" s="118">
        <v>1455761.1804593599</v>
      </c>
      <c r="FC390" s="118">
        <v>1356321.6313289299</v>
      </c>
      <c r="FD390" s="118">
        <v>1417187.8944848799</v>
      </c>
    </row>
    <row r="391" spans="1:160" s="118" customFormat="1" x14ac:dyDescent="0.2">
      <c r="A391" s="118" t="s">
        <v>1878</v>
      </c>
      <c r="B391" s="132"/>
      <c r="C391" s="132"/>
      <c r="D391" s="118">
        <v>21973407.1988004</v>
      </c>
      <c r="E391" s="118">
        <v>21848771.769287899</v>
      </c>
      <c r="F391" s="118">
        <v>21861985.0302044</v>
      </c>
      <c r="G391" s="118">
        <v>20740999.386004601</v>
      </c>
      <c r="H391" s="118">
        <v>21090084.3169857</v>
      </c>
      <c r="I391" s="118">
        <v>21938001.429232299</v>
      </c>
      <c r="J391" s="118">
        <v>19244705.166152898</v>
      </c>
      <c r="K391" s="118">
        <v>20513781.2068462</v>
      </c>
      <c r="L391" s="118">
        <v>21379408.870384902</v>
      </c>
      <c r="M391" s="118">
        <v>22144273.845711298</v>
      </c>
      <c r="N391" s="118">
        <v>19754975.711753398</v>
      </c>
      <c r="O391" s="118">
        <v>17752651.624555599</v>
      </c>
      <c r="P391" s="118">
        <v>20533486.239612199</v>
      </c>
      <c r="Q391" s="118">
        <v>21699179.217003599</v>
      </c>
      <c r="R391" s="118">
        <v>21457222.033444501</v>
      </c>
      <c r="S391" s="118">
        <v>21183131.580937602</v>
      </c>
      <c r="T391" s="118">
        <v>21374937.7344978</v>
      </c>
      <c r="U391" s="118">
        <v>19452814.2292764</v>
      </c>
      <c r="V391" s="118">
        <v>20063699.4662726</v>
      </c>
      <c r="W391" s="118">
        <v>20832261.256746698</v>
      </c>
      <c r="X391" s="118">
        <v>19940222.892534699</v>
      </c>
      <c r="Y391" s="118">
        <v>20441930.9739879</v>
      </c>
      <c r="Z391" s="118">
        <v>19894993.616613101</v>
      </c>
      <c r="AA391" s="118">
        <v>19580980.225045901</v>
      </c>
      <c r="AB391" s="118">
        <v>18838780.7755513</v>
      </c>
      <c r="AC391" s="118">
        <v>19745813.370277099</v>
      </c>
      <c r="AD391" s="118">
        <v>19401848.238576099</v>
      </c>
      <c r="AE391" s="118">
        <v>20577237.336196899</v>
      </c>
      <c r="AF391" s="118">
        <v>20572006.3862468</v>
      </c>
      <c r="AG391" s="118">
        <v>20187261.637742002</v>
      </c>
      <c r="AH391" s="118">
        <v>20038637.981577002</v>
      </c>
      <c r="AI391" s="118">
        <v>20582716.595692299</v>
      </c>
      <c r="AJ391" s="118">
        <v>19667821.683372401</v>
      </c>
      <c r="AK391" s="118">
        <v>18862368.5800258</v>
      </c>
      <c r="AL391" s="118">
        <v>19516103.760668602</v>
      </c>
      <c r="AM391" s="118">
        <v>19372190.881939799</v>
      </c>
      <c r="AN391" s="118">
        <v>17125304.845169101</v>
      </c>
      <c r="AO391" s="118">
        <v>18544908.442898698</v>
      </c>
      <c r="AP391" s="118">
        <v>16424029.5853057</v>
      </c>
      <c r="AQ391" s="118">
        <v>18495732.9291832</v>
      </c>
      <c r="AR391" s="118">
        <v>16270581.2006396</v>
      </c>
      <c r="AS391" s="118">
        <v>15106000.3358454</v>
      </c>
      <c r="AT391" s="118">
        <v>17367659.6207074</v>
      </c>
      <c r="AU391" s="118">
        <v>17081318.803168301</v>
      </c>
      <c r="AV391" s="118">
        <v>20040272.931847401</v>
      </c>
      <c r="AW391" s="118">
        <v>18550603.481106501</v>
      </c>
      <c r="AX391" s="118">
        <v>19181840.680299401</v>
      </c>
      <c r="AY391" s="118">
        <v>17369842.880871698</v>
      </c>
      <c r="AZ391" s="118">
        <v>18300240.980769102</v>
      </c>
      <c r="BA391" s="118">
        <v>16894060.2116597</v>
      </c>
      <c r="BB391" s="118">
        <v>17757341.601818599</v>
      </c>
      <c r="BC391" s="118">
        <v>15190849.9010267</v>
      </c>
      <c r="BD391" s="118">
        <v>15014797.902011501</v>
      </c>
      <c r="BE391" s="118">
        <v>13760315.236115299</v>
      </c>
      <c r="BF391" s="118">
        <v>14363977.5153802</v>
      </c>
      <c r="BG391" s="118">
        <v>17120982.442715</v>
      </c>
      <c r="BH391" s="118">
        <v>16887261.627985001</v>
      </c>
      <c r="BI391" s="118">
        <v>13735115.232034599</v>
      </c>
      <c r="BJ391" s="118">
        <v>17570041.557848301</v>
      </c>
      <c r="BK391" s="118">
        <v>18310398.284869902</v>
      </c>
      <c r="BL391" s="118">
        <v>15960711.055064</v>
      </c>
      <c r="BM391" s="118">
        <v>17438016.4934575</v>
      </c>
      <c r="BN391" s="118">
        <v>18433099.887557998</v>
      </c>
      <c r="BO391" s="118">
        <v>17328494.828728098</v>
      </c>
      <c r="BP391" s="118">
        <v>16227259.037062</v>
      </c>
      <c r="BQ391" s="118">
        <v>13556573.163000301</v>
      </c>
      <c r="BR391" s="118">
        <v>16125268.9996302</v>
      </c>
      <c r="BS391" s="118">
        <v>17174409.591816999</v>
      </c>
      <c r="BT391" s="118">
        <v>17756864.363892902</v>
      </c>
      <c r="BU391" s="118">
        <v>18128601.1397558</v>
      </c>
      <c r="BV391" s="118">
        <v>18803335.7299047</v>
      </c>
      <c r="BW391" s="118">
        <v>18374340.119336501</v>
      </c>
      <c r="BX391" s="118">
        <v>16889474.699740801</v>
      </c>
      <c r="BY391" s="118">
        <v>19255818.6554377</v>
      </c>
      <c r="BZ391" s="118">
        <v>18285725.2886719</v>
      </c>
      <c r="CA391" s="118">
        <v>16673461.441298001</v>
      </c>
      <c r="CB391" s="118">
        <v>18123008.681431301</v>
      </c>
      <c r="CC391" s="118">
        <v>15824125.6763556</v>
      </c>
      <c r="CD391" s="118">
        <v>15516622.959716201</v>
      </c>
      <c r="CE391" s="118">
        <v>15987381.428191001</v>
      </c>
      <c r="CF391" s="118">
        <v>12817875.3160614</v>
      </c>
      <c r="CG391" s="118">
        <v>14959228.6319851</v>
      </c>
      <c r="CH391" s="118">
        <v>16270465.033388801</v>
      </c>
      <c r="CI391" s="118">
        <v>14123695.004613001</v>
      </c>
      <c r="CJ391" s="118">
        <v>15043656.7422502</v>
      </c>
      <c r="CK391" s="118">
        <v>14945658.6872481</v>
      </c>
      <c r="CL391" s="118">
        <v>14375121.2629306</v>
      </c>
      <c r="CM391" s="118">
        <v>15191140.871209901</v>
      </c>
      <c r="CN391" s="118">
        <v>15383721.6042006</v>
      </c>
      <c r="CO391" s="118">
        <v>16025244.0637971</v>
      </c>
      <c r="CP391" s="118">
        <v>16578363.8839688</v>
      </c>
      <c r="CQ391" s="118">
        <v>13558226.872571601</v>
      </c>
      <c r="CR391" s="118">
        <v>15448061.839746499</v>
      </c>
      <c r="CS391" s="118">
        <v>15386529.9971625</v>
      </c>
      <c r="CT391" s="118">
        <v>15088898.3777781</v>
      </c>
      <c r="CU391" s="118">
        <v>16084723.0732868</v>
      </c>
      <c r="CV391" s="118">
        <v>15665670.8953704</v>
      </c>
      <c r="CW391" s="118">
        <v>15900689.9041973</v>
      </c>
      <c r="CX391" s="118">
        <v>16936067.7016798</v>
      </c>
      <c r="CY391" s="118">
        <v>14836944.9253131</v>
      </c>
      <c r="CZ391" s="118">
        <v>14030451.2999004</v>
      </c>
      <c r="DA391" s="118">
        <v>15692163.5232755</v>
      </c>
      <c r="DB391" s="118">
        <v>16321816.485823</v>
      </c>
      <c r="DC391" s="118">
        <v>14446891.864250399</v>
      </c>
      <c r="DD391" s="118">
        <v>16077377.226920201</v>
      </c>
      <c r="DE391" s="118">
        <v>16403480.0022495</v>
      </c>
      <c r="DF391" s="118">
        <v>15178191.747569099</v>
      </c>
      <c r="DG391" s="118">
        <v>15826431.3810327</v>
      </c>
      <c r="DH391" s="118">
        <v>15317064.6162892</v>
      </c>
      <c r="DI391" s="118">
        <v>14790574.4161944</v>
      </c>
      <c r="DJ391" s="118">
        <v>13877244.1856163</v>
      </c>
      <c r="DK391" s="118">
        <v>13339611.945952101</v>
      </c>
      <c r="DL391" s="118">
        <v>13948458.358074401</v>
      </c>
      <c r="DM391" s="118">
        <v>14777172.729313999</v>
      </c>
      <c r="DN391" s="118">
        <v>14754827.602293599</v>
      </c>
      <c r="DO391" s="118">
        <v>16526624.330453601</v>
      </c>
      <c r="DP391" s="118">
        <v>16154829.1851069</v>
      </c>
      <c r="DQ391" s="118">
        <v>11977481.9536846</v>
      </c>
      <c r="DR391" s="118">
        <v>11694741.3072062</v>
      </c>
      <c r="DS391" s="118">
        <v>13900591.469434099</v>
      </c>
      <c r="DT391" s="118">
        <v>12010107.4028049</v>
      </c>
      <c r="DU391" s="118">
        <v>14116362.037237801</v>
      </c>
      <c r="DV391" s="118">
        <v>11990830.734840499</v>
      </c>
      <c r="DW391" s="118">
        <v>14911995.6884734</v>
      </c>
      <c r="DX391" s="118">
        <v>14170642.8500599</v>
      </c>
      <c r="DY391" s="118">
        <v>16411011.612329001</v>
      </c>
      <c r="DZ391" s="118">
        <v>16542495.2840028</v>
      </c>
      <c r="EA391" s="118">
        <v>15582317.8402975</v>
      </c>
      <c r="EB391" s="118">
        <v>13014130.5494613</v>
      </c>
      <c r="EC391" s="118">
        <v>15723370.151755299</v>
      </c>
      <c r="ED391" s="118">
        <v>14200418.4381117</v>
      </c>
      <c r="EE391" s="118">
        <v>15667148.476712599</v>
      </c>
      <c r="EF391" s="118">
        <v>12694034.6691748</v>
      </c>
      <c r="EG391" s="118">
        <v>16616846.8783681</v>
      </c>
      <c r="EH391" s="118">
        <v>14647154.617489999</v>
      </c>
      <c r="EI391" s="118">
        <v>13839245.6830105</v>
      </c>
      <c r="EJ391" s="118">
        <v>16007832.9743947</v>
      </c>
      <c r="EK391" s="118">
        <v>15339551.290058</v>
      </c>
      <c r="EL391" s="118">
        <v>12602703.432709999</v>
      </c>
      <c r="EM391" s="118">
        <v>14687490.3939675</v>
      </c>
      <c r="EN391" s="118">
        <v>16572626.3834341</v>
      </c>
      <c r="EO391" s="118">
        <v>16478842.4379133</v>
      </c>
      <c r="EP391" s="118">
        <v>12886835.3327874</v>
      </c>
      <c r="EQ391" s="118">
        <v>14381454.6754122</v>
      </c>
      <c r="ER391" s="118">
        <v>13260067.227516999</v>
      </c>
      <c r="ES391" s="118">
        <v>11615602.8868258</v>
      </c>
      <c r="ET391" s="118">
        <v>12768007.5949974</v>
      </c>
      <c r="EU391" s="118">
        <v>13187006.705002701</v>
      </c>
      <c r="EV391" s="118">
        <v>12203395.482071901</v>
      </c>
      <c r="EW391" s="118">
        <v>12512379.8276782</v>
      </c>
      <c r="EX391" s="118">
        <v>12064248.528578401</v>
      </c>
      <c r="EY391" s="118">
        <v>16946832.378014401</v>
      </c>
      <c r="EZ391" s="118">
        <v>12585426.1273659</v>
      </c>
      <c r="FA391" s="118">
        <v>14466742.838431099</v>
      </c>
      <c r="FB391" s="118">
        <v>14348409.071100799</v>
      </c>
      <c r="FC391" s="118">
        <v>13591592.0474199</v>
      </c>
      <c r="FD391" s="118">
        <v>14683804.664083</v>
      </c>
    </row>
    <row r="392" spans="1:160" s="118" customFormat="1" x14ac:dyDescent="0.2">
      <c r="A392" s="118" t="s">
        <v>1889</v>
      </c>
      <c r="B392" s="132"/>
      <c r="C392" s="132"/>
      <c r="D392" s="118">
        <v>7276907.3425080804</v>
      </c>
      <c r="E392" s="118">
        <v>7056087.3452618001</v>
      </c>
      <c r="F392" s="118">
        <v>6708834.7988028396</v>
      </c>
      <c r="G392" s="118">
        <v>6503115.6472443901</v>
      </c>
      <c r="H392" s="118">
        <v>6836045.5272822902</v>
      </c>
      <c r="I392" s="118">
        <v>6691247.9520674497</v>
      </c>
      <c r="J392" s="118">
        <v>6530923.1211696398</v>
      </c>
      <c r="K392" s="118">
        <v>6939900.2913359702</v>
      </c>
      <c r="L392" s="118">
        <v>6611006.8248132002</v>
      </c>
      <c r="M392" s="118">
        <v>6796093.7970670499</v>
      </c>
      <c r="N392" s="118">
        <v>6671426.1631827401</v>
      </c>
      <c r="O392" s="118">
        <v>4564889.7356864698</v>
      </c>
      <c r="P392" s="118">
        <v>6532847.7782554599</v>
      </c>
      <c r="Q392" s="118">
        <v>6592508.1185373198</v>
      </c>
      <c r="R392" s="118">
        <v>6691769.5855331998</v>
      </c>
      <c r="S392" s="118">
        <v>7053896.8627517298</v>
      </c>
      <c r="T392" s="118">
        <v>6521972.1245713402</v>
      </c>
      <c r="U392" s="118">
        <v>6622255.4190719901</v>
      </c>
      <c r="V392" s="118">
        <v>6636569.3674987201</v>
      </c>
      <c r="W392" s="118">
        <v>7092418.1396290204</v>
      </c>
      <c r="X392" s="118">
        <v>6647229.1867537098</v>
      </c>
      <c r="Y392" s="118">
        <v>6693500.7565302998</v>
      </c>
      <c r="Z392" s="118">
        <v>6828846.9791502804</v>
      </c>
      <c r="AA392" s="118">
        <v>6588052.5293558603</v>
      </c>
      <c r="AB392" s="118">
        <v>6672837.1375664901</v>
      </c>
      <c r="AC392" s="118">
        <v>6696793.9482720699</v>
      </c>
      <c r="AD392" s="118">
        <v>6382531.8395768497</v>
      </c>
      <c r="AE392" s="118">
        <v>6684371.8691033795</v>
      </c>
      <c r="AF392" s="118">
        <v>6525147.4972077701</v>
      </c>
      <c r="AG392" s="118">
        <v>6461087.7655685702</v>
      </c>
      <c r="AH392" s="118">
        <v>6656610.1002666103</v>
      </c>
      <c r="AI392" s="118">
        <v>6594772.6549586896</v>
      </c>
      <c r="AJ392" s="118">
        <v>6674057.1311946698</v>
      </c>
      <c r="AK392" s="118">
        <v>6543606.8017759696</v>
      </c>
      <c r="AL392" s="118">
        <v>6590678.0073641203</v>
      </c>
      <c r="AM392" s="118">
        <v>6338111.6406197296</v>
      </c>
      <c r="AN392" s="118">
        <v>5549677.7627673401</v>
      </c>
      <c r="AO392" s="118">
        <v>6525460.8550348403</v>
      </c>
      <c r="AP392" s="118">
        <v>6785834.6507628402</v>
      </c>
      <c r="AQ392" s="118">
        <v>6443290.1987958504</v>
      </c>
      <c r="AR392" s="118">
        <v>6116180.5120183602</v>
      </c>
      <c r="AS392" s="118">
        <v>6401599.45002048</v>
      </c>
      <c r="AT392" s="118">
        <v>6495294.2614948303</v>
      </c>
      <c r="AU392" s="118">
        <v>6450933.6176771596</v>
      </c>
      <c r="AV392" s="118">
        <v>6454727.7045791103</v>
      </c>
      <c r="AW392" s="118">
        <v>6576996.00361914</v>
      </c>
      <c r="AX392" s="118">
        <v>5744849.1391141098</v>
      </c>
      <c r="AY392" s="118">
        <v>6269276.8342219098</v>
      </c>
      <c r="AZ392" s="118">
        <v>6213786.6536780903</v>
      </c>
      <c r="BA392" s="118">
        <v>5670405.2810539203</v>
      </c>
      <c r="BB392" s="118">
        <v>6251755.2425319701</v>
      </c>
      <c r="BC392" s="118">
        <v>5869418.2509527402</v>
      </c>
      <c r="BD392" s="118">
        <v>6074534.7853488401</v>
      </c>
      <c r="BE392" s="118">
        <v>6019972.1333031701</v>
      </c>
      <c r="BF392" s="118">
        <v>6222081.7347656498</v>
      </c>
      <c r="BG392" s="118">
        <v>5847883.0994987702</v>
      </c>
      <c r="BH392" s="118">
        <v>6061516.6081839204</v>
      </c>
      <c r="BI392" s="118">
        <v>5649833.2158347797</v>
      </c>
      <c r="BJ392" s="118">
        <v>6213529.6708434699</v>
      </c>
      <c r="BK392" s="118">
        <v>6187977.0410660701</v>
      </c>
      <c r="BL392" s="118">
        <v>5954778.6537857195</v>
      </c>
      <c r="BM392" s="118">
        <v>6151537.2618971998</v>
      </c>
      <c r="BN392" s="118">
        <v>5943513.6734621404</v>
      </c>
      <c r="BO392" s="118">
        <v>5876567.8347445903</v>
      </c>
      <c r="BP392" s="118">
        <v>6309370.5484867599</v>
      </c>
      <c r="BQ392" s="118">
        <v>5752907.32432367</v>
      </c>
      <c r="BR392" s="118">
        <v>5827519.3224460902</v>
      </c>
      <c r="BS392" s="118">
        <v>5921798.8878072305</v>
      </c>
      <c r="BT392" s="118">
        <v>6450651.6245482499</v>
      </c>
      <c r="BU392" s="118">
        <v>6131494.5808529602</v>
      </c>
      <c r="BV392" s="118">
        <v>6435603.9860986201</v>
      </c>
      <c r="BW392" s="118">
        <v>6138068.9529905003</v>
      </c>
      <c r="BX392" s="118">
        <v>6425898.9477264704</v>
      </c>
      <c r="BY392" s="118">
        <v>6813236.3076788001</v>
      </c>
      <c r="BZ392" s="118">
        <v>6342359.4618878402</v>
      </c>
      <c r="CA392" s="118">
        <v>6356424.4011977101</v>
      </c>
      <c r="CB392" s="118">
        <v>6168876.8259007698</v>
      </c>
      <c r="CC392" s="118">
        <v>5130133.9385781102</v>
      </c>
      <c r="CD392" s="118">
        <v>5392629.2528176103</v>
      </c>
      <c r="CE392" s="118">
        <v>5465815.3048251001</v>
      </c>
      <c r="CF392" s="118">
        <v>5343203.0487544201</v>
      </c>
      <c r="CG392" s="118">
        <v>4922395.0350802401</v>
      </c>
      <c r="CH392" s="118">
        <v>5654502.13292515</v>
      </c>
      <c r="CI392" s="118">
        <v>5415950.28184292</v>
      </c>
      <c r="CJ392" s="118">
        <v>5748375.6335499696</v>
      </c>
      <c r="CK392" s="118">
        <v>5271159.9860065002</v>
      </c>
      <c r="CL392" s="118">
        <v>5129302.0783346202</v>
      </c>
      <c r="CM392" s="118">
        <v>5402689.1142092701</v>
      </c>
      <c r="CN392" s="118">
        <v>5150016.9059141297</v>
      </c>
      <c r="CO392" s="118">
        <v>5294111.1326137995</v>
      </c>
      <c r="CP392" s="118">
        <v>5246194.9975141501</v>
      </c>
      <c r="CQ392" s="118">
        <v>5211867.3745103199</v>
      </c>
      <c r="CR392" s="118">
        <v>5381674.3490086403</v>
      </c>
      <c r="CS392" s="118">
        <v>5567259.9983486095</v>
      </c>
      <c r="CT392" s="118">
        <v>5059078.6591728702</v>
      </c>
      <c r="CU392" s="118">
        <v>5122865.23143542</v>
      </c>
      <c r="CV392" s="118">
        <v>5510542.6947605303</v>
      </c>
      <c r="CW392" s="118">
        <v>5949886.4441998899</v>
      </c>
      <c r="CX392" s="118">
        <v>5683008.2703964701</v>
      </c>
      <c r="CY392" s="118">
        <v>5231528.7642398197</v>
      </c>
      <c r="CZ392" s="118">
        <v>5136576.69787974</v>
      </c>
      <c r="DA392" s="118">
        <v>5680224.6973435096</v>
      </c>
      <c r="DB392" s="118">
        <v>5498599.9545907797</v>
      </c>
      <c r="DC392" s="118">
        <v>5198612.0678595798</v>
      </c>
      <c r="DD392" s="118">
        <v>5442016.6809271201</v>
      </c>
      <c r="DE392" s="118">
        <v>5295221.7496520802</v>
      </c>
      <c r="DF392" s="118">
        <v>5216237.4237257903</v>
      </c>
      <c r="DG392" s="118">
        <v>5930456.7657090202</v>
      </c>
      <c r="DH392" s="118">
        <v>5379581.2137927497</v>
      </c>
      <c r="DI392" s="118">
        <v>4951432.34931562</v>
      </c>
      <c r="DJ392" s="118">
        <v>5029625.3643028298</v>
      </c>
      <c r="DK392" s="118">
        <v>5069314.4212342398</v>
      </c>
      <c r="DL392" s="118">
        <v>5582887.1998714004</v>
      </c>
      <c r="DM392" s="118">
        <v>5642713.5613412298</v>
      </c>
      <c r="DN392" s="118">
        <v>5630170.7643615399</v>
      </c>
      <c r="DO392" s="118">
        <v>5571868.8434441499</v>
      </c>
      <c r="DP392" s="118">
        <v>5426015.1315844497</v>
      </c>
      <c r="DQ392" s="118">
        <v>4984640.0327134402</v>
      </c>
      <c r="DR392" s="118">
        <v>5266158.1295672599</v>
      </c>
      <c r="DS392" s="118">
        <v>4957259.1327126203</v>
      </c>
      <c r="DT392" s="118">
        <v>4921022.5836954098</v>
      </c>
      <c r="DU392" s="118">
        <v>5141166.8925916897</v>
      </c>
      <c r="DV392" s="118">
        <v>4984132.6589846797</v>
      </c>
      <c r="DW392" s="118">
        <v>4868684.9525921401</v>
      </c>
      <c r="DX392" s="118">
        <v>5474565.0513378801</v>
      </c>
      <c r="DY392" s="118">
        <v>5439965.5101447599</v>
      </c>
      <c r="DZ392" s="118">
        <v>3997691.83791317</v>
      </c>
      <c r="EA392" s="118">
        <v>5196698.77979091</v>
      </c>
      <c r="EB392" s="118">
        <v>5171196.7683659904</v>
      </c>
      <c r="EC392" s="118">
        <v>5246701.0618230496</v>
      </c>
      <c r="ED392" s="118">
        <v>4918244.9016664</v>
      </c>
      <c r="EE392" s="118">
        <v>5594914.0975750899</v>
      </c>
      <c r="EF392" s="118">
        <v>5089981.2182212602</v>
      </c>
      <c r="EG392" s="118">
        <v>5573031.2439914597</v>
      </c>
      <c r="EH392" s="118">
        <v>5598951.9123704098</v>
      </c>
      <c r="EI392" s="118">
        <v>5411169.6874037702</v>
      </c>
      <c r="EJ392" s="118">
        <v>5659077.09345253</v>
      </c>
      <c r="EK392" s="118">
        <v>5293074.67252851</v>
      </c>
      <c r="EL392" s="118">
        <v>5280810.5572428098</v>
      </c>
      <c r="EM392" s="118">
        <v>5253788.7301980201</v>
      </c>
      <c r="EN392" s="118">
        <v>5974547.4856201801</v>
      </c>
      <c r="EO392" s="118">
        <v>6614464.0405862899</v>
      </c>
      <c r="EP392" s="118">
        <v>5250002.9042067602</v>
      </c>
      <c r="EQ392" s="118">
        <v>4824460.7729397798</v>
      </c>
      <c r="ER392" s="118">
        <v>4941154.92131967</v>
      </c>
      <c r="ES392" s="118">
        <v>5219953.6610504901</v>
      </c>
      <c r="ET392" s="118">
        <v>4771114.2815190302</v>
      </c>
      <c r="EU392" s="118">
        <v>4325269.98054126</v>
      </c>
      <c r="EV392" s="118">
        <v>5286373.7016411601</v>
      </c>
      <c r="EW392" s="118">
        <v>4732000.64159007</v>
      </c>
      <c r="EX392" s="118">
        <v>5016957.3745196797</v>
      </c>
      <c r="EY392" s="118">
        <v>4795766.4251110898</v>
      </c>
      <c r="EZ392" s="118">
        <v>4820984.9054492498</v>
      </c>
      <c r="FA392" s="118">
        <v>5073407.3873463701</v>
      </c>
      <c r="FB392" s="118">
        <v>5851953.57404334</v>
      </c>
      <c r="FC392" s="118">
        <v>5388622.7969009997</v>
      </c>
      <c r="FD392" s="118">
        <v>5314360.1076396396</v>
      </c>
    </row>
    <row r="393" spans="1:160" s="118" customFormat="1" x14ac:dyDescent="0.2">
      <c r="A393" s="118" t="s">
        <v>1904</v>
      </c>
      <c r="B393" s="132"/>
      <c r="C393" s="132"/>
      <c r="D393" s="118">
        <v>2682342.9537245198</v>
      </c>
      <c r="E393" s="118">
        <v>2596593.7534159999</v>
      </c>
      <c r="F393" s="118">
        <v>2411791.8634730401</v>
      </c>
      <c r="G393" s="118">
        <v>2592639.3668330899</v>
      </c>
      <c r="H393" s="118">
        <v>2823031.0276292101</v>
      </c>
      <c r="I393" s="118">
        <v>2454896.3560899701</v>
      </c>
      <c r="J393" s="118">
        <v>2447684.9514421299</v>
      </c>
      <c r="K393" s="118">
        <v>2336744.01454132</v>
      </c>
      <c r="L393" s="118">
        <v>2618605.5911708302</v>
      </c>
      <c r="M393" s="118">
        <v>2575889.1809471599</v>
      </c>
      <c r="N393" s="118">
        <v>2615873.79341282</v>
      </c>
      <c r="O393" s="118">
        <v>2085158.7085375399</v>
      </c>
      <c r="P393" s="118">
        <v>2674905.0993266799</v>
      </c>
      <c r="Q393" s="118">
        <v>2624352.5384853901</v>
      </c>
      <c r="R393" s="118">
        <v>2499953.2527735699</v>
      </c>
      <c r="S393" s="118">
        <v>2577446.0027705701</v>
      </c>
      <c r="T393" s="118">
        <v>2579621.27775071</v>
      </c>
      <c r="U393" s="118">
        <v>2470956.4270186401</v>
      </c>
      <c r="V393" s="118">
        <v>2519989.9267072799</v>
      </c>
      <c r="W393" s="118">
        <v>2551834.8663030001</v>
      </c>
      <c r="X393" s="118">
        <v>2534596.19571748</v>
      </c>
      <c r="Y393" s="118">
        <v>2542121.0953548402</v>
      </c>
      <c r="Z393" s="118">
        <v>2450750.1981466198</v>
      </c>
      <c r="AA393" s="118">
        <v>2491553.68552254</v>
      </c>
      <c r="AB393" s="118">
        <v>2564403.9748376999</v>
      </c>
      <c r="AC393" s="118">
        <v>2579885.64517031</v>
      </c>
      <c r="AD393" s="118">
        <v>2464410.2692336398</v>
      </c>
      <c r="AE393" s="118">
        <v>2560727.69665212</v>
      </c>
      <c r="AF393" s="118">
        <v>2539250.50139153</v>
      </c>
      <c r="AG393" s="118">
        <v>2587152.04979491</v>
      </c>
      <c r="AH393" s="118">
        <v>2679937.2912258198</v>
      </c>
      <c r="AI393" s="118">
        <v>2650802.0469770702</v>
      </c>
      <c r="AJ393" s="118">
        <v>2678965.3687974</v>
      </c>
      <c r="AK393" s="118">
        <v>2367694.5383111099</v>
      </c>
      <c r="AL393" s="118">
        <v>2636793.22750649</v>
      </c>
      <c r="AM393" s="118">
        <v>2472018.74943094</v>
      </c>
      <c r="AN393" s="118">
        <v>2530258.6034045699</v>
      </c>
      <c r="AO393" s="118">
        <v>2450137.60232112</v>
      </c>
      <c r="AP393" s="118">
        <v>2468853.1451913901</v>
      </c>
      <c r="AQ393" s="118">
        <v>2488609.7127749799</v>
      </c>
      <c r="AR393" s="118">
        <v>2613562.0839692801</v>
      </c>
      <c r="AS393" s="118">
        <v>2455815.64691089</v>
      </c>
      <c r="AT393" s="118">
        <v>2645613.7141840998</v>
      </c>
      <c r="AU393" s="118">
        <v>2585843.4140081801</v>
      </c>
      <c r="AV393" s="118">
        <v>2810558.9680612502</v>
      </c>
      <c r="AW393" s="118">
        <v>2396714.7690866501</v>
      </c>
      <c r="AX393" s="118">
        <v>2588876.1790913399</v>
      </c>
      <c r="AY393" s="118">
        <v>2245069.0501224701</v>
      </c>
      <c r="AZ393" s="118">
        <v>2571867.7793249302</v>
      </c>
      <c r="BA393" s="118">
        <v>2360997.9514067001</v>
      </c>
      <c r="BB393" s="118">
        <v>2493786.1815144001</v>
      </c>
      <c r="BC393" s="118">
        <v>2464439.04906487</v>
      </c>
      <c r="BD393" s="118">
        <v>2622874.1526304702</v>
      </c>
      <c r="BE393" s="118">
        <v>2556038.2089348501</v>
      </c>
      <c r="BF393" s="118">
        <v>2520956.5248803198</v>
      </c>
      <c r="BG393" s="118">
        <v>2371022.6697553401</v>
      </c>
      <c r="BH393" s="118">
        <v>2302707.63016776</v>
      </c>
      <c r="BI393" s="118">
        <v>3179263.0928533501</v>
      </c>
      <c r="BJ393" s="118">
        <v>2164503.7307551</v>
      </c>
      <c r="BK393" s="118">
        <v>2437758.5781042399</v>
      </c>
      <c r="BL393" s="118">
        <v>2645168.7792151798</v>
      </c>
      <c r="BM393" s="118">
        <v>2377776.2542113201</v>
      </c>
      <c r="BN393" s="118">
        <v>2665858.6280075298</v>
      </c>
      <c r="BO393" s="118">
        <v>2414270.0148458998</v>
      </c>
      <c r="BP393" s="118">
        <v>2519871.45386452</v>
      </c>
      <c r="BQ393" s="118">
        <v>2240201.8636059999</v>
      </c>
      <c r="BR393" s="118">
        <v>2452235.9991069702</v>
      </c>
      <c r="BS393" s="118">
        <v>2407385.7909020898</v>
      </c>
      <c r="BT393" s="118">
        <v>2616765.9251148999</v>
      </c>
      <c r="BU393" s="118">
        <v>2424115.3700967198</v>
      </c>
      <c r="BV393" s="118">
        <v>2373586.8661132799</v>
      </c>
      <c r="BW393" s="118">
        <v>2419968.4209197802</v>
      </c>
      <c r="BX393" s="118">
        <v>2376420.9104250199</v>
      </c>
      <c r="BY393" s="118">
        <v>2439764.8458172102</v>
      </c>
      <c r="BZ393" s="118">
        <v>2478439.0006523002</v>
      </c>
      <c r="CA393" s="118">
        <v>2756565.5211460199</v>
      </c>
      <c r="CB393" s="118">
        <v>2489756.3604469299</v>
      </c>
      <c r="CC393" s="118">
        <v>2121225.3178818799</v>
      </c>
      <c r="CD393" s="118">
        <v>2221476.32761</v>
      </c>
      <c r="CE393" s="118">
        <v>2132588.7395616402</v>
      </c>
      <c r="CF393" s="118">
        <v>2355532.8514454099</v>
      </c>
      <c r="CG393" s="118">
        <v>2219840.9198346301</v>
      </c>
      <c r="CH393" s="118">
        <v>2167627.9127432602</v>
      </c>
      <c r="CI393" s="118">
        <v>2290388.9597084699</v>
      </c>
      <c r="CJ393" s="118">
        <v>2327953.0614490602</v>
      </c>
      <c r="CK393" s="118">
        <v>2236559.5020238301</v>
      </c>
      <c r="CL393" s="118">
        <v>2847886.5874836398</v>
      </c>
      <c r="CM393" s="118">
        <v>2132170.4061146402</v>
      </c>
      <c r="CN393" s="118">
        <v>2165815.2741758502</v>
      </c>
      <c r="CO393" s="118">
        <v>2177297.77037969</v>
      </c>
      <c r="CP393" s="118">
        <v>2217187.3118074001</v>
      </c>
      <c r="CQ393" s="118">
        <v>2378780.80946188</v>
      </c>
      <c r="CR393" s="118">
        <v>2073284.52857433</v>
      </c>
      <c r="CS393" s="118">
        <v>2421138.37148898</v>
      </c>
      <c r="CT393" s="118">
        <v>2012322.87047583</v>
      </c>
      <c r="CU393" s="118">
        <v>2192847.61840815</v>
      </c>
      <c r="CV393" s="118">
        <v>2331966.96121863</v>
      </c>
      <c r="CW393" s="118">
        <v>2506060.43637932</v>
      </c>
      <c r="CX393" s="118">
        <v>2180700.1370378402</v>
      </c>
      <c r="CY393" s="118">
        <v>2339185.3067620201</v>
      </c>
      <c r="CZ393" s="118">
        <v>2145213.4606752801</v>
      </c>
      <c r="DA393" s="118">
        <v>2434165.3004663899</v>
      </c>
      <c r="DB393" s="118">
        <v>2204077.0123056602</v>
      </c>
      <c r="DC393" s="118">
        <v>2296613.7994446098</v>
      </c>
      <c r="DD393" s="118">
        <v>2026297.5356119401</v>
      </c>
      <c r="DE393" s="118">
        <v>2229974.7195338798</v>
      </c>
      <c r="DF393" s="118">
        <v>2304751.3322303202</v>
      </c>
      <c r="DG393" s="118">
        <v>2035087.40961086</v>
      </c>
      <c r="DH393" s="118">
        <v>2210249.1522764298</v>
      </c>
      <c r="DI393" s="118">
        <v>2208668.3901194702</v>
      </c>
      <c r="DJ393" s="118">
        <v>2093843.66022696</v>
      </c>
      <c r="DK393" s="118">
        <v>2029551.88550591</v>
      </c>
      <c r="DL393" s="118">
        <v>2143673.10669511</v>
      </c>
      <c r="DM393" s="118">
        <v>2379763.9418505798</v>
      </c>
      <c r="DN393" s="118">
        <v>2201404.02879979</v>
      </c>
      <c r="DO393" s="118">
        <v>2327581.8419463201</v>
      </c>
      <c r="DP393" s="118">
        <v>2194830.4422675902</v>
      </c>
      <c r="DQ393" s="118">
        <v>2063469.65489245</v>
      </c>
      <c r="DR393" s="118">
        <v>2044582.3462150199</v>
      </c>
      <c r="DS393" s="118">
        <v>2089761.0014306901</v>
      </c>
      <c r="DT393" s="118">
        <v>2096276.81157903</v>
      </c>
      <c r="DU393" s="118">
        <v>2007558.31136601</v>
      </c>
      <c r="DV393" s="118">
        <v>2074335.90905209</v>
      </c>
      <c r="DW393" s="118">
        <v>2058048.3754193501</v>
      </c>
      <c r="DX393" s="118">
        <v>2253052.3768186499</v>
      </c>
      <c r="DY393" s="118">
        <v>2123614.32413447</v>
      </c>
      <c r="DZ393" s="118">
        <v>2193698.0562145701</v>
      </c>
      <c r="EA393" s="118">
        <v>2102643.3555718199</v>
      </c>
      <c r="EB393" s="118">
        <v>1995765.38342551</v>
      </c>
      <c r="EC393" s="118">
        <v>2066022.2534511001</v>
      </c>
      <c r="ED393" s="118">
        <v>1935899.14578522</v>
      </c>
      <c r="EE393" s="118">
        <v>2159811.4522283301</v>
      </c>
      <c r="EF393" s="118">
        <v>1953397.66305825</v>
      </c>
      <c r="EG393" s="118">
        <v>2014457.7350862499</v>
      </c>
      <c r="EH393" s="118">
        <v>1996155.6041218101</v>
      </c>
      <c r="EI393" s="118">
        <v>1933379.73773145</v>
      </c>
      <c r="EJ393" s="118">
        <v>1984467.02490613</v>
      </c>
      <c r="EK393" s="118">
        <v>1938006.24610531</v>
      </c>
      <c r="EL393" s="118">
        <v>2013183.2267686899</v>
      </c>
      <c r="EM393" s="118">
        <v>2030937.7098421</v>
      </c>
      <c r="EN393" s="118">
        <v>2129179.77157273</v>
      </c>
      <c r="EO393" s="118">
        <v>1613625.5783217901</v>
      </c>
      <c r="EP393" s="118">
        <v>2180873.93692673</v>
      </c>
      <c r="EQ393" s="118">
        <v>1961956.74274149</v>
      </c>
      <c r="ER393" s="118">
        <v>2177795.3550859899</v>
      </c>
      <c r="ES393" s="118">
        <v>1993742.5408723</v>
      </c>
      <c r="ET393" s="118">
        <v>2049132.09186119</v>
      </c>
      <c r="EU393" s="118">
        <v>1900349.21426099</v>
      </c>
      <c r="EV393" s="118">
        <v>2075446.44857062</v>
      </c>
      <c r="EW393" s="118">
        <v>1964161.12337997</v>
      </c>
      <c r="EX393" s="118">
        <v>1917236.40817658</v>
      </c>
      <c r="EY393" s="118">
        <v>2138943.5070692301</v>
      </c>
      <c r="EZ393" s="118">
        <v>2125781.8319117301</v>
      </c>
      <c r="FA393" s="118">
        <v>2097610.4471539599</v>
      </c>
      <c r="FB393" s="118">
        <v>2285716.9763430199</v>
      </c>
      <c r="FC393" s="118">
        <v>2011637.38159508</v>
      </c>
      <c r="FD393" s="118">
        <v>2109310.019605</v>
      </c>
    </row>
    <row r="394" spans="1:160" s="118" customFormat="1" x14ac:dyDescent="0.2">
      <c r="A394" s="118" t="s">
        <v>1926</v>
      </c>
      <c r="B394" s="132"/>
      <c r="C394" s="132"/>
      <c r="D394" s="118">
        <v>5570054.6111594802</v>
      </c>
      <c r="E394" s="118">
        <v>5299010.9582309704</v>
      </c>
      <c r="F394" s="118">
        <v>5388159.3746694298</v>
      </c>
      <c r="G394" s="118">
        <v>5104550.9838004103</v>
      </c>
      <c r="H394" s="118">
        <v>5062341.5759786703</v>
      </c>
      <c r="I394" s="118">
        <v>5923018.34539619</v>
      </c>
      <c r="J394" s="118">
        <v>5778683.3226224398</v>
      </c>
      <c r="K394" s="118">
        <v>5967962.40002272</v>
      </c>
      <c r="L394" s="118">
        <v>5040779.1039223801</v>
      </c>
      <c r="M394" s="118">
        <v>4893868.2490365496</v>
      </c>
      <c r="N394" s="118">
        <v>4973101.2803804502</v>
      </c>
      <c r="O394" s="118">
        <v>3190609.5903223199</v>
      </c>
      <c r="P394" s="118">
        <v>4928696.6112820404</v>
      </c>
      <c r="Q394" s="118">
        <v>5243882.1085421201</v>
      </c>
      <c r="R394" s="118">
        <v>5420945.6098265899</v>
      </c>
      <c r="S394" s="118">
        <v>5920923.8296991903</v>
      </c>
      <c r="T394" s="118">
        <v>5314114.9981111996</v>
      </c>
      <c r="U394" s="118">
        <v>4987605.0098758098</v>
      </c>
      <c r="V394" s="118">
        <v>5300483.2505953498</v>
      </c>
      <c r="W394" s="118">
        <v>5271414.0823153099</v>
      </c>
      <c r="X394" s="118">
        <v>5733512.4440793898</v>
      </c>
      <c r="Y394" s="118">
        <v>5880191.5803331304</v>
      </c>
      <c r="Z394" s="118">
        <v>5347071.6492778398</v>
      </c>
      <c r="AA394" s="118">
        <v>5321363.0798725598</v>
      </c>
      <c r="AB394" s="118">
        <v>5065205.4329016097</v>
      </c>
      <c r="AC394" s="118">
        <v>5737835.7462633904</v>
      </c>
      <c r="AD394" s="118">
        <v>5131200.66285004</v>
      </c>
      <c r="AE394" s="118">
        <v>4924100.0411425997</v>
      </c>
      <c r="AF394" s="118">
        <v>5076673.9107137602</v>
      </c>
      <c r="AG394" s="118">
        <v>4813726.1636031596</v>
      </c>
      <c r="AH394" s="118">
        <v>4726876.2791369297</v>
      </c>
      <c r="AI394" s="118">
        <v>5072723.7469460797</v>
      </c>
      <c r="AJ394" s="118">
        <v>4792684.2854263801</v>
      </c>
      <c r="AK394" s="118">
        <v>5106427.2155130198</v>
      </c>
      <c r="AL394" s="118">
        <v>5079528.1614119597</v>
      </c>
      <c r="AM394" s="118">
        <v>4786170.9235608503</v>
      </c>
      <c r="AN394" s="118">
        <v>3862148.63106847</v>
      </c>
      <c r="AO394" s="118">
        <v>5430562.6183681497</v>
      </c>
      <c r="AP394" s="118">
        <v>5158304.6138555603</v>
      </c>
      <c r="AQ394" s="118">
        <v>4718003.5036016498</v>
      </c>
      <c r="AR394" s="118">
        <v>5942875.0708427001</v>
      </c>
      <c r="AS394" s="118">
        <v>5024904.4331707004</v>
      </c>
      <c r="AT394" s="118">
        <v>4783535.7446953095</v>
      </c>
      <c r="AU394" s="118">
        <v>5033770.6281443797</v>
      </c>
      <c r="AV394" s="118">
        <v>5186703.0582517497</v>
      </c>
      <c r="AW394" s="118">
        <v>4985730.9562533498</v>
      </c>
      <c r="AX394" s="118">
        <v>4926776.9318027198</v>
      </c>
      <c r="AY394" s="118">
        <v>5357464.9245538097</v>
      </c>
      <c r="AZ394" s="118">
        <v>5571410.7520773299</v>
      </c>
      <c r="BA394" s="118">
        <v>4823364.6542506404</v>
      </c>
      <c r="BB394" s="118">
        <v>4685383.5058231996</v>
      </c>
      <c r="BC394" s="118">
        <v>4535263.2922199303</v>
      </c>
      <c r="BD394" s="118">
        <v>4737053.5205808599</v>
      </c>
      <c r="BE394" s="118">
        <v>4916307.9616962103</v>
      </c>
      <c r="BF394" s="118">
        <v>4865836.8183950903</v>
      </c>
      <c r="BG394" s="118">
        <v>5116386.2552347099</v>
      </c>
      <c r="BH394" s="118">
        <v>5354916.1290291101</v>
      </c>
      <c r="BI394" s="118">
        <v>4254719.52599</v>
      </c>
      <c r="BJ394" s="118">
        <v>5294224.0299602197</v>
      </c>
      <c r="BK394" s="118">
        <v>5419267.92212955</v>
      </c>
      <c r="BL394" s="118">
        <v>4633978.4715069598</v>
      </c>
      <c r="BM394" s="118">
        <v>5480483.8909767698</v>
      </c>
      <c r="BN394" s="118">
        <v>4676072.2407903997</v>
      </c>
      <c r="BO394" s="118">
        <v>4306353.5236115996</v>
      </c>
      <c r="BP394" s="118">
        <v>4577009.51934807</v>
      </c>
      <c r="BQ394" s="118">
        <v>4839995.5728924796</v>
      </c>
      <c r="BR394" s="118">
        <v>4793240.6438075705</v>
      </c>
      <c r="BS394" s="118">
        <v>4408369.24155086</v>
      </c>
      <c r="BT394" s="118">
        <v>5078446.7772476003</v>
      </c>
      <c r="BU394" s="118">
        <v>4666117.4170719497</v>
      </c>
      <c r="BV394" s="118">
        <v>5800283.4568340899</v>
      </c>
      <c r="BW394" s="118">
        <v>5860027.3178287297</v>
      </c>
      <c r="BX394" s="118">
        <v>5493473.3253964502</v>
      </c>
      <c r="BY394" s="118">
        <v>5519548.7969298298</v>
      </c>
      <c r="BZ394" s="118">
        <v>5164694.2878796998</v>
      </c>
      <c r="CA394" s="118">
        <v>4693336.6558028199</v>
      </c>
      <c r="CB394" s="118">
        <v>4934394.5369589701</v>
      </c>
      <c r="CC394" s="118">
        <v>4360868.8998656496</v>
      </c>
      <c r="CD394" s="118">
        <v>4365614.9409577502</v>
      </c>
      <c r="CE394" s="118">
        <v>4537332.9467166997</v>
      </c>
      <c r="CF394" s="118">
        <v>4530623.2275408404</v>
      </c>
      <c r="CG394" s="118">
        <v>4013174.1069375402</v>
      </c>
      <c r="CH394" s="118">
        <v>4581860.0306107402</v>
      </c>
      <c r="CI394" s="118">
        <v>4084832.4345505801</v>
      </c>
      <c r="CJ394" s="118">
        <v>4840082.0930285202</v>
      </c>
      <c r="CK394" s="118">
        <v>4307872.4312608903</v>
      </c>
      <c r="CL394" s="118">
        <v>3790113.9984718999</v>
      </c>
      <c r="CM394" s="118">
        <v>4777987.15438715</v>
      </c>
      <c r="CN394" s="118">
        <v>4409749.4370808396</v>
      </c>
      <c r="CO394" s="118">
        <v>4606142.8471579403</v>
      </c>
      <c r="CP394" s="118">
        <v>4335953.8988005798</v>
      </c>
      <c r="CQ394" s="118">
        <v>4029253.1064786199</v>
      </c>
      <c r="CR394" s="118">
        <v>3887046.1174205798</v>
      </c>
      <c r="CS394" s="118">
        <v>4139375.8215652299</v>
      </c>
      <c r="CT394" s="118">
        <v>4403252.1486013001</v>
      </c>
      <c r="CU394" s="118">
        <v>4622609.2970282603</v>
      </c>
      <c r="CV394" s="118">
        <v>4138188.2189217499</v>
      </c>
      <c r="CW394" s="118">
        <v>5062794.4349844102</v>
      </c>
      <c r="CX394" s="118">
        <v>5077941.6839101398</v>
      </c>
      <c r="CY394" s="118">
        <v>4575295.3242586497</v>
      </c>
      <c r="CZ394" s="118">
        <v>4217679.4507438298</v>
      </c>
      <c r="DA394" s="118">
        <v>4513639.5572890397</v>
      </c>
      <c r="DB394" s="118">
        <v>4441593.3030834803</v>
      </c>
      <c r="DC394" s="118">
        <v>4243596.0640968401</v>
      </c>
      <c r="DD394" s="118">
        <v>5284414.7320174901</v>
      </c>
      <c r="DE394" s="118">
        <v>4316471.5041027498</v>
      </c>
      <c r="DF394" s="118">
        <v>4718706.8756972104</v>
      </c>
      <c r="DG394" s="118">
        <v>5580193.6891816203</v>
      </c>
      <c r="DH394" s="118">
        <v>5942171.9502845099</v>
      </c>
      <c r="DI394" s="118">
        <v>5748344.1244042404</v>
      </c>
      <c r="DJ394" s="118">
        <v>5366327.1474757204</v>
      </c>
      <c r="DK394" s="118">
        <v>5537882.8797551095</v>
      </c>
      <c r="DL394" s="118">
        <v>5367087.9363668999</v>
      </c>
      <c r="DM394" s="118">
        <v>4701211.3595011197</v>
      </c>
      <c r="DN394" s="118">
        <v>5155440.4783496596</v>
      </c>
      <c r="DO394" s="118">
        <v>5332995.2136585899</v>
      </c>
      <c r="DP394" s="118">
        <v>4094494.5337529299</v>
      </c>
      <c r="DQ394" s="118">
        <v>4985593.0221811403</v>
      </c>
      <c r="DR394" s="118">
        <v>5073581.0027039498</v>
      </c>
      <c r="DS394" s="118">
        <v>5556714.3099903902</v>
      </c>
      <c r="DT394" s="118">
        <v>5785525.0156987496</v>
      </c>
      <c r="DU394" s="118">
        <v>5301104.3506172998</v>
      </c>
      <c r="DV394" s="118">
        <v>5892338.6755229402</v>
      </c>
      <c r="DW394" s="118">
        <v>5638163.2545155697</v>
      </c>
      <c r="DX394" s="118">
        <v>4878597.0180815998</v>
      </c>
      <c r="DY394" s="118">
        <v>4977417.9404990301</v>
      </c>
      <c r="DZ394" s="118">
        <v>5109767.82005521</v>
      </c>
      <c r="EA394" s="118">
        <v>5478892.7889720602</v>
      </c>
      <c r="EB394" s="118">
        <v>5418617.1582081998</v>
      </c>
      <c r="EC394" s="118">
        <v>5380766.5086999703</v>
      </c>
      <c r="ED394" s="118">
        <v>4841700.5294107301</v>
      </c>
      <c r="EE394" s="118">
        <v>5465262.71472847</v>
      </c>
      <c r="EF394" s="118">
        <v>5636936.1790233497</v>
      </c>
      <c r="EG394" s="118">
        <v>5195346.6131733702</v>
      </c>
      <c r="EH394" s="118">
        <v>5945495.5817816602</v>
      </c>
      <c r="EI394" s="118">
        <v>4943815.2208331404</v>
      </c>
      <c r="EJ394" s="118">
        <v>5791072.5624625599</v>
      </c>
      <c r="EK394" s="118">
        <v>5362682.88148103</v>
      </c>
      <c r="EL394" s="118">
        <v>5087333.9288781099</v>
      </c>
      <c r="EM394" s="118">
        <v>5181735.2833582098</v>
      </c>
      <c r="EN394" s="118">
        <v>5543182.8229484204</v>
      </c>
      <c r="EO394" s="118">
        <v>6553350.3458216004</v>
      </c>
      <c r="EP394" s="118">
        <v>4788113.6304280497</v>
      </c>
      <c r="EQ394" s="118">
        <v>5510895.0793045498</v>
      </c>
      <c r="ER394" s="118">
        <v>4943364.0972070396</v>
      </c>
      <c r="ES394" s="118">
        <v>5005263.9472578503</v>
      </c>
      <c r="ET394" s="118">
        <v>4227546.71561551</v>
      </c>
      <c r="EU394" s="118">
        <v>4500702.3033758597</v>
      </c>
      <c r="EV394" s="118">
        <v>4593149.9109544996</v>
      </c>
      <c r="EW394" s="118">
        <v>4212393.5234999899</v>
      </c>
      <c r="EX394" s="118">
        <v>4575990.6662719101</v>
      </c>
      <c r="EY394" s="118">
        <v>5597422.3970313296</v>
      </c>
      <c r="EZ394" s="118">
        <v>4458826.9668153403</v>
      </c>
      <c r="FA394" s="118">
        <v>5692057.1496565696</v>
      </c>
      <c r="FB394" s="118">
        <v>5647082.0886400295</v>
      </c>
      <c r="FC394" s="118">
        <v>4729649.4090518001</v>
      </c>
      <c r="FD394" s="118">
        <v>5644599.0315819904</v>
      </c>
    </row>
  </sheetData>
  <mergeCells count="1">
    <mergeCell ref="B363:C3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V727"/>
  <sheetViews>
    <sheetView zoomScale="70" zoomScaleNormal="70" workbookViewId="0">
      <selection activeCell="A2" sqref="A2"/>
    </sheetView>
  </sheetViews>
  <sheetFormatPr baseColWidth="10" defaultColWidth="9.1640625" defaultRowHeight="15" x14ac:dyDescent="0.2"/>
  <cols>
    <col min="1" max="1" width="43.5" style="4" customWidth="1"/>
    <col min="2" max="2" width="16.5" style="91" customWidth="1"/>
    <col min="3" max="3" width="21.33203125" style="8" customWidth="1"/>
    <col min="4" max="4" width="12" style="99" customWidth="1"/>
    <col min="5" max="23" width="12" style="71" customWidth="1"/>
    <col min="24" max="24" width="2.6640625" style="4" customWidth="1"/>
    <col min="25" max="25" width="12.5" style="92" customWidth="1"/>
    <col min="26" max="26" width="22" style="74" customWidth="1"/>
    <col min="27" max="27" width="25.5" style="100" customWidth="1"/>
    <col min="28" max="46" width="25.5" style="73" customWidth="1"/>
    <col min="47" max="47" width="3.33203125" style="4" customWidth="1"/>
    <col min="48" max="204" width="15.33203125" style="102" customWidth="1"/>
    <col min="205" max="16384" width="9.1640625" style="4"/>
  </cols>
  <sheetData>
    <row r="1" spans="1:204" s="52" customFormat="1" ht="19" x14ac:dyDescent="0.25">
      <c r="A1" s="51"/>
      <c r="B1" s="133" t="s">
        <v>2028</v>
      </c>
      <c r="C1" s="134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Y1" s="136" t="s">
        <v>2029</v>
      </c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V1" s="139" t="s">
        <v>2093</v>
      </c>
      <c r="AW1" s="139"/>
      <c r="AX1" s="139"/>
      <c r="AY1" s="139"/>
      <c r="AZ1" s="139"/>
      <c r="BA1" s="139"/>
      <c r="BB1" s="139"/>
      <c r="BC1" s="139"/>
      <c r="BD1" s="139"/>
      <c r="BE1" s="139"/>
      <c r="BF1" s="139"/>
      <c r="BG1" s="139"/>
      <c r="BH1" s="139"/>
      <c r="BI1" s="139"/>
      <c r="BJ1" s="139"/>
      <c r="BK1" s="139"/>
      <c r="BL1" s="139"/>
      <c r="BM1" s="139"/>
      <c r="BN1" s="139"/>
      <c r="BO1" s="139"/>
      <c r="BP1" s="139"/>
      <c r="BQ1" s="139"/>
      <c r="BR1" s="139"/>
      <c r="BS1" s="139"/>
      <c r="BT1" s="139"/>
      <c r="BU1" s="139"/>
      <c r="BV1" s="139"/>
      <c r="BW1" s="139"/>
      <c r="BX1" s="139"/>
      <c r="BY1" s="139"/>
      <c r="BZ1" s="139"/>
      <c r="CA1" s="139"/>
      <c r="CB1" s="139"/>
      <c r="CC1" s="139"/>
      <c r="CD1" s="139"/>
      <c r="CE1" s="139"/>
      <c r="CF1" s="139"/>
      <c r="CG1" s="139"/>
      <c r="CH1" s="139"/>
      <c r="CI1" s="139"/>
      <c r="CJ1" s="139"/>
      <c r="CK1" s="139"/>
      <c r="CL1" s="139"/>
      <c r="CM1" s="139"/>
      <c r="CN1" s="139"/>
      <c r="CO1" s="139"/>
      <c r="CP1" s="139"/>
      <c r="CQ1" s="139"/>
      <c r="CR1" s="139"/>
      <c r="CS1" s="139"/>
      <c r="CT1" s="139"/>
      <c r="CU1" s="139"/>
      <c r="CV1" s="139"/>
      <c r="CW1" s="139"/>
      <c r="CX1" s="139"/>
      <c r="CY1" s="139"/>
      <c r="CZ1" s="139"/>
      <c r="DA1" s="139"/>
      <c r="DB1" s="139"/>
      <c r="DC1" s="139"/>
      <c r="DD1" s="139"/>
      <c r="DE1" s="139"/>
      <c r="DF1" s="139"/>
      <c r="DG1" s="139"/>
      <c r="DH1" s="139"/>
      <c r="DI1" s="139"/>
      <c r="DJ1" s="139"/>
      <c r="DK1" s="139"/>
      <c r="DL1" s="139"/>
      <c r="DM1" s="139"/>
      <c r="DN1" s="139"/>
      <c r="DO1" s="139"/>
      <c r="DP1" s="139"/>
      <c r="DQ1" s="139"/>
      <c r="DR1" s="139"/>
      <c r="DS1" s="139"/>
      <c r="DT1" s="139"/>
      <c r="DU1" s="139"/>
      <c r="DV1" s="139"/>
      <c r="DW1" s="139"/>
      <c r="DX1" s="139"/>
      <c r="DY1" s="139"/>
      <c r="DZ1" s="139"/>
      <c r="EA1" s="139"/>
      <c r="EB1" s="139"/>
      <c r="EC1" s="139"/>
      <c r="ED1" s="139"/>
      <c r="EE1" s="139"/>
      <c r="EF1" s="139"/>
      <c r="EG1" s="139"/>
      <c r="EH1" s="139"/>
      <c r="EI1" s="139"/>
      <c r="EJ1" s="139"/>
      <c r="EK1" s="139"/>
      <c r="EL1" s="139"/>
      <c r="EM1" s="139"/>
      <c r="EN1" s="139"/>
      <c r="EO1" s="139"/>
      <c r="EP1" s="139"/>
      <c r="EQ1" s="139"/>
      <c r="ER1" s="139"/>
      <c r="ES1" s="139"/>
      <c r="ET1" s="139"/>
      <c r="EU1" s="139"/>
      <c r="EV1" s="139"/>
      <c r="EW1" s="139"/>
      <c r="EX1" s="139"/>
      <c r="EY1" s="139"/>
      <c r="EZ1" s="139"/>
      <c r="FA1" s="139"/>
      <c r="FB1" s="139"/>
      <c r="FC1" s="139"/>
      <c r="FD1" s="139"/>
      <c r="FE1" s="139"/>
      <c r="FF1" s="139"/>
      <c r="FG1" s="139"/>
      <c r="FH1" s="139"/>
      <c r="FI1" s="139"/>
      <c r="FJ1" s="139"/>
      <c r="FK1" s="139"/>
      <c r="FL1" s="139"/>
      <c r="FM1" s="139"/>
      <c r="FN1" s="139"/>
      <c r="FO1" s="139"/>
      <c r="FP1" s="139"/>
      <c r="FQ1" s="139"/>
      <c r="FR1" s="139"/>
      <c r="FS1" s="139"/>
      <c r="FT1" s="139"/>
      <c r="FU1" s="139"/>
      <c r="FV1" s="139"/>
      <c r="FW1" s="139"/>
      <c r="FX1" s="139"/>
      <c r="FY1" s="139"/>
      <c r="FZ1" s="139"/>
      <c r="GA1" s="139"/>
      <c r="GB1" s="139"/>
      <c r="GC1" s="139"/>
      <c r="GD1" s="139"/>
      <c r="GE1" s="139"/>
      <c r="GF1" s="139"/>
      <c r="GG1" s="139"/>
      <c r="GH1" s="139"/>
      <c r="GI1" s="139"/>
      <c r="GJ1" s="139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</row>
    <row r="2" spans="1:204" s="52" customFormat="1" ht="19" x14ac:dyDescent="0.25">
      <c r="A2" s="53"/>
      <c r="B2" s="135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Y2" s="138"/>
      <c r="Z2" s="137"/>
      <c r="AA2" s="137"/>
      <c r="AB2" s="137"/>
      <c r="AC2" s="137"/>
      <c r="AD2" s="137"/>
      <c r="AE2" s="137"/>
      <c r="AF2" s="137"/>
      <c r="AG2" s="137"/>
      <c r="AH2" s="137"/>
      <c r="AI2" s="137"/>
      <c r="AJ2" s="137"/>
      <c r="AK2" s="137"/>
      <c r="AL2" s="137"/>
      <c r="AM2" s="137"/>
      <c r="AN2" s="137"/>
      <c r="AO2" s="137"/>
      <c r="AP2" s="137"/>
      <c r="AQ2" s="137"/>
      <c r="AR2" s="137"/>
      <c r="AS2" s="137"/>
      <c r="AT2" s="137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s="140"/>
      <c r="CB2" s="140"/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T2" s="140"/>
      <c r="CU2" s="140"/>
      <c r="CV2" s="140"/>
      <c r="CW2" s="140"/>
      <c r="CX2" s="140"/>
      <c r="CY2" s="140"/>
      <c r="CZ2" s="140"/>
      <c r="DA2" s="140"/>
      <c r="DB2" s="140"/>
      <c r="DC2" s="140"/>
      <c r="DD2" s="140"/>
      <c r="DE2" s="140"/>
      <c r="DF2" s="140"/>
      <c r="DG2" s="140"/>
      <c r="DH2" s="140"/>
      <c r="DI2" s="140"/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</row>
    <row r="3" spans="1:204" s="58" customFormat="1" ht="16" thickBot="1" x14ac:dyDescent="0.25">
      <c r="A3" s="54" t="s">
        <v>2030</v>
      </c>
      <c r="B3" s="55" t="s">
        <v>6</v>
      </c>
      <c r="C3" s="56" t="s">
        <v>2031</v>
      </c>
      <c r="D3" s="57" t="s">
        <v>1</v>
      </c>
      <c r="E3" s="57" t="s">
        <v>2</v>
      </c>
      <c r="F3" s="57" t="s">
        <v>2126</v>
      </c>
      <c r="G3" s="57" t="s">
        <v>2127</v>
      </c>
      <c r="H3" s="57" t="s">
        <v>2128</v>
      </c>
      <c r="I3" s="57" t="s">
        <v>2129</v>
      </c>
      <c r="J3" s="57" t="s">
        <v>2130</v>
      </c>
      <c r="K3" s="57" t="s">
        <v>2131</v>
      </c>
      <c r="L3" s="57" t="s">
        <v>2132</v>
      </c>
      <c r="M3" s="57" t="s">
        <v>2143</v>
      </c>
      <c r="N3" s="57" t="s">
        <v>2144</v>
      </c>
      <c r="O3" s="57" t="s">
        <v>2145</v>
      </c>
      <c r="P3" s="57" t="s">
        <v>2146</v>
      </c>
      <c r="Q3" s="57" t="s">
        <v>2147</v>
      </c>
      <c r="R3" s="57" t="s">
        <v>2148</v>
      </c>
      <c r="S3" s="57" t="s">
        <v>2149</v>
      </c>
      <c r="T3" s="57" t="s">
        <v>2150</v>
      </c>
      <c r="U3" s="57" t="s">
        <v>2151</v>
      </c>
      <c r="V3" s="57" t="s">
        <v>2152</v>
      </c>
      <c r="W3" s="57" t="s">
        <v>2153</v>
      </c>
      <c r="Y3" s="59" t="s">
        <v>6</v>
      </c>
      <c r="Z3" s="60" t="s">
        <v>2031</v>
      </c>
      <c r="AA3" s="61" t="s">
        <v>2133</v>
      </c>
      <c r="AB3" s="61" t="s">
        <v>2134</v>
      </c>
      <c r="AC3" s="61" t="s">
        <v>2135</v>
      </c>
      <c r="AD3" s="61" t="s">
        <v>2136</v>
      </c>
      <c r="AE3" s="61" t="s">
        <v>2137</v>
      </c>
      <c r="AF3" s="61" t="s">
        <v>2138</v>
      </c>
      <c r="AG3" s="61" t="s">
        <v>2139</v>
      </c>
      <c r="AH3" s="61" t="s">
        <v>2140</v>
      </c>
      <c r="AI3" s="61" t="s">
        <v>2141</v>
      </c>
      <c r="AJ3" s="61" t="s">
        <v>2142</v>
      </c>
      <c r="AK3" s="61" t="s">
        <v>2154</v>
      </c>
      <c r="AL3" s="61" t="s">
        <v>2155</v>
      </c>
      <c r="AM3" s="61" t="s">
        <v>2156</v>
      </c>
      <c r="AN3" s="61" t="s">
        <v>2157</v>
      </c>
      <c r="AO3" s="61" t="s">
        <v>2158</v>
      </c>
      <c r="AP3" s="61" t="s">
        <v>2159</v>
      </c>
      <c r="AQ3" s="61" t="s">
        <v>2160</v>
      </c>
      <c r="AR3" s="61" t="s">
        <v>2161</v>
      </c>
      <c r="AS3" s="61" t="s">
        <v>2162</v>
      </c>
      <c r="AT3" s="61" t="s">
        <v>2163</v>
      </c>
      <c r="AV3" s="36">
        <v>1</v>
      </c>
      <c r="AW3" s="36">
        <v>3</v>
      </c>
      <c r="AX3" s="36">
        <v>4</v>
      </c>
      <c r="AY3" s="36">
        <v>5</v>
      </c>
      <c r="AZ3" s="36">
        <v>6</v>
      </c>
      <c r="BA3" s="36">
        <v>8</v>
      </c>
      <c r="BB3" s="36">
        <v>9</v>
      </c>
      <c r="BC3" s="36">
        <v>10</v>
      </c>
      <c r="BD3" s="36">
        <v>11</v>
      </c>
      <c r="BE3" s="36">
        <v>12</v>
      </c>
      <c r="BF3" s="36">
        <v>13</v>
      </c>
      <c r="BG3" s="36">
        <v>14</v>
      </c>
      <c r="BH3" s="36">
        <v>15</v>
      </c>
      <c r="BI3" s="36">
        <v>16</v>
      </c>
      <c r="BJ3" s="36">
        <v>17</v>
      </c>
      <c r="BK3" s="36">
        <v>18</v>
      </c>
      <c r="BL3" s="36">
        <v>19</v>
      </c>
      <c r="BM3" s="36">
        <v>20</v>
      </c>
      <c r="BN3" s="36">
        <v>21</v>
      </c>
      <c r="BO3" s="36">
        <v>22</v>
      </c>
      <c r="BP3" s="36">
        <v>23</v>
      </c>
      <c r="BQ3" s="36">
        <v>24</v>
      </c>
      <c r="BR3" s="36">
        <v>25</v>
      </c>
      <c r="BS3" s="36">
        <v>26</v>
      </c>
      <c r="BT3" s="36">
        <v>27</v>
      </c>
      <c r="BU3" s="36">
        <v>28</v>
      </c>
      <c r="BV3" s="36">
        <v>29</v>
      </c>
      <c r="BW3" s="36">
        <v>30</v>
      </c>
      <c r="BX3" s="36">
        <v>31</v>
      </c>
      <c r="BY3" s="36">
        <v>32</v>
      </c>
      <c r="BZ3" s="36">
        <v>33</v>
      </c>
      <c r="CA3" s="36">
        <v>34</v>
      </c>
      <c r="CB3" s="36">
        <v>35</v>
      </c>
      <c r="CC3" s="36">
        <v>36</v>
      </c>
      <c r="CD3" s="36">
        <v>37</v>
      </c>
      <c r="CE3" s="36">
        <v>38</v>
      </c>
      <c r="CF3" s="36">
        <v>39</v>
      </c>
      <c r="CG3" s="36">
        <v>40</v>
      </c>
      <c r="CH3" s="36">
        <v>41</v>
      </c>
      <c r="CI3" s="36">
        <v>42</v>
      </c>
      <c r="CJ3" s="36">
        <v>43</v>
      </c>
      <c r="CK3" s="36">
        <v>44</v>
      </c>
      <c r="CL3" s="36">
        <v>46</v>
      </c>
      <c r="CM3" s="36">
        <v>47</v>
      </c>
      <c r="CN3" s="36">
        <v>48</v>
      </c>
      <c r="CO3" s="36">
        <v>49</v>
      </c>
      <c r="CP3" s="36">
        <v>50</v>
      </c>
      <c r="CQ3" s="36">
        <v>51</v>
      </c>
      <c r="CR3" s="36">
        <v>52</v>
      </c>
      <c r="CS3" s="36">
        <v>53</v>
      </c>
      <c r="CT3" s="36">
        <v>54</v>
      </c>
      <c r="CU3" s="36">
        <v>55</v>
      </c>
      <c r="CV3" s="36">
        <v>56</v>
      </c>
      <c r="CW3" s="36">
        <v>57</v>
      </c>
      <c r="CX3" s="36">
        <v>58</v>
      </c>
      <c r="CY3" s="36">
        <v>59</v>
      </c>
      <c r="CZ3" s="36">
        <v>60</v>
      </c>
      <c r="DA3" s="36">
        <v>61</v>
      </c>
      <c r="DB3" s="36">
        <v>62</v>
      </c>
      <c r="DC3" s="36">
        <v>63</v>
      </c>
      <c r="DD3" s="36">
        <v>64</v>
      </c>
      <c r="DE3" s="36">
        <v>65</v>
      </c>
      <c r="DF3" s="36">
        <v>66</v>
      </c>
      <c r="DG3" s="36">
        <v>67</v>
      </c>
      <c r="DH3" s="36">
        <v>68</v>
      </c>
      <c r="DI3" s="36">
        <v>69</v>
      </c>
      <c r="DJ3" s="36">
        <v>70</v>
      </c>
      <c r="DK3" s="36">
        <v>71</v>
      </c>
      <c r="DL3" s="36">
        <v>72</v>
      </c>
      <c r="DM3" s="36">
        <v>73</v>
      </c>
      <c r="DN3" s="36">
        <v>74</v>
      </c>
      <c r="DO3" s="36">
        <v>75</v>
      </c>
      <c r="DP3" s="36">
        <v>76</v>
      </c>
      <c r="DQ3" s="36">
        <v>77</v>
      </c>
      <c r="DR3" s="36">
        <v>78</v>
      </c>
      <c r="DS3" s="36">
        <v>79</v>
      </c>
      <c r="DT3" s="36">
        <v>80</v>
      </c>
      <c r="DU3" s="36">
        <v>81</v>
      </c>
      <c r="DV3" s="36">
        <v>82</v>
      </c>
      <c r="DW3" s="36">
        <v>83</v>
      </c>
      <c r="DX3" s="36">
        <v>84</v>
      </c>
      <c r="DY3" s="36">
        <v>85</v>
      </c>
      <c r="DZ3" s="36">
        <v>86</v>
      </c>
      <c r="EA3" s="36">
        <v>87</v>
      </c>
      <c r="EB3" s="36">
        <v>88</v>
      </c>
      <c r="EC3" s="36">
        <v>89</v>
      </c>
      <c r="ED3" s="36">
        <v>90</v>
      </c>
      <c r="EE3" s="36">
        <v>91</v>
      </c>
      <c r="EF3" s="36">
        <v>92</v>
      </c>
      <c r="EG3" s="36">
        <v>93</v>
      </c>
      <c r="EH3" s="36">
        <v>94</v>
      </c>
      <c r="EI3" s="36">
        <v>95</v>
      </c>
      <c r="EJ3" s="36">
        <v>96</v>
      </c>
      <c r="EK3" s="36">
        <v>97</v>
      </c>
      <c r="EL3" s="36">
        <v>98</v>
      </c>
      <c r="EM3" s="36">
        <v>99</v>
      </c>
      <c r="EN3" s="36">
        <v>100</v>
      </c>
      <c r="EO3" s="36">
        <v>101</v>
      </c>
      <c r="EP3" s="36">
        <v>102</v>
      </c>
      <c r="EQ3" s="36">
        <v>103</v>
      </c>
      <c r="ER3" s="36">
        <v>104</v>
      </c>
      <c r="ES3" s="36">
        <v>105</v>
      </c>
      <c r="ET3" s="36">
        <v>106</v>
      </c>
      <c r="EU3" s="36">
        <v>107</v>
      </c>
      <c r="EV3" s="36">
        <v>108</v>
      </c>
      <c r="EW3" s="36">
        <v>109</v>
      </c>
      <c r="EX3" s="36">
        <v>110</v>
      </c>
      <c r="EY3" s="36">
        <v>111</v>
      </c>
      <c r="EZ3" s="36">
        <v>112</v>
      </c>
      <c r="FA3" s="36">
        <v>113</v>
      </c>
      <c r="FB3" s="36">
        <v>114</v>
      </c>
      <c r="FC3" s="36">
        <v>115</v>
      </c>
      <c r="FD3" s="36">
        <v>116</v>
      </c>
      <c r="FE3" s="36">
        <v>117</v>
      </c>
      <c r="FF3" s="36">
        <v>118</v>
      </c>
      <c r="FG3" s="36">
        <v>119</v>
      </c>
      <c r="FH3" s="36">
        <v>120</v>
      </c>
      <c r="FI3" s="36">
        <v>121</v>
      </c>
      <c r="FJ3" s="36">
        <v>122</v>
      </c>
      <c r="FK3" s="36">
        <v>123</v>
      </c>
      <c r="FL3" s="36">
        <v>124</v>
      </c>
      <c r="FM3" s="36">
        <v>125</v>
      </c>
      <c r="FN3" s="36">
        <v>126</v>
      </c>
      <c r="FO3" s="36">
        <v>127</v>
      </c>
      <c r="FP3" s="36">
        <v>128</v>
      </c>
      <c r="FQ3" s="36">
        <v>129</v>
      </c>
      <c r="FR3" s="36">
        <v>130</v>
      </c>
      <c r="FS3" s="36">
        <v>131</v>
      </c>
      <c r="FT3" s="36">
        <v>132</v>
      </c>
      <c r="FU3" s="36">
        <v>133</v>
      </c>
      <c r="FV3" s="36">
        <v>134</v>
      </c>
      <c r="FW3" s="36">
        <v>135</v>
      </c>
      <c r="FX3" s="36">
        <v>136</v>
      </c>
      <c r="FY3" s="36">
        <v>137</v>
      </c>
      <c r="FZ3" s="36">
        <v>138</v>
      </c>
      <c r="GA3" s="36">
        <v>139</v>
      </c>
      <c r="GB3" s="36">
        <v>140</v>
      </c>
      <c r="GC3" s="36">
        <v>141</v>
      </c>
      <c r="GD3" s="36">
        <v>142</v>
      </c>
      <c r="GE3" s="36">
        <v>143</v>
      </c>
      <c r="GF3" s="36">
        <v>144</v>
      </c>
      <c r="GG3" s="36">
        <v>145</v>
      </c>
      <c r="GH3" s="36">
        <v>146</v>
      </c>
      <c r="GI3" s="36">
        <v>147</v>
      </c>
      <c r="GJ3" s="36">
        <v>148</v>
      </c>
      <c r="GK3" s="36">
        <v>149</v>
      </c>
      <c r="GL3" s="36">
        <v>150</v>
      </c>
      <c r="GM3" s="36">
        <v>151</v>
      </c>
      <c r="GN3" s="36">
        <v>152</v>
      </c>
      <c r="GO3" s="36">
        <v>153</v>
      </c>
      <c r="GP3" s="36">
        <v>154</v>
      </c>
      <c r="GQ3" s="36">
        <v>155</v>
      </c>
      <c r="GR3" s="36">
        <v>156</v>
      </c>
      <c r="GS3" s="36">
        <v>157</v>
      </c>
      <c r="GT3" s="36">
        <v>158</v>
      </c>
      <c r="GU3" s="36">
        <v>159</v>
      </c>
      <c r="GV3" s="36">
        <v>160</v>
      </c>
    </row>
    <row r="4" spans="1:204" s="65" customFormat="1" x14ac:dyDescent="0.2">
      <c r="A4" s="62"/>
      <c r="B4" s="63"/>
      <c r="C4" s="64">
        <f>AVERAGE(B7,B11,B15,B19,B23,B27,B31,B35,B39,B43,B47,B51,B55,B59,B63,B67,B71,B75,B79,B83,B87,B91,B95,B99,B103,B107,B111,B115,B119,B123)</f>
        <v>3.1153725580245647E-2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Y4" s="66"/>
      <c r="Z4" s="67">
        <f>AVERAGE(Y7,Y11,Y15,Y19,Y23,Y27,Y31,Y35,Y39,Y43,Y47,Y51,Y55,Y59,Y63,Y67,Y71,Y75,Y79,Y83,Y87,Y91,Y95,Y99,Y103,Y107,Y111,Y115,Y119,Y123)</f>
        <v>2.844937645408821E-2</v>
      </c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1"/>
      <c r="CA4" s="101"/>
      <c r="CB4" s="101"/>
      <c r="CC4" s="101"/>
      <c r="CD4" s="101"/>
      <c r="CE4" s="101"/>
      <c r="CF4" s="101"/>
      <c r="CG4" s="101"/>
      <c r="CH4" s="101"/>
      <c r="CI4" s="101"/>
      <c r="CJ4" s="101"/>
      <c r="CK4" s="101"/>
      <c r="CL4" s="101"/>
      <c r="CM4" s="101"/>
      <c r="CN4" s="101"/>
      <c r="CO4" s="101"/>
      <c r="CP4" s="101"/>
      <c r="CQ4" s="101"/>
      <c r="CR4" s="101"/>
      <c r="CS4" s="101"/>
      <c r="CT4" s="101"/>
      <c r="CU4" s="101"/>
      <c r="CV4" s="101"/>
      <c r="CW4" s="101"/>
      <c r="CX4" s="101"/>
      <c r="CY4" s="101"/>
      <c r="CZ4" s="101"/>
      <c r="DA4" s="101"/>
      <c r="DB4" s="101"/>
      <c r="DC4" s="101"/>
      <c r="DD4" s="101"/>
      <c r="DE4" s="101"/>
      <c r="DF4" s="101"/>
      <c r="DG4" s="101"/>
      <c r="DH4" s="101"/>
      <c r="DI4" s="101"/>
      <c r="DJ4" s="101"/>
      <c r="DK4" s="101"/>
      <c r="DL4" s="101"/>
      <c r="DM4" s="101"/>
      <c r="DN4" s="101"/>
      <c r="DO4" s="101"/>
      <c r="DP4" s="101"/>
      <c r="DQ4" s="101"/>
      <c r="DR4" s="101"/>
      <c r="DS4" s="101"/>
      <c r="DT4" s="101"/>
      <c r="DU4" s="101"/>
      <c r="DV4" s="101"/>
      <c r="DW4" s="101"/>
      <c r="DX4" s="101"/>
      <c r="DY4" s="101"/>
      <c r="DZ4" s="101"/>
      <c r="EA4" s="101"/>
      <c r="EB4" s="101"/>
      <c r="EC4" s="101"/>
      <c r="ED4" s="101"/>
      <c r="EE4" s="101"/>
      <c r="EF4" s="101"/>
      <c r="EG4" s="101"/>
      <c r="EH4" s="101"/>
      <c r="EI4" s="101"/>
      <c r="EJ4" s="101"/>
      <c r="EK4" s="101"/>
      <c r="EL4" s="101"/>
      <c r="EM4" s="101"/>
      <c r="EN4" s="101"/>
      <c r="EO4" s="101"/>
      <c r="EP4" s="101"/>
      <c r="EQ4" s="101"/>
      <c r="ER4" s="101"/>
      <c r="ES4" s="101"/>
      <c r="ET4" s="101"/>
      <c r="EU4" s="101"/>
      <c r="EV4" s="101"/>
      <c r="EW4" s="101"/>
      <c r="EX4" s="101"/>
      <c r="EY4" s="101"/>
      <c r="EZ4" s="101"/>
      <c r="FA4" s="101"/>
      <c r="FB4" s="101"/>
      <c r="FC4" s="101"/>
      <c r="FD4" s="101"/>
      <c r="FE4" s="101"/>
      <c r="FF4" s="101"/>
      <c r="FG4" s="101"/>
      <c r="FH4" s="101"/>
      <c r="FI4" s="101"/>
      <c r="FJ4" s="101"/>
      <c r="FK4" s="101"/>
      <c r="FL4" s="101"/>
      <c r="FM4" s="101"/>
      <c r="FN4" s="101"/>
      <c r="FO4" s="101"/>
      <c r="FP4" s="101"/>
      <c r="FQ4" s="101"/>
      <c r="FR4" s="101"/>
      <c r="FS4" s="101"/>
      <c r="FT4" s="101"/>
      <c r="FU4" s="101"/>
      <c r="FV4" s="101"/>
      <c r="FW4" s="101"/>
      <c r="FX4" s="101"/>
      <c r="FY4" s="101"/>
      <c r="FZ4" s="101"/>
      <c r="GA4" s="101"/>
      <c r="GB4" s="101"/>
      <c r="GC4" s="101"/>
      <c r="GD4" s="101"/>
      <c r="GE4" s="101"/>
      <c r="GF4" s="101"/>
      <c r="GG4" s="101"/>
      <c r="GH4" s="101"/>
      <c r="GI4" s="101"/>
      <c r="GJ4" s="101"/>
      <c r="GK4" s="101"/>
      <c r="GL4" s="101"/>
      <c r="GM4" s="101"/>
      <c r="GN4" s="101"/>
      <c r="GO4" s="101"/>
      <c r="GP4" s="101"/>
      <c r="GQ4" s="101"/>
      <c r="GR4" s="101"/>
      <c r="GS4" s="101"/>
      <c r="GT4" s="101"/>
      <c r="GU4" s="101"/>
      <c r="GV4" s="101"/>
    </row>
    <row r="5" spans="1:204" x14ac:dyDescent="0.2">
      <c r="A5" s="69" t="s">
        <v>2032</v>
      </c>
      <c r="B5" s="70">
        <f>STDEV(D5:W5)/AVERAGE(D5:W5)</f>
        <v>0.11801922808140983</v>
      </c>
      <c r="C5" s="71"/>
      <c r="D5" s="8">
        <v>588557.82769602304</v>
      </c>
      <c r="E5" s="8">
        <v>576814.44324142695</v>
      </c>
      <c r="F5" s="8">
        <v>590330.18412255403</v>
      </c>
      <c r="G5" s="8">
        <v>562056.65213710105</v>
      </c>
      <c r="H5" s="8">
        <v>515392.79263713799</v>
      </c>
      <c r="I5" s="8">
        <v>592182.66452243505</v>
      </c>
      <c r="J5" s="8">
        <v>554038.77400742704</v>
      </c>
      <c r="K5" s="8">
        <v>530672.06075302302</v>
      </c>
      <c r="L5" s="8">
        <v>569634.71023169602</v>
      </c>
      <c r="M5" s="8">
        <v>523682.82433143602</v>
      </c>
      <c r="N5" s="8">
        <v>510895.89663209103</v>
      </c>
      <c r="O5" s="8">
        <v>470840.236566098</v>
      </c>
      <c r="P5" s="8">
        <v>476648.450907433</v>
      </c>
      <c r="Q5" s="8">
        <v>450379.62179588602</v>
      </c>
      <c r="R5" s="8">
        <v>432311.27072263602</v>
      </c>
      <c r="S5" s="8">
        <v>443952.14244627103</v>
      </c>
      <c r="T5" s="8">
        <v>473607.865362768</v>
      </c>
      <c r="U5" s="8">
        <v>458927.39047230902</v>
      </c>
      <c r="V5" s="8">
        <v>422920.80032003199</v>
      </c>
      <c r="W5" s="8">
        <v>422640.38717888901</v>
      </c>
      <c r="Y5" s="72">
        <f>STDEV(AA5:AT5)/AVERAGE(AA5:AT5)</f>
        <v>9.0763594496627228E-2</v>
      </c>
      <c r="Z5" s="73"/>
      <c r="AA5" s="10">
        <v>410045.110705228</v>
      </c>
      <c r="AB5" s="10">
        <v>415577.95034519199</v>
      </c>
      <c r="AC5" s="10">
        <v>405061.67297431402</v>
      </c>
      <c r="AD5" s="10">
        <v>403455.169463275</v>
      </c>
      <c r="AE5" s="10">
        <v>398057.255105355</v>
      </c>
      <c r="AF5" s="10">
        <v>404488.13558556198</v>
      </c>
      <c r="AG5" s="10">
        <v>406213.24495209602</v>
      </c>
      <c r="AH5" s="10">
        <v>387010.798822905</v>
      </c>
      <c r="AI5" s="10">
        <v>370565.16094026802</v>
      </c>
      <c r="AJ5" s="10">
        <v>345182.22304964199</v>
      </c>
      <c r="AK5" s="10">
        <v>372828.64693094499</v>
      </c>
      <c r="AL5" s="10">
        <v>352432.93014638801</v>
      </c>
      <c r="AM5" s="10">
        <v>357315.397885527</v>
      </c>
      <c r="AN5" s="10">
        <v>334740.99174603098</v>
      </c>
      <c r="AO5" s="10">
        <v>329590.03422200202</v>
      </c>
      <c r="AP5" s="10">
        <v>324789.17656252498</v>
      </c>
      <c r="AQ5" s="10">
        <v>346980.62335646898</v>
      </c>
      <c r="AR5" s="10">
        <v>335909.672348427</v>
      </c>
      <c r="AS5" s="10">
        <v>326447.57300314802</v>
      </c>
      <c r="AT5" s="10">
        <v>324659.71266782598</v>
      </c>
      <c r="AV5" s="114">
        <v>456966.90878119698</v>
      </c>
      <c r="AW5" s="114">
        <v>415511.43116606498</v>
      </c>
      <c r="AX5" s="114">
        <v>610233.31676422397</v>
      </c>
      <c r="AY5" s="114">
        <v>664995.617631673</v>
      </c>
      <c r="AZ5" s="114">
        <v>434342.94863815798</v>
      </c>
      <c r="BA5" s="114">
        <v>434567.757023465</v>
      </c>
      <c r="BB5" s="114">
        <v>420478.52301130397</v>
      </c>
      <c r="BC5" s="114">
        <v>293835.68933172099</v>
      </c>
      <c r="BD5" s="114">
        <v>374331.529017049</v>
      </c>
      <c r="BE5" s="114">
        <v>341131.078172262</v>
      </c>
      <c r="BF5" s="114">
        <v>281282.39156549098</v>
      </c>
      <c r="BG5" s="114">
        <v>308914.22270296502</v>
      </c>
      <c r="BH5" s="114">
        <v>457357.94296655298</v>
      </c>
      <c r="BI5" s="114">
        <v>474787.23747241998</v>
      </c>
      <c r="BJ5" s="114">
        <v>314678.64593157498</v>
      </c>
      <c r="BK5" s="114">
        <v>374611.16332670499</v>
      </c>
      <c r="BL5" s="114">
        <v>413086.11681056803</v>
      </c>
      <c r="BM5" s="114">
        <v>523299.37474652001</v>
      </c>
      <c r="BN5" s="114">
        <v>350007.26314669801</v>
      </c>
      <c r="BO5" s="114">
        <v>460374.66987935401</v>
      </c>
      <c r="BP5" s="114">
        <v>473353.39919076202</v>
      </c>
      <c r="BQ5" s="114">
        <v>285273.30435637699</v>
      </c>
      <c r="BR5" s="114">
        <v>294818.08004393202</v>
      </c>
      <c r="BS5" s="114">
        <v>343724.25451508298</v>
      </c>
      <c r="BT5" s="114">
        <v>365196.158559834</v>
      </c>
      <c r="BU5" s="114">
        <v>341759.102496356</v>
      </c>
      <c r="BV5" s="114">
        <v>355935.35967219702</v>
      </c>
      <c r="BW5" s="114">
        <v>595970.32304695901</v>
      </c>
      <c r="BX5" s="114">
        <v>530071.37771465897</v>
      </c>
      <c r="BY5" s="114">
        <v>445038.67135596502</v>
      </c>
      <c r="BZ5" s="114">
        <v>663025.60541381396</v>
      </c>
      <c r="CA5" s="114">
        <v>522595.821950218</v>
      </c>
      <c r="CB5" s="114">
        <v>355593.06292642799</v>
      </c>
      <c r="CC5" s="114">
        <v>381638.72408650001</v>
      </c>
      <c r="CD5" s="114">
        <v>418482.45088530501</v>
      </c>
      <c r="CE5" s="114">
        <v>437609.70569212601</v>
      </c>
      <c r="CF5" s="114">
        <v>522296.61241283501</v>
      </c>
      <c r="CG5" s="114">
        <v>529862.18854839704</v>
      </c>
      <c r="CH5" s="114">
        <v>364748.20450106298</v>
      </c>
      <c r="CI5" s="114">
        <v>547974.78820042301</v>
      </c>
      <c r="CJ5" s="114">
        <v>390175.081028944</v>
      </c>
      <c r="CK5" s="114">
        <v>423338.14169511799</v>
      </c>
      <c r="CL5" s="114">
        <v>605825.68530967005</v>
      </c>
      <c r="CM5" s="114">
        <v>450859.164233502</v>
      </c>
      <c r="CN5" s="114">
        <v>527534.030854151</v>
      </c>
      <c r="CO5" s="114">
        <v>455886.07322954701</v>
      </c>
      <c r="CP5" s="114">
        <v>401399.96306472202</v>
      </c>
      <c r="CQ5" s="114">
        <v>556816.04225870001</v>
      </c>
      <c r="CR5" s="114">
        <v>527519.55039731006</v>
      </c>
      <c r="CS5" s="114">
        <v>462242.28387915099</v>
      </c>
      <c r="CT5" s="114">
        <v>377505.64973463799</v>
      </c>
      <c r="CU5" s="114">
        <v>423185.33268195897</v>
      </c>
      <c r="CV5" s="114">
        <v>447322.954137158</v>
      </c>
      <c r="CW5" s="114">
        <v>355696.31812581402</v>
      </c>
      <c r="CX5" s="114">
        <v>413537.99333466298</v>
      </c>
      <c r="CY5" s="114">
        <v>363408.25631460699</v>
      </c>
      <c r="CZ5" s="114">
        <v>273074.34989327902</v>
      </c>
      <c r="DA5" s="114">
        <v>518221.09576322499</v>
      </c>
      <c r="DB5" s="114">
        <v>358054.54664223199</v>
      </c>
      <c r="DC5" s="114">
        <v>457331.88829125097</v>
      </c>
      <c r="DD5" s="114">
        <v>491334.86531155702</v>
      </c>
      <c r="DE5" s="114">
        <v>335978.541255538</v>
      </c>
      <c r="DF5" s="114">
        <v>407268.23688568798</v>
      </c>
      <c r="DG5" s="114">
        <v>232588.89681093601</v>
      </c>
      <c r="DH5" s="114">
        <v>279953.79892190202</v>
      </c>
      <c r="DI5" s="114">
        <v>314775.07325895899</v>
      </c>
      <c r="DJ5" s="114">
        <v>384064.85352326499</v>
      </c>
      <c r="DK5" s="114">
        <v>429535.33923803899</v>
      </c>
      <c r="DL5" s="114">
        <v>421774.18448022701</v>
      </c>
      <c r="DM5" s="114">
        <v>376541.746539568</v>
      </c>
      <c r="DN5" s="114">
        <v>292035.52232394699</v>
      </c>
      <c r="DO5" s="114">
        <v>473497.48680380202</v>
      </c>
      <c r="DP5" s="114">
        <v>404386.04790864798</v>
      </c>
      <c r="DQ5" s="114">
        <v>390206.01716483501</v>
      </c>
      <c r="DR5" s="114">
        <v>421430.42628009903</v>
      </c>
      <c r="DS5" s="114">
        <v>532144.34739761997</v>
      </c>
      <c r="DT5" s="114">
        <v>386454.679719523</v>
      </c>
      <c r="DU5" s="114">
        <v>307145.27021790802</v>
      </c>
      <c r="DV5" s="114">
        <v>315907.099030682</v>
      </c>
      <c r="DW5" s="114">
        <v>306709.69750747801</v>
      </c>
      <c r="DX5" s="114">
        <v>455052.18361160299</v>
      </c>
      <c r="DY5" s="114">
        <v>430227.60012656398</v>
      </c>
      <c r="DZ5" s="114">
        <v>248838.16871959699</v>
      </c>
      <c r="EA5" s="114">
        <v>334028.514749675</v>
      </c>
      <c r="EB5" s="114">
        <v>352221.83046051097</v>
      </c>
      <c r="EC5" s="114">
        <v>433401.06179889297</v>
      </c>
      <c r="ED5" s="114">
        <v>450983.334196451</v>
      </c>
      <c r="EE5" s="114">
        <v>311854.54352859303</v>
      </c>
      <c r="EF5" s="114">
        <v>404208.21805438201</v>
      </c>
      <c r="EG5" s="114">
        <v>335403.54470790899</v>
      </c>
      <c r="EH5" s="114">
        <v>329336.19579716102</v>
      </c>
      <c r="EI5" s="114">
        <v>216470.041746106</v>
      </c>
      <c r="EJ5" s="114">
        <v>313023.90716700698</v>
      </c>
      <c r="EK5" s="114">
        <v>452105.89202057099</v>
      </c>
      <c r="EL5" s="114">
        <v>425154.733820119</v>
      </c>
      <c r="EM5" s="114">
        <v>460973.88305436401</v>
      </c>
      <c r="EN5" s="114">
        <v>307922.208898935</v>
      </c>
      <c r="EO5" s="114">
        <v>377813.995602721</v>
      </c>
      <c r="EP5" s="114">
        <v>374266.90542215202</v>
      </c>
      <c r="EQ5" s="114">
        <v>212405.55546680701</v>
      </c>
      <c r="ER5" s="114">
        <v>276390.948948409</v>
      </c>
      <c r="ES5" s="114">
        <v>391479.86043048702</v>
      </c>
      <c r="ET5" s="114">
        <v>258922.26593910201</v>
      </c>
      <c r="EU5" s="114">
        <v>291845.55448673799</v>
      </c>
      <c r="EV5" s="114">
        <v>431979.37920283899</v>
      </c>
      <c r="EW5" s="114">
        <v>287067.66819501499</v>
      </c>
      <c r="EX5" s="114">
        <v>302483.66964359698</v>
      </c>
      <c r="EY5" s="114">
        <v>441487.97949946701</v>
      </c>
      <c r="EZ5" s="114">
        <v>368594.79541964998</v>
      </c>
      <c r="FA5" s="114">
        <v>341206.517678298</v>
      </c>
      <c r="FB5" s="114">
        <v>313528.31925522798</v>
      </c>
      <c r="FC5" s="114">
        <v>388072.703081012</v>
      </c>
      <c r="FD5" s="114">
        <v>322327.18581774598</v>
      </c>
      <c r="FE5" s="114">
        <v>339005.882419359</v>
      </c>
      <c r="FF5" s="114">
        <v>318561.70807899698</v>
      </c>
      <c r="FG5" s="114">
        <v>335748.22837818699</v>
      </c>
      <c r="FH5" s="114">
        <v>271832.88545082998</v>
      </c>
      <c r="FI5" s="114">
        <v>442631.905143735</v>
      </c>
      <c r="FJ5" s="114">
        <v>252535.018390032</v>
      </c>
      <c r="FK5" s="114">
        <v>368890.48925813701</v>
      </c>
      <c r="FL5" s="114">
        <v>406540.07532134</v>
      </c>
      <c r="FM5" s="114">
        <v>402170.521155364</v>
      </c>
      <c r="FN5" s="114">
        <v>423866.557437704</v>
      </c>
      <c r="FO5" s="114">
        <v>347294.36969398998</v>
      </c>
      <c r="FP5" s="114">
        <v>223319.262894121</v>
      </c>
      <c r="FQ5" s="114">
        <v>338876.03741743998</v>
      </c>
      <c r="FR5" s="114">
        <v>338131.17061632703</v>
      </c>
      <c r="FS5" s="114">
        <v>267482.12388847797</v>
      </c>
      <c r="FT5" s="114">
        <v>243027.470774057</v>
      </c>
      <c r="FU5" s="114">
        <v>326949.42078676698</v>
      </c>
      <c r="FV5" s="114">
        <v>413288.5110844</v>
      </c>
      <c r="FW5" s="114">
        <v>329205.58964816702</v>
      </c>
      <c r="FX5" s="114">
        <v>312093.97944066598</v>
      </c>
      <c r="FY5" s="114">
        <v>264515.24868623802</v>
      </c>
      <c r="FZ5" s="114">
        <v>174456.09485794799</v>
      </c>
      <c r="GA5" s="114">
        <v>317793.19191754202</v>
      </c>
      <c r="GB5" s="114">
        <v>562480.77564675105</v>
      </c>
      <c r="GC5" s="114">
        <v>381855.67689766397</v>
      </c>
      <c r="GD5" s="114">
        <v>333137.41127820301</v>
      </c>
      <c r="GE5" s="114">
        <v>295574.50658907701</v>
      </c>
      <c r="GF5" s="114">
        <v>426345.526145307</v>
      </c>
      <c r="GG5" s="114">
        <v>434016.80960509402</v>
      </c>
      <c r="GH5" s="114">
        <v>220413.22033702099</v>
      </c>
      <c r="GI5" s="114">
        <v>419763.17475501698</v>
      </c>
      <c r="GJ5" s="114">
        <v>278560.43616585998</v>
      </c>
      <c r="GK5" s="114">
        <v>247814.48337980799</v>
      </c>
      <c r="GL5" s="114">
        <v>273481.99511216098</v>
      </c>
      <c r="GM5" s="114">
        <v>199873.71809364</v>
      </c>
      <c r="GN5" s="114">
        <v>214645.82590520999</v>
      </c>
      <c r="GO5" s="114">
        <v>227303.95127291101</v>
      </c>
      <c r="GP5" s="114">
        <v>214547.92976406601</v>
      </c>
      <c r="GQ5" s="114">
        <v>312520.73229781003</v>
      </c>
      <c r="GR5" s="114">
        <v>342061.83818559098</v>
      </c>
      <c r="GS5" s="114">
        <v>339611.97484174598</v>
      </c>
      <c r="GT5" s="114">
        <v>420665.19651501998</v>
      </c>
      <c r="GU5" s="114">
        <v>238250.82098283901</v>
      </c>
      <c r="GV5" s="114">
        <v>329736.15293633199</v>
      </c>
    </row>
    <row r="6" spans="1:204" x14ac:dyDescent="0.2">
      <c r="A6" s="69" t="s">
        <v>2033</v>
      </c>
      <c r="B6" s="70">
        <f>STDEV(D6:W6)/AVERAGE(D6:W6)</f>
        <v>0.13891582689400658</v>
      </c>
      <c r="C6" s="71"/>
      <c r="D6" s="8">
        <v>276358.42193413299</v>
      </c>
      <c r="E6" s="8">
        <v>267308.09089211101</v>
      </c>
      <c r="F6" s="8">
        <v>268268.175172485</v>
      </c>
      <c r="G6" s="8">
        <v>257302.924744933</v>
      </c>
      <c r="H6" s="8">
        <v>245981.47426491999</v>
      </c>
      <c r="I6" s="8">
        <v>248066.862750856</v>
      </c>
      <c r="J6" s="8">
        <v>238533.46467111199</v>
      </c>
      <c r="K6" s="8">
        <v>216120.442788079</v>
      </c>
      <c r="L6" s="8">
        <v>224931.30078806699</v>
      </c>
      <c r="M6" s="8">
        <v>208416.420553601</v>
      </c>
      <c r="N6" s="8">
        <v>219685.56964522201</v>
      </c>
      <c r="O6" s="8">
        <v>207996.64479705101</v>
      </c>
      <c r="P6" s="8">
        <v>208129.85139579201</v>
      </c>
      <c r="Q6" s="8">
        <v>202313.174795178</v>
      </c>
      <c r="R6" s="8">
        <v>191857.228073031</v>
      </c>
      <c r="S6" s="8">
        <v>194002.38232119</v>
      </c>
      <c r="T6" s="8">
        <v>183148.127713647</v>
      </c>
      <c r="U6" s="8">
        <v>184308.254647533</v>
      </c>
      <c r="V6" s="8">
        <v>184212.58214384</v>
      </c>
      <c r="W6" s="8">
        <v>191411.53032060899</v>
      </c>
      <c r="Y6" s="72">
        <f>STDEV(AA6:AT6)/AVERAGE(AA6:AT6)</f>
        <v>0.12213013439247929</v>
      </c>
      <c r="Z6" s="73"/>
      <c r="AA6" s="10">
        <v>279731.435253723</v>
      </c>
      <c r="AB6" s="10">
        <v>297826.16022626898</v>
      </c>
      <c r="AC6" s="10">
        <v>289052.49906193197</v>
      </c>
      <c r="AD6" s="10">
        <v>293530.41849028901</v>
      </c>
      <c r="AE6" s="10">
        <v>275363.64275398699</v>
      </c>
      <c r="AF6" s="10">
        <v>290846.15185379802</v>
      </c>
      <c r="AG6" s="10">
        <v>270124.28625491302</v>
      </c>
      <c r="AH6" s="10">
        <v>267520.486375771</v>
      </c>
      <c r="AI6" s="10">
        <v>260477.762431954</v>
      </c>
      <c r="AJ6" s="10">
        <v>247572.42308722599</v>
      </c>
      <c r="AK6" s="10">
        <v>245743.42432557599</v>
      </c>
      <c r="AL6" s="10">
        <v>224065.93555807299</v>
      </c>
      <c r="AM6" s="10">
        <v>257004.82657553701</v>
      </c>
      <c r="AN6" s="10">
        <v>221563.87445002</v>
      </c>
      <c r="AO6" s="10">
        <v>219415.56816618601</v>
      </c>
      <c r="AP6" s="10">
        <v>213868.14562091901</v>
      </c>
      <c r="AQ6" s="10">
        <v>238092.07806041601</v>
      </c>
      <c r="AR6" s="10">
        <v>217404.02514341599</v>
      </c>
      <c r="AS6" s="10">
        <v>207089.15374807501</v>
      </c>
      <c r="AT6" s="10">
        <v>212656.991948802</v>
      </c>
      <c r="AV6" s="114">
        <v>321887.37253425701</v>
      </c>
      <c r="AW6" s="114">
        <v>329103.14945119701</v>
      </c>
      <c r="AX6" s="114">
        <v>310061.61586972902</v>
      </c>
      <c r="AY6" s="114">
        <v>308014.188027011</v>
      </c>
      <c r="AZ6" s="114">
        <v>324591.28757816198</v>
      </c>
      <c r="BA6" s="114">
        <v>313020.86461041501</v>
      </c>
      <c r="BB6" s="114">
        <v>321846.21465329197</v>
      </c>
      <c r="BC6" s="114">
        <v>317611.330701144</v>
      </c>
      <c r="BD6" s="114">
        <v>304018.44479256298</v>
      </c>
      <c r="BE6" s="114">
        <v>305921.06605330599</v>
      </c>
      <c r="BF6" s="114">
        <v>281472.25471592799</v>
      </c>
      <c r="BG6" s="114">
        <v>220118.07096692701</v>
      </c>
      <c r="BH6" s="114">
        <v>301015.44148301001</v>
      </c>
      <c r="BI6" s="114">
        <v>303780.55398022599</v>
      </c>
      <c r="BJ6" s="114">
        <v>316607.175609164</v>
      </c>
      <c r="BK6" s="114">
        <v>314274.566570514</v>
      </c>
      <c r="BL6" s="114">
        <v>289087.22343292</v>
      </c>
      <c r="BM6" s="114">
        <v>310381.26934789598</v>
      </c>
      <c r="BN6" s="114">
        <v>296620.16022545699</v>
      </c>
      <c r="BO6" s="114">
        <v>320428.50553930399</v>
      </c>
      <c r="BP6" s="114">
        <v>310707.673219861</v>
      </c>
      <c r="BQ6" s="114">
        <v>311081.14811225998</v>
      </c>
      <c r="BR6" s="114">
        <v>326248.959453394</v>
      </c>
      <c r="BS6" s="114">
        <v>300533.65094195498</v>
      </c>
      <c r="BT6" s="114">
        <v>311845.19838234299</v>
      </c>
      <c r="BU6" s="114">
        <v>316402.89330659399</v>
      </c>
      <c r="BV6" s="114">
        <v>308991.60339570302</v>
      </c>
      <c r="BW6" s="114">
        <v>297850.91272456403</v>
      </c>
      <c r="BX6" s="114">
        <v>284790.77755245997</v>
      </c>
      <c r="BY6" s="114">
        <v>296507.70052227197</v>
      </c>
      <c r="BZ6" s="114">
        <v>296836.87258328701</v>
      </c>
      <c r="CA6" s="114">
        <v>311317.84184521402</v>
      </c>
      <c r="CB6" s="114">
        <v>292148.94740223303</v>
      </c>
      <c r="CC6" s="114">
        <v>307481.30864916497</v>
      </c>
      <c r="CD6" s="114">
        <v>301671.98045593698</v>
      </c>
      <c r="CE6" s="114">
        <v>297847.73324711801</v>
      </c>
      <c r="CF6" s="114">
        <v>249735.10316972001</v>
      </c>
      <c r="CG6" s="114">
        <v>288880.15490039601</v>
      </c>
      <c r="CH6" s="114">
        <v>294047.76521843299</v>
      </c>
      <c r="CI6" s="114">
        <v>270999.12380400201</v>
      </c>
      <c r="CJ6" s="114">
        <v>276901.29051352898</v>
      </c>
      <c r="CK6" s="114">
        <v>291439.89440611401</v>
      </c>
      <c r="CL6" s="114">
        <v>278725.15880860301</v>
      </c>
      <c r="CM6" s="114">
        <v>290736.16206922702</v>
      </c>
      <c r="CN6" s="114">
        <v>279582.44164715603</v>
      </c>
      <c r="CO6" s="114">
        <v>270026.34733470401</v>
      </c>
      <c r="CP6" s="114">
        <v>253147.07804970199</v>
      </c>
      <c r="CQ6" s="114">
        <v>276749.25182559801</v>
      </c>
      <c r="CR6" s="114">
        <v>271872.50711430598</v>
      </c>
      <c r="CS6" s="114">
        <v>254456.688188006</v>
      </c>
      <c r="CT6" s="114">
        <v>262113.963003796</v>
      </c>
      <c r="CU6" s="114">
        <v>256787.587450413</v>
      </c>
      <c r="CV6" s="114">
        <v>257386.49259993999</v>
      </c>
      <c r="CW6" s="114">
        <v>257081.56395277</v>
      </c>
      <c r="CX6" s="114">
        <v>238058.44755766899</v>
      </c>
      <c r="CY6" s="114">
        <v>248605.46785716299</v>
      </c>
      <c r="CZ6" s="114">
        <v>255277.772469541</v>
      </c>
      <c r="DA6" s="114">
        <v>229820.830286068</v>
      </c>
      <c r="DB6" s="114">
        <v>277770.27081316098</v>
      </c>
      <c r="DC6" s="114">
        <v>277404.45429087599</v>
      </c>
      <c r="DD6" s="114">
        <v>234420.74350207299</v>
      </c>
      <c r="DE6" s="114">
        <v>291735.49026644399</v>
      </c>
      <c r="DF6" s="114">
        <v>256620.74419249699</v>
      </c>
      <c r="DG6" s="114">
        <v>259540.82365614799</v>
      </c>
      <c r="DH6" s="114">
        <v>272762.795856871</v>
      </c>
      <c r="DI6" s="114">
        <v>263287.32610574499</v>
      </c>
      <c r="DJ6" s="114">
        <v>251108.760136625</v>
      </c>
      <c r="DK6" s="114">
        <v>241579.43207001299</v>
      </c>
      <c r="DL6" s="114">
        <v>259234.94807598699</v>
      </c>
      <c r="DM6" s="114">
        <v>268958.44667330198</v>
      </c>
      <c r="DN6" s="114">
        <v>276391.31267120002</v>
      </c>
      <c r="DO6" s="114">
        <v>257089.81040261101</v>
      </c>
      <c r="DP6" s="114">
        <v>285550.77942356898</v>
      </c>
      <c r="DQ6" s="114">
        <v>264272.97902290901</v>
      </c>
      <c r="DR6" s="114">
        <v>282503.97085171501</v>
      </c>
      <c r="DS6" s="114">
        <v>269369.73838526302</v>
      </c>
      <c r="DT6" s="114">
        <v>259002.93379247299</v>
      </c>
      <c r="DU6" s="114">
        <v>235277.97899916201</v>
      </c>
      <c r="DV6" s="114">
        <v>229077.09822276901</v>
      </c>
      <c r="DW6" s="114">
        <v>235632.582230478</v>
      </c>
      <c r="DX6" s="114">
        <v>239575.973000311</v>
      </c>
      <c r="DY6" s="114">
        <v>208862.66131335401</v>
      </c>
      <c r="DZ6" s="114">
        <v>229220.95815565999</v>
      </c>
      <c r="EA6" s="114">
        <v>230157.814134107</v>
      </c>
      <c r="EB6" s="114">
        <v>243965.042041351</v>
      </c>
      <c r="EC6" s="114">
        <v>234039.52840530901</v>
      </c>
      <c r="ED6" s="114">
        <v>203458.126612291</v>
      </c>
      <c r="EE6" s="114">
        <v>227175.09899078301</v>
      </c>
      <c r="EF6" s="114">
        <v>202043.874436999</v>
      </c>
      <c r="EG6" s="114">
        <v>200726.24127808801</v>
      </c>
      <c r="EH6" s="114">
        <v>211035.23970058799</v>
      </c>
      <c r="EI6" s="114">
        <v>213760.13947691</v>
      </c>
      <c r="EJ6" s="114">
        <v>191158.40074952101</v>
      </c>
      <c r="EK6" s="114">
        <v>202160.03156975901</v>
      </c>
      <c r="EL6" s="114">
        <v>181426.74496037001</v>
      </c>
      <c r="EM6" s="114">
        <v>205021.25110501901</v>
      </c>
      <c r="EN6" s="114">
        <v>204848.42707380099</v>
      </c>
      <c r="EO6" s="114">
        <v>210375.61107204299</v>
      </c>
      <c r="EP6" s="114">
        <v>220177.77396463399</v>
      </c>
      <c r="EQ6" s="114">
        <v>230149.070993984</v>
      </c>
      <c r="ER6" s="114">
        <v>213070.27775775001</v>
      </c>
      <c r="ES6" s="114">
        <v>215182.86626581999</v>
      </c>
      <c r="ET6" s="114">
        <v>220739.67284812199</v>
      </c>
      <c r="EU6" s="114">
        <v>206354.86092322299</v>
      </c>
      <c r="EV6" s="114">
        <v>215708.59154946799</v>
      </c>
      <c r="EW6" s="114">
        <v>186155.37431878</v>
      </c>
      <c r="EX6" s="114">
        <v>216006.98865405799</v>
      </c>
      <c r="EY6" s="114">
        <v>228385.99465119399</v>
      </c>
      <c r="EZ6" s="114">
        <v>216627.39072358501</v>
      </c>
      <c r="FA6" s="114">
        <v>233313.45596357601</v>
      </c>
      <c r="FB6" s="114">
        <v>218961.00823505499</v>
      </c>
      <c r="FC6" s="114">
        <v>199157.09465263301</v>
      </c>
      <c r="FD6" s="114">
        <v>221746.01394002</v>
      </c>
      <c r="FE6" s="114">
        <v>215507.10912884999</v>
      </c>
      <c r="FF6" s="114">
        <v>231578.461809842</v>
      </c>
      <c r="FG6" s="114">
        <v>229463.43323012299</v>
      </c>
      <c r="FH6" s="114">
        <v>218823.43039661</v>
      </c>
      <c r="FI6" s="114">
        <v>194353.79982722501</v>
      </c>
      <c r="FJ6" s="114">
        <v>203028.61312190001</v>
      </c>
      <c r="FK6" s="114">
        <v>207430.219152793</v>
      </c>
      <c r="FL6" s="114">
        <v>197333.22406400699</v>
      </c>
      <c r="FM6" s="114">
        <v>202883.01452113999</v>
      </c>
      <c r="FN6" s="114">
        <v>202479.74458010399</v>
      </c>
      <c r="FO6" s="114">
        <v>212113.84503447</v>
      </c>
      <c r="FP6" s="114">
        <v>200738.14106504701</v>
      </c>
      <c r="FQ6" s="114">
        <v>219310.62014759899</v>
      </c>
      <c r="FR6" s="114">
        <v>207768.88505821701</v>
      </c>
      <c r="FS6" s="114">
        <v>193583.15993132</v>
      </c>
      <c r="FT6" s="114">
        <v>205135.66416979901</v>
      </c>
      <c r="FU6" s="114">
        <v>195714.08614909201</v>
      </c>
      <c r="FV6" s="114">
        <v>190553.34106245101</v>
      </c>
      <c r="FW6" s="114">
        <v>215528.60789462001</v>
      </c>
      <c r="FX6" s="114">
        <v>202297.755819101</v>
      </c>
      <c r="FY6" s="114">
        <v>212776.71871442799</v>
      </c>
      <c r="FZ6" s="114">
        <v>216515.618089856</v>
      </c>
      <c r="GA6" s="114">
        <v>152181.22097251701</v>
      </c>
      <c r="GB6" s="114">
        <v>202667.84229836101</v>
      </c>
      <c r="GC6" s="114">
        <v>185729.16478322001</v>
      </c>
      <c r="GD6" s="114">
        <v>178785.68151935801</v>
      </c>
      <c r="GE6" s="114">
        <v>206165.93763774601</v>
      </c>
      <c r="GF6" s="114">
        <v>177130.85967861599</v>
      </c>
      <c r="GG6" s="114">
        <v>245715.82923872801</v>
      </c>
      <c r="GH6" s="114">
        <v>190660.02026247801</v>
      </c>
      <c r="GI6" s="114">
        <v>196822.27446625201</v>
      </c>
      <c r="GJ6" s="114">
        <v>193201.273727586</v>
      </c>
      <c r="GK6" s="114">
        <v>206032.69366371501</v>
      </c>
      <c r="GL6" s="114">
        <v>187202.85822084101</v>
      </c>
      <c r="GM6" s="114">
        <v>180509.27746884999</v>
      </c>
      <c r="GN6" s="114">
        <v>215558.07356626599</v>
      </c>
      <c r="GO6" s="114">
        <v>187179.47165712999</v>
      </c>
      <c r="GP6" s="114">
        <v>189297.037459916</v>
      </c>
      <c r="GQ6" s="114">
        <v>195752.05934997799</v>
      </c>
      <c r="GR6" s="114">
        <v>177533.75306543399</v>
      </c>
      <c r="GS6" s="114">
        <v>192008.84772639</v>
      </c>
      <c r="GT6" s="114">
        <v>209720.75174491701</v>
      </c>
      <c r="GU6" s="114">
        <v>201352.102464959</v>
      </c>
      <c r="GV6" s="114">
        <v>198367.522096281</v>
      </c>
    </row>
    <row r="7" spans="1:204" s="79" customFormat="1" x14ac:dyDescent="0.2">
      <c r="A7" s="75" t="s">
        <v>2034</v>
      </c>
      <c r="B7" s="76">
        <f>STDEV(D7:W7)/AVERAGE(D7:W7)</f>
        <v>6.1215256571905553E-2</v>
      </c>
      <c r="C7" s="77"/>
      <c r="D7" s="78">
        <f t="shared" ref="D7:W7" si="0">(D5/D6)*175.2</f>
        <v>373.12172609278991</v>
      </c>
      <c r="E7" s="78">
        <f t="shared" si="0"/>
        <v>378.05773150610042</v>
      </c>
      <c r="F7" s="78">
        <f t="shared" si="0"/>
        <v>385.5315606921061</v>
      </c>
      <c r="G7" s="78">
        <f t="shared" si="0"/>
        <v>382.70970122876258</v>
      </c>
      <c r="H7" s="78">
        <f t="shared" si="0"/>
        <v>367.08787740973389</v>
      </c>
      <c r="I7" s="78">
        <f t="shared" si="0"/>
        <v>418.23563886697559</v>
      </c>
      <c r="J7" s="78">
        <f t="shared" si="0"/>
        <v>406.93490676428661</v>
      </c>
      <c r="K7" s="78">
        <f t="shared" si="0"/>
        <v>430.19412622200116</v>
      </c>
      <c r="L7" s="78">
        <f t="shared" si="0"/>
        <v>443.69103314182985</v>
      </c>
      <c r="M7" s="78">
        <f t="shared" si="0"/>
        <v>440.22073970544614</v>
      </c>
      <c r="N7" s="78">
        <f t="shared" si="0"/>
        <v>407.44124083567948</v>
      </c>
      <c r="O7" s="78">
        <f t="shared" si="0"/>
        <v>396.59875055614327</v>
      </c>
      <c r="P7" s="78">
        <f t="shared" si="0"/>
        <v>401.23417202742814</v>
      </c>
      <c r="Q7" s="78">
        <f t="shared" si="0"/>
        <v>390.02160792802664</v>
      </c>
      <c r="R7" s="78">
        <f t="shared" si="0"/>
        <v>394.77759264704287</v>
      </c>
      <c r="S7" s="78">
        <f t="shared" si="0"/>
        <v>400.92505270277331</v>
      </c>
      <c r="T7" s="78">
        <f t="shared" si="0"/>
        <v>453.05457963125065</v>
      </c>
      <c r="U7" s="78">
        <f t="shared" si="0"/>
        <v>436.24784448483598</v>
      </c>
      <c r="V7" s="78">
        <f t="shared" si="0"/>
        <v>402.22944249385159</v>
      </c>
      <c r="W7" s="78">
        <f t="shared" si="0"/>
        <v>386.84501246980972</v>
      </c>
      <c r="Y7" s="80">
        <f>STDEV(AA7:AT7)/AVERAGE(AA7:AT7)</f>
        <v>4.4324137130085241E-2</v>
      </c>
      <c r="Z7" s="81"/>
      <c r="AA7" s="82">
        <f>((AA5/AA6)*175.2)</f>
        <v>256.81741249565124</v>
      </c>
      <c r="AB7" s="82">
        <f t="shared" ref="AB7:AT7" si="1">((AB5/AB6)*175.2)</f>
        <v>244.46897762494027</v>
      </c>
      <c r="AC7" s="82">
        <f t="shared" si="1"/>
        <v>245.51527952676363</v>
      </c>
      <c r="AD7" s="82">
        <f t="shared" si="1"/>
        <v>240.81097302801103</v>
      </c>
      <c r="AE7" s="82">
        <f t="shared" si="1"/>
        <v>253.26375841404877</v>
      </c>
      <c r="AF7" s="82">
        <f t="shared" si="1"/>
        <v>243.65569529767546</v>
      </c>
      <c r="AG7" s="82">
        <f t="shared" si="1"/>
        <v>263.4659826493583</v>
      </c>
      <c r="AH7" s="82">
        <f t="shared" si="1"/>
        <v>253.45457789924947</v>
      </c>
      <c r="AI7" s="82">
        <f t="shared" si="1"/>
        <v>249.2459071767984</v>
      </c>
      <c r="AJ7" s="82">
        <f t="shared" si="1"/>
        <v>244.27569405413979</v>
      </c>
      <c r="AK7" s="82">
        <f t="shared" si="1"/>
        <v>265.80397470071131</v>
      </c>
      <c r="AL7" s="82">
        <f t="shared" si="1"/>
        <v>275.57178295691403</v>
      </c>
      <c r="AM7" s="82">
        <f t="shared" si="1"/>
        <v>243.58164219590989</v>
      </c>
      <c r="AN7" s="82">
        <f t="shared" si="1"/>
        <v>264.69397098006618</v>
      </c>
      <c r="AO7" s="82">
        <f t="shared" si="1"/>
        <v>263.17263847002476</v>
      </c>
      <c r="AP7" s="82">
        <f t="shared" si="1"/>
        <v>266.06610146896293</v>
      </c>
      <c r="AQ7" s="82">
        <f t="shared" si="1"/>
        <v>255.3256106094702</v>
      </c>
      <c r="AR7" s="82">
        <f t="shared" si="1"/>
        <v>270.70048292170134</v>
      </c>
      <c r="AS7" s="82">
        <f t="shared" si="1"/>
        <v>276.17870735870525</v>
      </c>
      <c r="AT7" s="82">
        <f t="shared" si="1"/>
        <v>267.47477775429684</v>
      </c>
      <c r="AU7" s="105"/>
      <c r="AV7" s="106">
        <f>((AV5/AV6)*175.2)</f>
        <v>248.72240805266514</v>
      </c>
      <c r="AW7" s="106">
        <f t="shared" ref="AW7:DH7" si="2">((AW5/AW6)*175.2)</f>
        <v>221.19995770836525</v>
      </c>
      <c r="AX7" s="106">
        <f t="shared" si="2"/>
        <v>344.81171362407849</v>
      </c>
      <c r="AY7" s="106">
        <f t="shared" si="2"/>
        <v>378.25281022071653</v>
      </c>
      <c r="AZ7" s="106">
        <f t="shared" si="2"/>
        <v>234.43908543934978</v>
      </c>
      <c r="BA7" s="106">
        <f t="shared" si="2"/>
        <v>243.23065852261982</v>
      </c>
      <c r="BB7" s="106">
        <f t="shared" si="2"/>
        <v>228.89142042866325</v>
      </c>
      <c r="BC7" s="106">
        <f t="shared" si="2"/>
        <v>162.08493776740468</v>
      </c>
      <c r="BD7" s="106">
        <f t="shared" si="2"/>
        <v>215.72008214348742</v>
      </c>
      <c r="BE7" s="106">
        <f t="shared" si="2"/>
        <v>195.36465947515427</v>
      </c>
      <c r="BF7" s="106">
        <f t="shared" si="2"/>
        <v>175.08182130423427</v>
      </c>
      <c r="BG7" s="106">
        <f t="shared" si="2"/>
        <v>245.87609540559404</v>
      </c>
      <c r="BH7" s="106">
        <f t="shared" si="2"/>
        <v>266.19601709788947</v>
      </c>
      <c r="BI7" s="106">
        <f t="shared" si="2"/>
        <v>273.82504546549279</v>
      </c>
      <c r="BJ7" s="106">
        <f t="shared" si="2"/>
        <v>174.13281509219269</v>
      </c>
      <c r="BK7" s="106">
        <f t="shared" si="2"/>
        <v>208.83610319167474</v>
      </c>
      <c r="BL7" s="106">
        <f t="shared" si="2"/>
        <v>250.34896667442973</v>
      </c>
      <c r="BM7" s="106">
        <f t="shared" si="2"/>
        <v>295.38525519987792</v>
      </c>
      <c r="BN7" s="106">
        <f t="shared" si="2"/>
        <v>206.73332674586925</v>
      </c>
      <c r="BO7" s="106">
        <f t="shared" si="2"/>
        <v>251.7180611853189</v>
      </c>
      <c r="BP7" s="106">
        <f t="shared" si="2"/>
        <v>266.91170732541912</v>
      </c>
      <c r="BQ7" s="106">
        <f t="shared" si="2"/>
        <v>160.66509727937927</v>
      </c>
      <c r="BR7" s="106">
        <f t="shared" si="2"/>
        <v>158.32120264915542</v>
      </c>
      <c r="BS7" s="106">
        <f t="shared" si="2"/>
        <v>200.37852400985707</v>
      </c>
      <c r="BT7" s="106">
        <f t="shared" si="2"/>
        <v>205.17348771628758</v>
      </c>
      <c r="BU7" s="106">
        <f t="shared" si="2"/>
        <v>189.24035153920545</v>
      </c>
      <c r="BV7" s="106">
        <f t="shared" si="2"/>
        <v>201.81737733083045</v>
      </c>
      <c r="BW7" s="106">
        <f t="shared" si="2"/>
        <v>350.55793397679957</v>
      </c>
      <c r="BX7" s="106">
        <f t="shared" si="2"/>
        <v>326.09379479818784</v>
      </c>
      <c r="BY7" s="106">
        <f t="shared" si="2"/>
        <v>262.96374456456431</v>
      </c>
      <c r="BZ7" s="106">
        <f t="shared" si="2"/>
        <v>391.33307482178532</v>
      </c>
      <c r="CA7" s="106">
        <f t="shared" si="2"/>
        <v>294.10067686130515</v>
      </c>
      <c r="CB7" s="106">
        <f t="shared" si="2"/>
        <v>213.24706174256781</v>
      </c>
      <c r="CC7" s="106">
        <f t="shared" si="2"/>
        <v>217.45420804178164</v>
      </c>
      <c r="CD7" s="106">
        <f t="shared" si="2"/>
        <v>243.03922851666522</v>
      </c>
      <c r="CE7" s="106">
        <f t="shared" si="2"/>
        <v>257.41079041098368</v>
      </c>
      <c r="CF7" s="106">
        <f t="shared" si="2"/>
        <v>366.41371330381594</v>
      </c>
      <c r="CG7" s="106">
        <f t="shared" si="2"/>
        <v>321.3507534489068</v>
      </c>
      <c r="CH7" s="106">
        <f t="shared" si="2"/>
        <v>217.32484646198657</v>
      </c>
      <c r="CI7" s="106">
        <f t="shared" si="2"/>
        <v>354.26381290497864</v>
      </c>
      <c r="CJ7" s="106">
        <f t="shared" si="2"/>
        <v>246.87018998537707</v>
      </c>
      <c r="CK7" s="106">
        <f t="shared" si="2"/>
        <v>254.49104205902674</v>
      </c>
      <c r="CL7" s="106">
        <f t="shared" si="2"/>
        <v>380.80760459496094</v>
      </c>
      <c r="CM7" s="106">
        <f t="shared" si="2"/>
        <v>271.69143670164141</v>
      </c>
      <c r="CN7" s="106">
        <f t="shared" si="2"/>
        <v>330.57856445180454</v>
      </c>
      <c r="CO7" s="106">
        <f t="shared" si="2"/>
        <v>295.79054347172405</v>
      </c>
      <c r="CP7" s="106">
        <f t="shared" si="2"/>
        <v>277.80401050148356</v>
      </c>
      <c r="CQ7" s="106">
        <f t="shared" si="2"/>
        <v>352.50021440058299</v>
      </c>
      <c r="CR7" s="106">
        <f t="shared" si="2"/>
        <v>339.94399143401097</v>
      </c>
      <c r="CS7" s="106">
        <f t="shared" si="2"/>
        <v>318.26574774796796</v>
      </c>
      <c r="CT7" s="106">
        <f t="shared" si="2"/>
        <v>252.32913605808452</v>
      </c>
      <c r="CU7" s="106">
        <f t="shared" si="2"/>
        <v>288.72918283169128</v>
      </c>
      <c r="CV7" s="106">
        <f t="shared" si="2"/>
        <v>304.48754623127547</v>
      </c>
      <c r="CW7" s="106">
        <f t="shared" si="2"/>
        <v>242.40553845040176</v>
      </c>
      <c r="CX7" s="106">
        <f t="shared" si="2"/>
        <v>304.34482445611047</v>
      </c>
      <c r="CY7" s="106">
        <f t="shared" si="2"/>
        <v>256.10509316271526</v>
      </c>
      <c r="CZ7" s="106">
        <f t="shared" si="2"/>
        <v>187.41399080098492</v>
      </c>
      <c r="DA7" s="106">
        <f t="shared" si="2"/>
        <v>395.05703579916513</v>
      </c>
      <c r="DB7" s="106">
        <f t="shared" si="2"/>
        <v>225.83826695375345</v>
      </c>
      <c r="DC7" s="106">
        <f t="shared" si="2"/>
        <v>288.83655467410608</v>
      </c>
      <c r="DD7" s="106">
        <f t="shared" si="2"/>
        <v>367.21096911725971</v>
      </c>
      <c r="DE7" s="106">
        <f t="shared" si="2"/>
        <v>201.76989907607705</v>
      </c>
      <c r="DF7" s="106">
        <f t="shared" si="2"/>
        <v>278.04998900965211</v>
      </c>
      <c r="DG7" s="106">
        <f t="shared" si="2"/>
        <v>157.00641674491624</v>
      </c>
      <c r="DH7" s="106">
        <f t="shared" si="2"/>
        <v>179.81889875059986</v>
      </c>
      <c r="DI7" s="106">
        <f t="shared" ref="DI7:FT7" si="3">((DI5/DI6)*175.2)</f>
        <v>209.46163133131631</v>
      </c>
      <c r="DJ7" s="106">
        <f t="shared" si="3"/>
        <v>267.96421718089567</v>
      </c>
      <c r="DK7" s="106">
        <f t="shared" si="3"/>
        <v>311.51075565362959</v>
      </c>
      <c r="DL7" s="106">
        <f t="shared" si="3"/>
        <v>285.04967277512173</v>
      </c>
      <c r="DM7" s="106">
        <f t="shared" si="3"/>
        <v>245.27994866755301</v>
      </c>
      <c r="DN7" s="106">
        <f t="shared" si="3"/>
        <v>185.11661244585443</v>
      </c>
      <c r="DO7" s="106">
        <f t="shared" si="3"/>
        <v>322.67618680846635</v>
      </c>
      <c r="DP7" s="106">
        <f t="shared" si="3"/>
        <v>248.11151185303817</v>
      </c>
      <c r="DQ7" s="106">
        <f t="shared" si="3"/>
        <v>258.68741654950969</v>
      </c>
      <c r="DR7" s="106">
        <f t="shared" si="3"/>
        <v>261.35778007534196</v>
      </c>
      <c r="DS7" s="106">
        <f t="shared" si="3"/>
        <v>346.11048079468918</v>
      </c>
      <c r="DT7" s="106">
        <f t="shared" si="3"/>
        <v>261.41348630865622</v>
      </c>
      <c r="DU7" s="106">
        <f t="shared" si="3"/>
        <v>228.71605566779007</v>
      </c>
      <c r="DV7" s="106">
        <f t="shared" si="3"/>
        <v>241.60828026707691</v>
      </c>
      <c r="DW7" s="106">
        <f t="shared" si="3"/>
        <v>228.04799953662643</v>
      </c>
      <c r="DX7" s="106">
        <f t="shared" si="3"/>
        <v>332.77603580326206</v>
      </c>
      <c r="DY7" s="106">
        <f t="shared" si="3"/>
        <v>360.88726950140949</v>
      </c>
      <c r="DZ7" s="106">
        <f t="shared" si="3"/>
        <v>190.19398361500521</v>
      </c>
      <c r="EA7" s="106">
        <f t="shared" si="3"/>
        <v>254.26812469657847</v>
      </c>
      <c r="EB7" s="106">
        <f t="shared" si="3"/>
        <v>252.94306176137346</v>
      </c>
      <c r="EC7" s="106">
        <f t="shared" si="3"/>
        <v>324.44034793843645</v>
      </c>
      <c r="ED7" s="106">
        <f t="shared" si="3"/>
        <v>388.34664147765255</v>
      </c>
      <c r="EE7" s="106">
        <f t="shared" si="3"/>
        <v>240.50574323036273</v>
      </c>
      <c r="EF7" s="106">
        <f t="shared" si="3"/>
        <v>350.50446345112954</v>
      </c>
      <c r="EG7" s="106">
        <f t="shared" si="3"/>
        <v>292.75046779466794</v>
      </c>
      <c r="EH7" s="106">
        <f t="shared" si="3"/>
        <v>273.41263755534686</v>
      </c>
      <c r="EI7" s="106">
        <f t="shared" si="3"/>
        <v>177.42106365913193</v>
      </c>
      <c r="EJ7" s="106">
        <f t="shared" si="3"/>
        <v>286.89185680895082</v>
      </c>
      <c r="EK7" s="106">
        <f t="shared" si="3"/>
        <v>391.81311788958413</v>
      </c>
      <c r="EL7" s="106">
        <f t="shared" si="3"/>
        <v>410.56300371566198</v>
      </c>
      <c r="EM7" s="106">
        <f t="shared" si="3"/>
        <v>393.92318540557119</v>
      </c>
      <c r="EN7" s="106">
        <f t="shared" si="3"/>
        <v>263.35555400509617</v>
      </c>
      <c r="EO7" s="106">
        <f t="shared" si="3"/>
        <v>314.64204283132875</v>
      </c>
      <c r="EP7" s="106">
        <f t="shared" si="3"/>
        <v>297.81190285125439</v>
      </c>
      <c r="EQ7" s="106">
        <f t="shared" si="3"/>
        <v>161.692824381452</v>
      </c>
      <c r="ER7" s="106">
        <f t="shared" si="3"/>
        <v>227.2663027680309</v>
      </c>
      <c r="ES7" s="106">
        <f t="shared" si="3"/>
        <v>318.73946442694</v>
      </c>
      <c r="ET7" s="106">
        <f t="shared" si="3"/>
        <v>205.50533760980252</v>
      </c>
      <c r="EU7" s="106">
        <f t="shared" si="3"/>
        <v>247.78355555724261</v>
      </c>
      <c r="EV7" s="106">
        <f t="shared" si="3"/>
        <v>350.85661953794369</v>
      </c>
      <c r="EW7" s="106">
        <f t="shared" si="3"/>
        <v>270.17353461759694</v>
      </c>
      <c r="EX7" s="106">
        <f t="shared" si="3"/>
        <v>245.33992743369785</v>
      </c>
      <c r="EY7" s="106">
        <f t="shared" si="3"/>
        <v>338.67529454439006</v>
      </c>
      <c r="EZ7" s="106">
        <f t="shared" si="3"/>
        <v>298.10546091063566</v>
      </c>
      <c r="FA7" s="106">
        <f t="shared" si="3"/>
        <v>256.21917797390279</v>
      </c>
      <c r="FB7" s="106">
        <f t="shared" si="3"/>
        <v>250.86732097318588</v>
      </c>
      <c r="FC7" s="106">
        <f t="shared" si="3"/>
        <v>341.39048723512002</v>
      </c>
      <c r="FD7" s="106">
        <f t="shared" si="3"/>
        <v>254.66849190147835</v>
      </c>
      <c r="FE7" s="106">
        <f t="shared" si="3"/>
        <v>275.60033095873695</v>
      </c>
      <c r="FF7" s="106">
        <f t="shared" si="3"/>
        <v>241.00691756589029</v>
      </c>
      <c r="FG7" s="106">
        <f t="shared" si="3"/>
        <v>256.35060359646144</v>
      </c>
      <c r="FH7" s="106">
        <f t="shared" si="3"/>
        <v>217.6417828962214</v>
      </c>
      <c r="FI7" s="106">
        <f t="shared" si="3"/>
        <v>399.01000057689288</v>
      </c>
      <c r="FJ7" s="106">
        <f t="shared" si="3"/>
        <v>217.92068882118144</v>
      </c>
      <c r="FK7" s="106">
        <f t="shared" si="3"/>
        <v>311.57279774370511</v>
      </c>
      <c r="FL7" s="106">
        <f t="shared" si="3"/>
        <v>360.94186133195677</v>
      </c>
      <c r="FM7" s="106">
        <f t="shared" si="3"/>
        <v>347.29509255728232</v>
      </c>
      <c r="FN7" s="106">
        <f t="shared" si="3"/>
        <v>366.75975178201992</v>
      </c>
      <c r="FO7" s="106">
        <f t="shared" si="3"/>
        <v>286.85526661637357</v>
      </c>
      <c r="FP7" s="106">
        <f t="shared" si="3"/>
        <v>194.90832510186388</v>
      </c>
      <c r="FQ7" s="106">
        <f t="shared" si="3"/>
        <v>270.71685682881179</v>
      </c>
      <c r="FR7" s="106">
        <f t="shared" si="3"/>
        <v>285.1272993806615</v>
      </c>
      <c r="FS7" s="106">
        <f t="shared" si="3"/>
        <v>242.08132629866918</v>
      </c>
      <c r="FT7" s="106">
        <f t="shared" si="3"/>
        <v>207.56221523903773</v>
      </c>
      <c r="FU7" s="106">
        <f t="shared" ref="FU7:GV7" si="4">((FU5/FU6)*175.2)</f>
        <v>292.67969234572809</v>
      </c>
      <c r="FV7" s="106">
        <f t="shared" si="4"/>
        <v>379.98886158735041</v>
      </c>
      <c r="FW7" s="106">
        <f t="shared" si="4"/>
        <v>267.60632785490458</v>
      </c>
      <c r="FX7" s="106">
        <f t="shared" si="4"/>
        <v>270.28903497525545</v>
      </c>
      <c r="FY7" s="106">
        <f t="shared" si="4"/>
        <v>217.80142042714215</v>
      </c>
      <c r="FZ7" s="106">
        <f t="shared" si="4"/>
        <v>141.16629594096</v>
      </c>
      <c r="GA7" s="106">
        <f t="shared" si="4"/>
        <v>365.86227175827656</v>
      </c>
      <c r="GB7" s="106">
        <f t="shared" si="4"/>
        <v>486.24700779235428</v>
      </c>
      <c r="GC7" s="106">
        <f t="shared" si="4"/>
        <v>360.20791172219288</v>
      </c>
      <c r="GD7" s="106">
        <f t="shared" si="4"/>
        <v>326.45608954776185</v>
      </c>
      <c r="GE7" s="106">
        <f t="shared" si="4"/>
        <v>251.17948264274895</v>
      </c>
      <c r="GF7" s="106">
        <f t="shared" si="4"/>
        <v>421.69803904404228</v>
      </c>
      <c r="GG7" s="106">
        <f t="shared" si="4"/>
        <v>309.46213468785191</v>
      </c>
      <c r="GH7" s="106">
        <f t="shared" si="4"/>
        <v>202.54060683452994</v>
      </c>
      <c r="GI7" s="106">
        <f t="shared" si="4"/>
        <v>373.64931594512638</v>
      </c>
      <c r="GJ7" s="106">
        <f t="shared" si="4"/>
        <v>252.60593511962071</v>
      </c>
      <c r="GK7" s="106">
        <f t="shared" si="4"/>
        <v>210.72916494994436</v>
      </c>
      <c r="GL7" s="106">
        <f t="shared" si="4"/>
        <v>255.94719011782911</v>
      </c>
      <c r="GM7" s="106">
        <f t="shared" si="4"/>
        <v>193.99487882858912</v>
      </c>
      <c r="GN7" s="106">
        <f t="shared" si="4"/>
        <v>174.45854880973465</v>
      </c>
      <c r="GO7" s="106">
        <f t="shared" si="4"/>
        <v>212.75651603484508</v>
      </c>
      <c r="GP7" s="106">
        <f t="shared" si="4"/>
        <v>198.5704467383641</v>
      </c>
      <c r="GQ7" s="106">
        <f t="shared" si="4"/>
        <v>279.70909976831604</v>
      </c>
      <c r="GR7" s="106">
        <f t="shared" si="4"/>
        <v>337.56529682571005</v>
      </c>
      <c r="GS7" s="106">
        <f t="shared" si="4"/>
        <v>309.88164710545323</v>
      </c>
      <c r="GT7" s="106">
        <f t="shared" si="4"/>
        <v>351.42226897542946</v>
      </c>
      <c r="GU7" s="106">
        <f t="shared" si="4"/>
        <v>207.30622290600422</v>
      </c>
      <c r="GV7" s="106">
        <f t="shared" si="4"/>
        <v>291.2259697754647</v>
      </c>
    </row>
    <row r="8" spans="1:204" x14ac:dyDescent="0.2">
      <c r="A8" s="83"/>
      <c r="B8" s="70"/>
      <c r="C8" s="71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Y8" s="72"/>
      <c r="Z8" s="73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</row>
    <row r="9" spans="1:204" x14ac:dyDescent="0.2">
      <c r="A9" s="69" t="s">
        <v>2035</v>
      </c>
      <c r="B9" s="70">
        <f>STDEV(D9:W9)/AVERAGE(D9:W9)</f>
        <v>0.1345687632952432</v>
      </c>
      <c r="C9" s="71"/>
      <c r="D9" s="8">
        <v>9717311.2144989092</v>
      </c>
      <c r="E9" s="8">
        <v>9660406.7140126396</v>
      </c>
      <c r="F9" s="8">
        <v>9698239.4773752093</v>
      </c>
      <c r="G9" s="8">
        <v>9277475.5348776393</v>
      </c>
      <c r="H9" s="8">
        <v>9177300.8686536793</v>
      </c>
      <c r="I9" s="8">
        <v>9176428.0953606907</v>
      </c>
      <c r="J9" s="8">
        <v>8704885.8344776407</v>
      </c>
      <c r="K9" s="8">
        <v>8125093.7983605796</v>
      </c>
      <c r="L9" s="8">
        <v>8502004.5914901607</v>
      </c>
      <c r="M9" s="8">
        <v>8083065.33216279</v>
      </c>
      <c r="N9" s="8">
        <v>8082350.5620532399</v>
      </c>
      <c r="O9" s="8">
        <v>7597221.1060847798</v>
      </c>
      <c r="P9" s="8">
        <v>7630539.9363547396</v>
      </c>
      <c r="Q9" s="8">
        <v>7398520.4273579</v>
      </c>
      <c r="R9" s="8">
        <v>7283057.2743739998</v>
      </c>
      <c r="S9" s="8">
        <v>7033834.7337476499</v>
      </c>
      <c r="T9" s="8">
        <v>6654643.3456145898</v>
      </c>
      <c r="U9" s="8">
        <v>6740566.6139374496</v>
      </c>
      <c r="V9" s="8">
        <v>6745413.1051574303</v>
      </c>
      <c r="W9" s="8">
        <v>6626851.29433903</v>
      </c>
      <c r="Y9" s="72">
        <f>STDEV(AA9:AT9)/AVERAGE(AA9:AT9)</f>
        <v>0.11822001118944886</v>
      </c>
      <c r="Z9" s="73"/>
      <c r="AA9" s="10">
        <v>9235796.10209883</v>
      </c>
      <c r="AB9" s="10">
        <v>9145705.0540947597</v>
      </c>
      <c r="AC9" s="10">
        <v>9101768.2029524893</v>
      </c>
      <c r="AD9" s="10">
        <v>9061966.4230614305</v>
      </c>
      <c r="AE9" s="10">
        <v>8855658.4559835792</v>
      </c>
      <c r="AF9" s="10">
        <v>8687995.7311388701</v>
      </c>
      <c r="AG9" s="10">
        <v>8302052.3718694802</v>
      </c>
      <c r="AH9" s="10">
        <v>8250034.6715935199</v>
      </c>
      <c r="AI9" s="10">
        <v>8003324.7131752102</v>
      </c>
      <c r="AJ9" s="10">
        <v>7730141.5860093804</v>
      </c>
      <c r="AK9" s="10">
        <v>7809281.5522578498</v>
      </c>
      <c r="AL9" s="10">
        <v>7389214.3813060699</v>
      </c>
      <c r="AM9" s="10">
        <v>7421947.9223733405</v>
      </c>
      <c r="AN9" s="10">
        <v>7242505.9986461801</v>
      </c>
      <c r="AO9" s="10">
        <v>7205891.4768326404</v>
      </c>
      <c r="AP9" s="10">
        <v>6760919.0037671002</v>
      </c>
      <c r="AQ9" s="10">
        <v>6700577.2751356903</v>
      </c>
      <c r="AR9" s="10">
        <v>6862327.3903166698</v>
      </c>
      <c r="AS9" s="10">
        <v>6703146.9182142802</v>
      </c>
      <c r="AT9" s="10">
        <v>6568758.8214627402</v>
      </c>
      <c r="AV9" s="114">
        <v>6526883.0431219703</v>
      </c>
      <c r="AW9" s="114">
        <v>11983595.2961633</v>
      </c>
      <c r="AX9" s="114">
        <v>7624288.8603915405</v>
      </c>
      <c r="AY9" s="114">
        <v>13869718.4353354</v>
      </c>
      <c r="AZ9" s="114">
        <v>10026481.8701925</v>
      </c>
      <c r="BA9" s="114">
        <v>8637591.5231202096</v>
      </c>
      <c r="BB9" s="114">
        <v>6576377.4318044204</v>
      </c>
      <c r="BC9" s="114">
        <v>5775925.1881666696</v>
      </c>
      <c r="BD9" s="114">
        <v>7739716.4795827596</v>
      </c>
      <c r="BE9" s="114">
        <v>6997578.9525969401</v>
      </c>
      <c r="BF9" s="114">
        <v>7603665.1396446098</v>
      </c>
      <c r="BG9" s="114">
        <v>5620073.1807055697</v>
      </c>
      <c r="BH9" s="114">
        <v>8336536.1159403902</v>
      </c>
      <c r="BI9" s="114">
        <v>7437011.7233163798</v>
      </c>
      <c r="BJ9" s="114">
        <v>5589238.05814989</v>
      </c>
      <c r="BK9" s="114">
        <v>10292215.145397101</v>
      </c>
      <c r="BL9" s="114">
        <v>6866102.8700971603</v>
      </c>
      <c r="BM9" s="114">
        <v>9623408.5923341997</v>
      </c>
      <c r="BN9" s="114">
        <v>6433618.9802982202</v>
      </c>
      <c r="BO9" s="114">
        <v>8670603.2708885092</v>
      </c>
      <c r="BP9" s="114">
        <v>6324080.3570297603</v>
      </c>
      <c r="BQ9" s="114">
        <v>8555933.01166909</v>
      </c>
      <c r="BR9" s="114">
        <v>6701626.87174684</v>
      </c>
      <c r="BS9" s="114">
        <v>7565114.4422135698</v>
      </c>
      <c r="BT9" s="114">
        <v>7666454.3490324402</v>
      </c>
      <c r="BU9" s="114">
        <v>7189979.3273327602</v>
      </c>
      <c r="BV9" s="114">
        <v>6797412.89116487</v>
      </c>
      <c r="BW9" s="114">
        <v>7074327.5153833404</v>
      </c>
      <c r="BX9" s="114">
        <v>9246158.1053441204</v>
      </c>
      <c r="BY9" s="114">
        <v>9817243.9331390094</v>
      </c>
      <c r="BZ9" s="114">
        <v>8056695.8020756198</v>
      </c>
      <c r="CA9" s="114">
        <v>10307097.470153401</v>
      </c>
      <c r="CB9" s="114">
        <v>8694435.7325425092</v>
      </c>
      <c r="CC9" s="114">
        <v>7345224.6987605002</v>
      </c>
      <c r="CD9" s="114">
        <v>6339569.1065388797</v>
      </c>
      <c r="CE9" s="114">
        <v>9782763.4359444492</v>
      </c>
      <c r="CF9" s="114">
        <v>7761068.5299991705</v>
      </c>
      <c r="CG9" s="114">
        <v>8845634.8178292904</v>
      </c>
      <c r="CH9" s="114">
        <v>7656809.1056457404</v>
      </c>
      <c r="CI9" s="114">
        <v>8322393.5119627099</v>
      </c>
      <c r="CJ9" s="114">
        <v>9138401.8013920095</v>
      </c>
      <c r="CK9" s="114">
        <v>6305018.50287282</v>
      </c>
      <c r="CL9" s="114">
        <v>8970650.5916549694</v>
      </c>
      <c r="CM9" s="114">
        <v>7022170.8752530599</v>
      </c>
      <c r="CN9" s="114">
        <v>9260536.8471296206</v>
      </c>
      <c r="CO9" s="114">
        <v>9059534.9224309493</v>
      </c>
      <c r="CP9" s="114">
        <v>4478659.7086235797</v>
      </c>
      <c r="CQ9" s="114">
        <v>9215320.9000217505</v>
      </c>
      <c r="CR9" s="114">
        <v>7063594.7090515299</v>
      </c>
      <c r="CS9" s="114">
        <v>8289300.1016208101</v>
      </c>
      <c r="CT9" s="114">
        <v>10083205.5756223</v>
      </c>
      <c r="CU9" s="114">
        <v>8710104.5889255293</v>
      </c>
      <c r="CV9" s="114">
        <v>8976465.1209897008</v>
      </c>
      <c r="CW9" s="114">
        <v>6599836.6874270001</v>
      </c>
      <c r="CX9" s="114">
        <v>8576079.5227201097</v>
      </c>
      <c r="CY9" s="114">
        <v>7690604.8909756802</v>
      </c>
      <c r="CZ9" s="114">
        <v>11446006.3098471</v>
      </c>
      <c r="DA9" s="114">
        <v>7119369.4023032002</v>
      </c>
      <c r="DB9" s="114">
        <v>9439948.9792758301</v>
      </c>
      <c r="DC9" s="114">
        <v>8271911.8964103302</v>
      </c>
      <c r="DD9" s="114">
        <v>8871133.6086945906</v>
      </c>
      <c r="DE9" s="114">
        <v>5681965.5798621997</v>
      </c>
      <c r="DF9" s="114">
        <v>9267338.5554929506</v>
      </c>
      <c r="DG9" s="114">
        <v>6619913.2893996602</v>
      </c>
      <c r="DH9" s="114">
        <v>4411401.3796326499</v>
      </c>
      <c r="DI9" s="114">
        <v>8620771.7362885401</v>
      </c>
      <c r="DJ9" s="114">
        <v>6984617.2279080199</v>
      </c>
      <c r="DK9" s="114">
        <v>9654682.1505090799</v>
      </c>
      <c r="DL9" s="114">
        <v>5966752.9378831098</v>
      </c>
      <c r="DM9" s="114">
        <v>8410684.9718139898</v>
      </c>
      <c r="DN9" s="114">
        <v>3965384.5881255702</v>
      </c>
      <c r="DO9" s="114">
        <v>12084706.232929001</v>
      </c>
      <c r="DP9" s="114">
        <v>6896490.3220456196</v>
      </c>
      <c r="DQ9" s="114">
        <v>7504967.4720466798</v>
      </c>
      <c r="DR9" s="114">
        <v>7268624.9873167798</v>
      </c>
      <c r="DS9" s="114">
        <v>7082138.52642678</v>
      </c>
      <c r="DT9" s="114">
        <v>10313831.5530011</v>
      </c>
      <c r="DU9" s="114">
        <v>4171550.4018248701</v>
      </c>
      <c r="DV9" s="114">
        <v>3808763.3275048798</v>
      </c>
      <c r="DW9" s="114">
        <v>8100696.54965783</v>
      </c>
      <c r="DX9" s="114">
        <v>7055248.6029819399</v>
      </c>
      <c r="DY9" s="114">
        <v>7992218.08158438</v>
      </c>
      <c r="DZ9" s="114">
        <v>4601676.40437188</v>
      </c>
      <c r="EA9" s="114">
        <v>4807880.8999300497</v>
      </c>
      <c r="EB9" s="114">
        <v>5003981.5761118</v>
      </c>
      <c r="EC9" s="114">
        <v>6393530.1896919403</v>
      </c>
      <c r="ED9" s="114">
        <v>7332331.3905833596</v>
      </c>
      <c r="EE9" s="114">
        <v>4588617.4889026498</v>
      </c>
      <c r="EF9" s="114">
        <v>5729461.71445808</v>
      </c>
      <c r="EG9" s="114">
        <v>7196829.2945651803</v>
      </c>
      <c r="EH9" s="114">
        <v>7733172.95268609</v>
      </c>
      <c r="EI9" s="114">
        <v>3963427.8075151299</v>
      </c>
      <c r="EJ9" s="114">
        <v>6741629.2334910696</v>
      </c>
      <c r="EK9" s="114">
        <v>5473480.0412505995</v>
      </c>
      <c r="EL9" s="114">
        <v>7238742.0109164603</v>
      </c>
      <c r="EM9" s="114">
        <v>5098911.7685705004</v>
      </c>
      <c r="EN9" s="114">
        <v>6881919.8408402996</v>
      </c>
      <c r="EO9" s="114">
        <v>7011763.1685593603</v>
      </c>
      <c r="EP9" s="114">
        <v>6492636.7266001003</v>
      </c>
      <c r="EQ9" s="114">
        <v>2620172.7614845298</v>
      </c>
      <c r="ER9" s="114">
        <v>5538948.6062954599</v>
      </c>
      <c r="ES9" s="114">
        <v>7175669.0787936999</v>
      </c>
      <c r="ET9" s="114">
        <v>5016456.2333770199</v>
      </c>
      <c r="EU9" s="114">
        <v>4128543.5109189199</v>
      </c>
      <c r="EV9" s="114">
        <v>6812224.2495711297</v>
      </c>
      <c r="EW9" s="114">
        <v>6230686.8573438404</v>
      </c>
      <c r="EX9" s="114">
        <v>6207017.2008633995</v>
      </c>
      <c r="EY9" s="114">
        <v>4878761.3175400002</v>
      </c>
      <c r="EZ9" s="114">
        <v>5266803.6433462603</v>
      </c>
      <c r="FA9" s="114">
        <v>6764800.8931992296</v>
      </c>
      <c r="FB9" s="114">
        <v>5911908.3296847902</v>
      </c>
      <c r="FC9" s="114">
        <v>4889752.4083687002</v>
      </c>
      <c r="FD9" s="114">
        <v>4212946.6579353502</v>
      </c>
      <c r="FE9" s="114">
        <v>6021469.0871247305</v>
      </c>
      <c r="FF9" s="114">
        <v>5340318.4792429302</v>
      </c>
      <c r="FG9" s="114">
        <v>6639693.8413830204</v>
      </c>
      <c r="FH9" s="114">
        <v>11128447.843982</v>
      </c>
      <c r="FI9" s="114">
        <v>6781064.1936413096</v>
      </c>
      <c r="FJ9" s="114">
        <v>5415069.9491555197</v>
      </c>
      <c r="FK9" s="114">
        <v>6310321.7263452997</v>
      </c>
      <c r="FL9" s="114">
        <v>3878873.9761616299</v>
      </c>
      <c r="FM9" s="114">
        <v>4832770.5429230798</v>
      </c>
      <c r="FN9" s="114">
        <v>4774321.8096438097</v>
      </c>
      <c r="FO9" s="114">
        <v>5930291.0247243699</v>
      </c>
      <c r="FP9" s="114">
        <v>4401094.1560726799</v>
      </c>
      <c r="FQ9" s="114">
        <v>7192900.7105177101</v>
      </c>
      <c r="FR9" s="114">
        <v>7124009.1959822997</v>
      </c>
      <c r="FS9" s="114">
        <v>6516530.1931674797</v>
      </c>
      <c r="FT9" s="114">
        <v>5041276.0980441701</v>
      </c>
      <c r="FU9" s="114">
        <v>6580833.6166130202</v>
      </c>
      <c r="FV9" s="114">
        <v>7686361.8559389999</v>
      </c>
      <c r="FW9" s="114">
        <v>7407358.7499539303</v>
      </c>
      <c r="FX9" s="114">
        <v>7470218.0106345303</v>
      </c>
      <c r="FY9" s="114">
        <v>8951354.2433170602</v>
      </c>
      <c r="FZ9" s="114">
        <v>3631550.9369356702</v>
      </c>
      <c r="GA9" s="114">
        <v>5157582.5343663497</v>
      </c>
      <c r="GB9" s="114">
        <v>5608535.1806391999</v>
      </c>
      <c r="GC9" s="114">
        <v>6690728.3028965201</v>
      </c>
      <c r="GD9" s="114">
        <v>7109288.5498963501</v>
      </c>
      <c r="GE9" s="114">
        <v>6513631.8786263401</v>
      </c>
      <c r="GF9" s="114">
        <v>6016427.06492907</v>
      </c>
      <c r="GG9" s="114">
        <v>7465808.9556454597</v>
      </c>
      <c r="GH9" s="114">
        <v>3385868.4642498698</v>
      </c>
      <c r="GI9" s="114">
        <v>4828658.4187142896</v>
      </c>
      <c r="GJ9" s="114">
        <v>4933295.8799040597</v>
      </c>
      <c r="GK9" s="114">
        <v>4003074.83034646</v>
      </c>
      <c r="GL9" s="114">
        <v>7983251.7118755896</v>
      </c>
      <c r="GM9" s="114">
        <v>5715641.2963025002</v>
      </c>
      <c r="GN9" s="114">
        <v>4225829.1150433701</v>
      </c>
      <c r="GO9" s="114">
        <v>3328073.26768276</v>
      </c>
      <c r="GP9" s="114">
        <v>4097341.9219669402</v>
      </c>
      <c r="GQ9" s="114">
        <v>5209221.4424719103</v>
      </c>
      <c r="GR9" s="114">
        <v>4211377.02072939</v>
      </c>
      <c r="GS9" s="114">
        <v>4822680.6553488197</v>
      </c>
      <c r="GT9" s="114">
        <v>7428679.5300333397</v>
      </c>
      <c r="GU9" s="114">
        <v>6970622.1919623902</v>
      </c>
      <c r="GV9" s="114">
        <v>6045605.6738719298</v>
      </c>
    </row>
    <row r="10" spans="1:204" x14ac:dyDescent="0.2">
      <c r="A10" s="69" t="s">
        <v>2036</v>
      </c>
      <c r="B10" s="70">
        <f>STDEV(D10:W10)/AVERAGE(D10:W10)</f>
        <v>0.13882332265593572</v>
      </c>
      <c r="C10" s="71"/>
      <c r="D10" s="8">
        <v>3521036.8154880898</v>
      </c>
      <c r="E10" s="8">
        <v>3416290.9179280498</v>
      </c>
      <c r="F10" s="8">
        <v>3480847.5233530798</v>
      </c>
      <c r="G10" s="8">
        <v>3299176.2804947598</v>
      </c>
      <c r="H10" s="8">
        <v>3279640.4760252899</v>
      </c>
      <c r="I10" s="8">
        <v>3392530.3149315901</v>
      </c>
      <c r="J10" s="8">
        <v>3184573.1027772999</v>
      </c>
      <c r="K10" s="8">
        <v>2963196.9030341902</v>
      </c>
      <c r="L10" s="8">
        <v>3104249.9311484899</v>
      </c>
      <c r="M10" s="8">
        <v>2969208.8285258999</v>
      </c>
      <c r="N10" s="8">
        <v>2914411.5170888398</v>
      </c>
      <c r="O10" s="8">
        <v>2806246.0849901401</v>
      </c>
      <c r="P10" s="8">
        <v>2363371.47326431</v>
      </c>
      <c r="Q10" s="8">
        <v>2590297.2210208699</v>
      </c>
      <c r="R10" s="8">
        <v>2622648.6083506602</v>
      </c>
      <c r="S10" s="8">
        <v>2600826.64045509</v>
      </c>
      <c r="T10" s="8">
        <v>2433621.8605542402</v>
      </c>
      <c r="U10" s="8">
        <v>2514684.68129418</v>
      </c>
      <c r="V10" s="8">
        <v>2460146.9438687498</v>
      </c>
      <c r="W10" s="8">
        <v>2331598.2077255799</v>
      </c>
      <c r="Y10" s="72">
        <f>STDEV(AA10:AT10)/AVERAGE(AA10:AT10)</f>
        <v>0.11558007670739913</v>
      </c>
      <c r="Z10" s="73"/>
      <c r="AA10" s="74">
        <v>4118138.3559796298</v>
      </c>
      <c r="AB10" s="74">
        <v>3986146.5952242198</v>
      </c>
      <c r="AC10" s="74">
        <v>4066301.5701697902</v>
      </c>
      <c r="AD10" s="74">
        <v>3773564.7783071599</v>
      </c>
      <c r="AE10" s="74">
        <v>3827393.19355166</v>
      </c>
      <c r="AF10" s="74">
        <v>3875282.32405996</v>
      </c>
      <c r="AG10" s="74">
        <v>3745639.0632398799</v>
      </c>
      <c r="AH10" s="74">
        <v>3625354.2543990798</v>
      </c>
      <c r="AI10" s="74">
        <v>3537128.90347829</v>
      </c>
      <c r="AJ10" s="74">
        <v>3391114.4390851599</v>
      </c>
      <c r="AK10" s="74">
        <v>3504717.1857174202</v>
      </c>
      <c r="AL10" s="74">
        <v>3292962.3071321999</v>
      </c>
      <c r="AM10" s="74">
        <v>3240026.58475166</v>
      </c>
      <c r="AN10" s="74">
        <v>3236098.97684742</v>
      </c>
      <c r="AO10" s="74">
        <v>3045151.78239633</v>
      </c>
      <c r="AP10" s="74">
        <v>3073592.8607313</v>
      </c>
      <c r="AQ10" s="74">
        <v>2965472.1265230202</v>
      </c>
      <c r="AR10" s="74">
        <v>3004521.7048710701</v>
      </c>
      <c r="AS10" s="74">
        <v>2992959.4801952201</v>
      </c>
      <c r="AT10" s="74">
        <v>2898193.2287746002</v>
      </c>
      <c r="AV10" s="114">
        <v>4181857.4815490702</v>
      </c>
      <c r="AW10" s="114">
        <v>3984799.7369974102</v>
      </c>
      <c r="AX10" s="114">
        <v>3809154.05802804</v>
      </c>
      <c r="AY10" s="114">
        <v>3815355.4397196202</v>
      </c>
      <c r="AZ10" s="114">
        <v>3928656.8527340102</v>
      </c>
      <c r="BA10" s="114">
        <v>3983898.7308394699</v>
      </c>
      <c r="BB10" s="114">
        <v>4031386.1990874899</v>
      </c>
      <c r="BC10" s="114">
        <v>4080515.38626655</v>
      </c>
      <c r="BD10" s="114">
        <v>3946319.1719668</v>
      </c>
      <c r="BE10" s="114">
        <v>3974503.91905504</v>
      </c>
      <c r="BF10" s="114">
        <v>3984452.4895198699</v>
      </c>
      <c r="BG10" s="114">
        <v>2756498.9610139499</v>
      </c>
      <c r="BH10" s="114">
        <v>3947546.0759314098</v>
      </c>
      <c r="BI10" s="114">
        <v>3865596.23658555</v>
      </c>
      <c r="BJ10" s="114">
        <v>4188086.2215701002</v>
      </c>
      <c r="BK10" s="114">
        <v>4183946.8368539801</v>
      </c>
      <c r="BL10" s="114">
        <v>3880525.6937079099</v>
      </c>
      <c r="BM10" s="114">
        <v>3926052.8497392898</v>
      </c>
      <c r="BN10" s="114">
        <v>4099281.9916099198</v>
      </c>
      <c r="BO10" s="114">
        <v>3986441.7502631098</v>
      </c>
      <c r="BP10" s="114">
        <v>4056472.1692289999</v>
      </c>
      <c r="BQ10" s="114">
        <v>3841958.3535139398</v>
      </c>
      <c r="BR10" s="114">
        <v>4163995.89567261</v>
      </c>
      <c r="BS10" s="114">
        <v>4024179.7615014398</v>
      </c>
      <c r="BT10" s="114">
        <v>4024841.8469412401</v>
      </c>
      <c r="BU10" s="114">
        <v>4150019.46870533</v>
      </c>
      <c r="BV10" s="114">
        <v>4032198.9015655201</v>
      </c>
      <c r="BW10" s="114">
        <v>4018858.0194788198</v>
      </c>
      <c r="BX10" s="114">
        <v>3724737.6736574802</v>
      </c>
      <c r="BY10" s="114">
        <v>3985210.8819028498</v>
      </c>
      <c r="BZ10" s="114">
        <v>3722574.6511183502</v>
      </c>
      <c r="CA10" s="114">
        <v>4067433.27710826</v>
      </c>
      <c r="CB10" s="114">
        <v>3889985.45365093</v>
      </c>
      <c r="CC10" s="114">
        <v>3971881.4483929998</v>
      </c>
      <c r="CD10" s="114">
        <v>4002245.0908619901</v>
      </c>
      <c r="CE10" s="114">
        <v>3877399.1708851201</v>
      </c>
      <c r="CF10" s="114">
        <v>3297692.9217647598</v>
      </c>
      <c r="CG10" s="114">
        <v>3892002.4243946699</v>
      </c>
      <c r="CH10" s="114">
        <v>3976820.1911043599</v>
      </c>
      <c r="CI10" s="114">
        <v>3527811.37910314</v>
      </c>
      <c r="CJ10" s="114">
        <v>3683281.87469461</v>
      </c>
      <c r="CK10" s="114">
        <v>3715071.6576931998</v>
      </c>
      <c r="CL10" s="114">
        <v>3570669.9547579801</v>
      </c>
      <c r="CM10" s="114">
        <v>3642438.3945095702</v>
      </c>
      <c r="CN10" s="114">
        <v>3499798.8643181198</v>
      </c>
      <c r="CO10" s="114">
        <v>3494277.1134861298</v>
      </c>
      <c r="CP10" s="114">
        <v>3491185.0204867101</v>
      </c>
      <c r="CQ10" s="114">
        <v>3556223.8180881198</v>
      </c>
      <c r="CR10" s="114">
        <v>3594388.4427414699</v>
      </c>
      <c r="CS10" s="114">
        <v>3283435.7656276799</v>
      </c>
      <c r="CT10" s="114">
        <v>3517972.1501771398</v>
      </c>
      <c r="CU10" s="114">
        <v>3288586.7703900901</v>
      </c>
      <c r="CV10" s="114">
        <v>3484250.6253568302</v>
      </c>
      <c r="CW10" s="114">
        <v>3654396.0655168998</v>
      </c>
      <c r="CX10" s="114">
        <v>3351186.8297256902</v>
      </c>
      <c r="CY10" s="114">
        <v>3311342.14085076</v>
      </c>
      <c r="CZ10" s="114">
        <v>3394114.7207691902</v>
      </c>
      <c r="DA10" s="114">
        <v>3459086.22549807</v>
      </c>
      <c r="DB10" s="114">
        <v>3401041.1135469298</v>
      </c>
      <c r="DC10" s="114">
        <v>3456225.8052711701</v>
      </c>
      <c r="DD10" s="114">
        <v>3288866.9872531001</v>
      </c>
      <c r="DE10" s="114">
        <v>3745404.99563557</v>
      </c>
      <c r="DF10" s="114">
        <v>3418665.78369444</v>
      </c>
      <c r="DG10" s="114">
        <v>3322047.6680822801</v>
      </c>
      <c r="DH10" s="114">
        <v>3749560.0923712701</v>
      </c>
      <c r="DI10" s="114">
        <v>3537818.9402286098</v>
      </c>
      <c r="DJ10" s="114">
        <v>3324477.0768549601</v>
      </c>
      <c r="DK10" s="114">
        <v>3216533.4427337199</v>
      </c>
      <c r="DL10" s="114">
        <v>3416232.0342147802</v>
      </c>
      <c r="DM10" s="114">
        <v>3411101.8038011901</v>
      </c>
      <c r="DN10" s="114">
        <v>3656418.72016518</v>
      </c>
      <c r="DO10" s="114">
        <v>3347473.4130476401</v>
      </c>
      <c r="DP10" s="114">
        <v>3790497.9185811402</v>
      </c>
      <c r="DQ10" s="114">
        <v>3778915.17203459</v>
      </c>
      <c r="DR10" s="114">
        <v>3499393.6585084498</v>
      </c>
      <c r="DS10" s="114">
        <v>3692687.2775667501</v>
      </c>
      <c r="DT10" s="114">
        <v>3312964.5676116301</v>
      </c>
      <c r="DU10" s="114">
        <v>3022078.0989110498</v>
      </c>
      <c r="DV10" s="114">
        <v>3289522.9262816501</v>
      </c>
      <c r="DW10" s="114">
        <v>3066675.1770660598</v>
      </c>
      <c r="DX10" s="114">
        <v>3178434.24516227</v>
      </c>
      <c r="DY10" s="114">
        <v>2835161.65989911</v>
      </c>
      <c r="DZ10" s="114">
        <v>3223757.4754844802</v>
      </c>
      <c r="EA10" s="114">
        <v>3193375.4958628402</v>
      </c>
      <c r="EB10" s="114">
        <v>3264553.8333874899</v>
      </c>
      <c r="EC10" s="114">
        <v>3095713.2697924501</v>
      </c>
      <c r="ED10" s="114">
        <v>3015110.6569985799</v>
      </c>
      <c r="EE10" s="114">
        <v>3242423.5158334901</v>
      </c>
      <c r="EF10" s="114">
        <v>2999928.6788609498</v>
      </c>
      <c r="EG10" s="114">
        <v>2904086.4421452601</v>
      </c>
      <c r="EH10" s="114">
        <v>2939896.0771338302</v>
      </c>
      <c r="EI10" s="114">
        <v>3011565.9352134299</v>
      </c>
      <c r="EJ10" s="114">
        <v>2925499.6655634702</v>
      </c>
      <c r="EK10" s="114">
        <v>3086123.2737311502</v>
      </c>
      <c r="EL10" s="114">
        <v>2743100.5506252102</v>
      </c>
      <c r="EM10" s="114">
        <v>2944308.9405908901</v>
      </c>
      <c r="EN10" s="114">
        <v>2978601.1344795399</v>
      </c>
      <c r="EO10" s="114">
        <v>3201081.3194879601</v>
      </c>
      <c r="EP10" s="114">
        <v>2947534.1533661201</v>
      </c>
      <c r="EQ10" s="114">
        <v>3013578.0340837301</v>
      </c>
      <c r="ER10" s="114">
        <v>2865783.5643967101</v>
      </c>
      <c r="ES10" s="114">
        <v>3098414.2382199499</v>
      </c>
      <c r="ET10" s="114">
        <v>3160650.3155090599</v>
      </c>
      <c r="EU10" s="114">
        <v>3125249.38718668</v>
      </c>
      <c r="EV10" s="114">
        <v>2948353.6323009902</v>
      </c>
      <c r="EW10" s="114">
        <v>2931182.9952006401</v>
      </c>
      <c r="EX10" s="114">
        <v>2987530.8436718802</v>
      </c>
      <c r="EY10" s="114">
        <v>3286191.76325395</v>
      </c>
      <c r="EZ10" s="114">
        <v>3155089.4655976198</v>
      </c>
      <c r="FA10" s="114">
        <v>2891331.32353601</v>
      </c>
      <c r="FB10" s="114">
        <v>2996253.9663238302</v>
      </c>
      <c r="FC10" s="114">
        <v>3040647.0607348201</v>
      </c>
      <c r="FD10" s="114">
        <v>2990470.4747340502</v>
      </c>
      <c r="FE10" s="114">
        <v>2991128.9342872798</v>
      </c>
      <c r="FF10" s="114">
        <v>3076674.2555584302</v>
      </c>
      <c r="FG10" s="114">
        <v>3139189.13066418</v>
      </c>
      <c r="FH10" s="114">
        <v>2859040.66587485</v>
      </c>
      <c r="FI10" s="114">
        <v>2875913.1751703802</v>
      </c>
      <c r="FJ10" s="114">
        <v>3039349.6912845699</v>
      </c>
      <c r="FK10" s="114">
        <v>2783182.3589991098</v>
      </c>
      <c r="FL10" s="114">
        <v>2965690.4463244299</v>
      </c>
      <c r="FM10" s="114">
        <v>2656847.69745147</v>
      </c>
      <c r="FN10" s="114">
        <v>2809001.3056466002</v>
      </c>
      <c r="FO10" s="114">
        <v>2713831.66474585</v>
      </c>
      <c r="FP10" s="114">
        <v>2963551.5581702902</v>
      </c>
      <c r="FQ10" s="114">
        <v>2808915.08756981</v>
      </c>
      <c r="FR10" s="114">
        <v>2930052.6181827202</v>
      </c>
      <c r="FS10" s="114">
        <v>2840647.03185242</v>
      </c>
      <c r="FT10" s="114">
        <v>2929334.71058401</v>
      </c>
      <c r="FU10" s="114">
        <v>2722402.6022326802</v>
      </c>
      <c r="FV10" s="114">
        <v>2634971.9896481899</v>
      </c>
      <c r="FW10" s="114">
        <v>2852268.2924213498</v>
      </c>
      <c r="FX10" s="114">
        <v>2671711.7818552102</v>
      </c>
      <c r="FY10" s="114">
        <v>2722197.05043808</v>
      </c>
      <c r="FZ10" s="114">
        <v>2884304.1743095801</v>
      </c>
      <c r="GA10" s="114">
        <v>2773687.66315023</v>
      </c>
      <c r="GB10" s="114">
        <v>2802914.9529046402</v>
      </c>
      <c r="GC10" s="114">
        <v>2805356.5912244902</v>
      </c>
      <c r="GD10" s="114">
        <v>2697856.03731236</v>
      </c>
      <c r="GE10" s="114">
        <v>2625615.0738639701</v>
      </c>
      <c r="GF10" s="114">
        <v>2850277.0205914699</v>
      </c>
      <c r="GG10" s="114">
        <v>3065067.0396207999</v>
      </c>
      <c r="GH10" s="114">
        <v>3064899.4967136099</v>
      </c>
      <c r="GI10" s="114">
        <v>2777145.1868823399</v>
      </c>
      <c r="GJ10" s="114">
        <v>2802895.5581684601</v>
      </c>
      <c r="GK10" s="114">
        <v>2881227.5135214101</v>
      </c>
      <c r="GL10" s="114">
        <v>2585156.2673484902</v>
      </c>
      <c r="GM10" s="114">
        <v>2587700.0331251901</v>
      </c>
      <c r="GN10" s="114">
        <v>2920976.8968003201</v>
      </c>
      <c r="GO10" s="114">
        <v>2663543.3232340398</v>
      </c>
      <c r="GP10" s="114">
        <v>2881974.9573981399</v>
      </c>
      <c r="GQ10" s="114">
        <v>2855335.19041471</v>
      </c>
      <c r="GR10" s="114">
        <v>2608230.5718414001</v>
      </c>
      <c r="GS10" s="114">
        <v>2929031.0499448101</v>
      </c>
      <c r="GT10" s="114">
        <v>2938210.1650697398</v>
      </c>
      <c r="GU10" s="114">
        <v>2874522.3371256399</v>
      </c>
      <c r="GV10" s="114">
        <v>2806177.3264394398</v>
      </c>
    </row>
    <row r="11" spans="1:204" s="79" customFormat="1" x14ac:dyDescent="0.2">
      <c r="A11" s="75" t="s">
        <v>2034</v>
      </c>
      <c r="B11" s="76">
        <f>STDEV(D11:W11)/AVERAGE(D11:W11)</f>
        <v>4.1502703036836355E-2</v>
      </c>
      <c r="C11" s="77"/>
      <c r="D11" s="78">
        <f t="shared" ref="D11:W11" si="5">(D9/D10)*186.4</f>
        <v>514.42427480881406</v>
      </c>
      <c r="E11" s="78">
        <f t="shared" si="5"/>
        <v>527.09205824428579</v>
      </c>
      <c r="F11" s="78">
        <f t="shared" si="5"/>
        <v>519.34243785586523</v>
      </c>
      <c r="G11" s="78">
        <f t="shared" si="5"/>
        <v>524.16763842696355</v>
      </c>
      <c r="H11" s="78">
        <f t="shared" si="5"/>
        <v>521.59646596087896</v>
      </c>
      <c r="I11" s="78">
        <f t="shared" si="5"/>
        <v>504.19186807170047</v>
      </c>
      <c r="J11" s="78">
        <f t="shared" si="5"/>
        <v>509.51592793757936</v>
      </c>
      <c r="K11" s="78">
        <f t="shared" si="5"/>
        <v>511.10929633586255</v>
      </c>
      <c r="L11" s="78">
        <f t="shared" si="5"/>
        <v>510.51741676851447</v>
      </c>
      <c r="M11" s="78">
        <f t="shared" si="5"/>
        <v>507.43597534807122</v>
      </c>
      <c r="N11" s="78">
        <f t="shared" si="5"/>
        <v>516.93116635484387</v>
      </c>
      <c r="O11" s="78">
        <f t="shared" si="5"/>
        <v>504.63215672661812</v>
      </c>
      <c r="P11" s="78">
        <f t="shared" si="5"/>
        <v>601.82356444033098</v>
      </c>
      <c r="Q11" s="78">
        <f t="shared" si="5"/>
        <v>532.40384789356244</v>
      </c>
      <c r="R11" s="78">
        <f t="shared" si="5"/>
        <v>517.63010554321329</v>
      </c>
      <c r="S11" s="78">
        <f t="shared" si="5"/>
        <v>504.1115674442438</v>
      </c>
      <c r="T11" s="78">
        <f t="shared" si="5"/>
        <v>509.70347518988069</v>
      </c>
      <c r="U11" s="78">
        <f t="shared" si="5"/>
        <v>499.64181441281704</v>
      </c>
      <c r="V11" s="78">
        <f t="shared" si="5"/>
        <v>511.08532599442361</v>
      </c>
      <c r="W11" s="78">
        <f t="shared" si="5"/>
        <v>529.78471040675072</v>
      </c>
      <c r="Y11" s="80">
        <f>STDEV(AA11:AT11)/AVERAGE(AA11:AT11)</f>
        <v>2.1373381671007465E-2</v>
      </c>
      <c r="Z11" s="81"/>
      <c r="AA11" s="82">
        <f>((AA9/AA10)*186.4)</f>
        <v>418.04141692604594</v>
      </c>
      <c r="AB11" s="82">
        <f t="shared" ref="AB11:AT11" si="6">((AB9/AB10)*186.4)</f>
        <v>427.671030494896</v>
      </c>
      <c r="AC11" s="82">
        <f t="shared" si="6"/>
        <v>417.226701894494</v>
      </c>
      <c r="AD11" s="82">
        <f t="shared" si="6"/>
        <v>447.62728096492674</v>
      </c>
      <c r="AE11" s="82">
        <f t="shared" si="6"/>
        <v>431.28433707213759</v>
      </c>
      <c r="AF11" s="82">
        <f t="shared" si="6"/>
        <v>417.89017389258697</v>
      </c>
      <c r="AG11" s="82">
        <f t="shared" si="6"/>
        <v>413.14780628593769</v>
      </c>
      <c r="AH11" s="82">
        <f t="shared" si="6"/>
        <v>424.18101925322912</v>
      </c>
      <c r="AI11" s="82">
        <f t="shared" si="6"/>
        <v>421.76006790955665</v>
      </c>
      <c r="AJ11" s="82">
        <f t="shared" si="6"/>
        <v>424.90408905836512</v>
      </c>
      <c r="AK11" s="82">
        <f t="shared" si="6"/>
        <v>415.34024122488205</v>
      </c>
      <c r="AL11" s="82">
        <f t="shared" si="6"/>
        <v>418.27067309342152</v>
      </c>
      <c r="AM11" s="82">
        <f t="shared" si="6"/>
        <v>426.98757449745705</v>
      </c>
      <c r="AN11" s="82">
        <f t="shared" si="6"/>
        <v>417.16990976055047</v>
      </c>
      <c r="AO11" s="82">
        <f t="shared" si="6"/>
        <v>441.08742921990347</v>
      </c>
      <c r="AP11" s="82">
        <f t="shared" si="6"/>
        <v>410.0202464689288</v>
      </c>
      <c r="AQ11" s="82">
        <f t="shared" si="6"/>
        <v>421.17664601006231</v>
      </c>
      <c r="AR11" s="82">
        <f t="shared" si="6"/>
        <v>425.73758860893884</v>
      </c>
      <c r="AS11" s="82">
        <f t="shared" si="6"/>
        <v>417.46859381926669</v>
      </c>
      <c r="AT11" s="82">
        <f t="shared" si="6"/>
        <v>422.47584880265447</v>
      </c>
      <c r="AU11" s="105"/>
      <c r="AV11" s="106">
        <f>((AV9/AV10)*186.4)</f>
        <v>290.92598315599952</v>
      </c>
      <c r="AW11" s="106">
        <f t="shared" ref="AW11:DH11" si="7">((AW9/AW10)*186.4)</f>
        <v>560.56572742297658</v>
      </c>
      <c r="AX11" s="106">
        <f t="shared" si="7"/>
        <v>373.09266622645004</v>
      </c>
      <c r="AY11" s="106">
        <f t="shared" si="7"/>
        <v>677.60803867240895</v>
      </c>
      <c r="AZ11" s="106">
        <f t="shared" si="7"/>
        <v>475.71887560076976</v>
      </c>
      <c r="BA11" s="106">
        <f t="shared" si="7"/>
        <v>404.13855087384337</v>
      </c>
      <c r="BB11" s="106">
        <f t="shared" si="7"/>
        <v>304.07326233487976</v>
      </c>
      <c r="BC11" s="106">
        <f t="shared" si="7"/>
        <v>263.8471744764887</v>
      </c>
      <c r="BD11" s="106">
        <f t="shared" si="7"/>
        <v>365.57690570051125</v>
      </c>
      <c r="BE11" s="106">
        <f t="shared" si="7"/>
        <v>328.17899877028822</v>
      </c>
      <c r="BF11" s="106">
        <f t="shared" si="7"/>
        <v>355.71340999991293</v>
      </c>
      <c r="BG11" s="106">
        <f t="shared" si="7"/>
        <v>380.04064420114128</v>
      </c>
      <c r="BH11" s="106">
        <f t="shared" si="7"/>
        <v>393.64463444410694</v>
      </c>
      <c r="BI11" s="106">
        <f t="shared" si="7"/>
        <v>358.61453198501783</v>
      </c>
      <c r="BJ11" s="106">
        <f t="shared" si="7"/>
        <v>248.76134800504639</v>
      </c>
      <c r="BK11" s="106">
        <f t="shared" si="7"/>
        <v>458.53089867283472</v>
      </c>
      <c r="BL11" s="106">
        <f t="shared" si="7"/>
        <v>329.81139051889636</v>
      </c>
      <c r="BM11" s="106">
        <f t="shared" si="7"/>
        <v>456.8974056806731</v>
      </c>
      <c r="BN11" s="106">
        <f t="shared" si="7"/>
        <v>292.54551904018035</v>
      </c>
      <c r="BO11" s="106">
        <f t="shared" si="7"/>
        <v>405.4243234801931</v>
      </c>
      <c r="BP11" s="106">
        <f t="shared" si="7"/>
        <v>290.59944931765665</v>
      </c>
      <c r="BQ11" s="106">
        <f t="shared" si="7"/>
        <v>415.10754845024684</v>
      </c>
      <c r="BR11" s="106">
        <f t="shared" si="7"/>
        <v>299.9962728569958</v>
      </c>
      <c r="BS11" s="106">
        <f t="shared" si="7"/>
        <v>350.41608864472812</v>
      </c>
      <c r="BT11" s="106">
        <f t="shared" si="7"/>
        <v>355.05173743551313</v>
      </c>
      <c r="BU11" s="106">
        <f t="shared" si="7"/>
        <v>322.94117093212787</v>
      </c>
      <c r="BV11" s="106">
        <f t="shared" si="7"/>
        <v>314.22997571404488</v>
      </c>
      <c r="BW11" s="106">
        <f t="shared" si="7"/>
        <v>328.11675418144347</v>
      </c>
      <c r="BX11" s="106">
        <f t="shared" si="7"/>
        <v>462.71281948932017</v>
      </c>
      <c r="BY11" s="106">
        <f t="shared" si="7"/>
        <v>459.18128886152158</v>
      </c>
      <c r="BZ11" s="106">
        <f t="shared" si="7"/>
        <v>403.42188894874914</v>
      </c>
      <c r="CA11" s="106">
        <f t="shared" si="7"/>
        <v>472.34775288127179</v>
      </c>
      <c r="CB11" s="106">
        <f t="shared" si="7"/>
        <v>416.61924957196845</v>
      </c>
      <c r="CC11" s="106">
        <f t="shared" si="7"/>
        <v>344.71066209765837</v>
      </c>
      <c r="CD11" s="106">
        <f t="shared" si="7"/>
        <v>295.25819999302882</v>
      </c>
      <c r="CE11" s="106">
        <f t="shared" si="7"/>
        <v>470.29130200277547</v>
      </c>
      <c r="CF11" s="106">
        <f t="shared" si="7"/>
        <v>438.68947422116668</v>
      </c>
      <c r="CG11" s="106">
        <f t="shared" si="7"/>
        <v>423.6447335460806</v>
      </c>
      <c r="CH11" s="106">
        <f t="shared" si="7"/>
        <v>358.88703755952957</v>
      </c>
      <c r="CI11" s="106">
        <f t="shared" si="7"/>
        <v>439.73273622815628</v>
      </c>
      <c r="CJ11" s="106">
        <f t="shared" si="7"/>
        <v>462.46748245970281</v>
      </c>
      <c r="CK11" s="106">
        <f t="shared" si="7"/>
        <v>316.34798927815172</v>
      </c>
      <c r="CL11" s="106">
        <f t="shared" si="7"/>
        <v>468.29566761171668</v>
      </c>
      <c r="CM11" s="106">
        <f t="shared" si="7"/>
        <v>359.35615359210743</v>
      </c>
      <c r="CN11" s="106">
        <f t="shared" si="7"/>
        <v>493.21807773124038</v>
      </c>
      <c r="CO11" s="106">
        <f t="shared" si="7"/>
        <v>483.27515382899014</v>
      </c>
      <c r="CP11" s="106">
        <f t="shared" si="7"/>
        <v>239.12286653058902</v>
      </c>
      <c r="CQ11" s="106">
        <f t="shared" si="7"/>
        <v>483.0224146824188</v>
      </c>
      <c r="CR11" s="106">
        <f t="shared" si="7"/>
        <v>366.30822593091312</v>
      </c>
      <c r="CS11" s="106">
        <f t="shared" si="7"/>
        <v>470.58192979351435</v>
      </c>
      <c r="CT11" s="106">
        <f t="shared" si="7"/>
        <v>534.25935142816809</v>
      </c>
      <c r="CU11" s="106">
        <f t="shared" si="7"/>
        <v>493.69641391068802</v>
      </c>
      <c r="CV11" s="106">
        <f t="shared" si="7"/>
        <v>480.22179758699838</v>
      </c>
      <c r="CW11" s="106">
        <f t="shared" si="7"/>
        <v>336.63826702987228</v>
      </c>
      <c r="CX11" s="106">
        <f t="shared" si="7"/>
        <v>477.01942752200409</v>
      </c>
      <c r="CY11" s="106">
        <f t="shared" si="7"/>
        <v>432.91471877610337</v>
      </c>
      <c r="CZ11" s="106">
        <f t="shared" si="7"/>
        <v>628.59854532907116</v>
      </c>
      <c r="DA11" s="106">
        <f t="shared" si="7"/>
        <v>383.64191294428804</v>
      </c>
      <c r="DB11" s="106">
        <f t="shared" si="7"/>
        <v>517.37289582539904</v>
      </c>
      <c r="DC11" s="106">
        <f t="shared" si="7"/>
        <v>446.11795188246145</v>
      </c>
      <c r="DD11" s="106">
        <f t="shared" si="7"/>
        <v>502.78083944092862</v>
      </c>
      <c r="DE11" s="106">
        <f t="shared" si="7"/>
        <v>282.77806680999225</v>
      </c>
      <c r="DF11" s="106">
        <f t="shared" si="7"/>
        <v>505.29417499159774</v>
      </c>
      <c r="DG11" s="106">
        <f t="shared" si="7"/>
        <v>371.44314604504774</v>
      </c>
      <c r="DH11" s="106">
        <f t="shared" si="7"/>
        <v>219.30178391767078</v>
      </c>
      <c r="DI11" s="106">
        <f t="shared" ref="DI11:FT11" si="8">((DI9/DI10)*186.4)</f>
        <v>454.20974865953627</v>
      </c>
      <c r="DJ11" s="106">
        <f t="shared" si="8"/>
        <v>391.62028228322646</v>
      </c>
      <c r="DK11" s="106">
        <f t="shared" si="8"/>
        <v>559.49449458401762</v>
      </c>
      <c r="DL11" s="106">
        <f t="shared" si="8"/>
        <v>325.56417025609068</v>
      </c>
      <c r="DM11" s="106">
        <f t="shared" si="8"/>
        <v>459.60272337785125</v>
      </c>
      <c r="DN11" s="106">
        <f t="shared" si="8"/>
        <v>202.15072282345582</v>
      </c>
      <c r="DO11" s="106">
        <f t="shared" si="8"/>
        <v>672.92222039401986</v>
      </c>
      <c r="DP11" s="106">
        <f t="shared" si="8"/>
        <v>339.13903229644671</v>
      </c>
      <c r="DQ11" s="106">
        <f t="shared" si="8"/>
        <v>370.19246876513273</v>
      </c>
      <c r="DR11" s="106">
        <f t="shared" si="8"/>
        <v>387.17327338740625</v>
      </c>
      <c r="DS11" s="106">
        <f t="shared" si="8"/>
        <v>357.49320808877758</v>
      </c>
      <c r="DT11" s="106">
        <f t="shared" si="8"/>
        <v>580.29543094853113</v>
      </c>
      <c r="DU11" s="106">
        <f t="shared" si="8"/>
        <v>257.29877569356711</v>
      </c>
      <c r="DV11" s="106">
        <f t="shared" si="8"/>
        <v>215.82262843488181</v>
      </c>
      <c r="DW11" s="106">
        <f t="shared" si="8"/>
        <v>492.38010212116217</v>
      </c>
      <c r="DX11" s="106">
        <f t="shared" si="8"/>
        <v>413.75666071981095</v>
      </c>
      <c r="DY11" s="106">
        <f t="shared" si="8"/>
        <v>525.45485200316284</v>
      </c>
      <c r="DZ11" s="106">
        <f t="shared" si="8"/>
        <v>266.07227382885299</v>
      </c>
      <c r="EA11" s="106">
        <f t="shared" si="8"/>
        <v>280.64003149896217</v>
      </c>
      <c r="EB11" s="106">
        <f t="shared" si="8"/>
        <v>285.71811444731861</v>
      </c>
      <c r="EC11" s="106">
        <f t="shared" si="8"/>
        <v>384.96912455929032</v>
      </c>
      <c r="ED11" s="106">
        <f t="shared" si="8"/>
        <v>453.29897529043893</v>
      </c>
      <c r="EE11" s="106">
        <f t="shared" si="8"/>
        <v>263.78981516595246</v>
      </c>
      <c r="EF11" s="106">
        <f t="shared" si="8"/>
        <v>355.99901794348222</v>
      </c>
      <c r="EG11" s="106">
        <f t="shared" si="8"/>
        <v>461.93149110120373</v>
      </c>
      <c r="EH11" s="106">
        <f t="shared" si="8"/>
        <v>490.31101799557547</v>
      </c>
      <c r="EI11" s="106">
        <f t="shared" si="8"/>
        <v>245.31521448108776</v>
      </c>
      <c r="EJ11" s="106">
        <f t="shared" si="8"/>
        <v>429.54702880839284</v>
      </c>
      <c r="EK11" s="106">
        <f t="shared" si="8"/>
        <v>330.59492093963325</v>
      </c>
      <c r="EL11" s="106">
        <f t="shared" si="8"/>
        <v>491.88919105692065</v>
      </c>
      <c r="EM11" s="106">
        <f t="shared" si="8"/>
        <v>322.80483225065342</v>
      </c>
      <c r="EN11" s="106">
        <f t="shared" si="8"/>
        <v>430.66855896997356</v>
      </c>
      <c r="EO11" s="106">
        <f t="shared" si="8"/>
        <v>408.29723589419132</v>
      </c>
      <c r="EP11" s="106">
        <f t="shared" si="8"/>
        <v>410.58980926689662</v>
      </c>
      <c r="EQ11" s="106">
        <f t="shared" si="8"/>
        <v>162.06655252224556</v>
      </c>
      <c r="ER11" s="106">
        <f t="shared" si="8"/>
        <v>360.2714570075434</v>
      </c>
      <c r="ES11" s="106">
        <f t="shared" si="8"/>
        <v>431.68686090713612</v>
      </c>
      <c r="ET11" s="106">
        <f t="shared" si="8"/>
        <v>295.84653427592889</v>
      </c>
      <c r="EU11" s="106">
        <f t="shared" si="8"/>
        <v>246.23971244996795</v>
      </c>
      <c r="EV11" s="106">
        <f t="shared" si="8"/>
        <v>430.68056226656466</v>
      </c>
      <c r="EW11" s="106">
        <f t="shared" si="8"/>
        <v>396.22228708016701</v>
      </c>
      <c r="EX11" s="106">
        <f t="shared" si="8"/>
        <v>387.27232178762046</v>
      </c>
      <c r="EY11" s="106">
        <f t="shared" si="8"/>
        <v>276.73403596172892</v>
      </c>
      <c r="EZ11" s="106">
        <f t="shared" si="8"/>
        <v>311.15827612000493</v>
      </c>
      <c r="FA11" s="106">
        <f t="shared" si="8"/>
        <v>436.11704968845362</v>
      </c>
      <c r="FB11" s="106">
        <f t="shared" si="8"/>
        <v>367.78581690299376</v>
      </c>
      <c r="FC11" s="106">
        <f t="shared" si="8"/>
        <v>299.75522667193724</v>
      </c>
      <c r="FD11" s="106">
        <f t="shared" si="8"/>
        <v>262.59856556817783</v>
      </c>
      <c r="FE11" s="106">
        <f t="shared" si="8"/>
        <v>375.24354934151091</v>
      </c>
      <c r="FF11" s="106">
        <f t="shared" si="8"/>
        <v>323.54265737833407</v>
      </c>
      <c r="FG11" s="106">
        <f t="shared" si="8"/>
        <v>394.25433783020878</v>
      </c>
      <c r="FH11" s="106">
        <f t="shared" si="8"/>
        <v>725.5380110109445</v>
      </c>
      <c r="FI11" s="106">
        <f t="shared" si="8"/>
        <v>439.50922322954221</v>
      </c>
      <c r="FJ11" s="106">
        <f t="shared" si="8"/>
        <v>332.10033100731584</v>
      </c>
      <c r="FK11" s="106">
        <f t="shared" si="8"/>
        <v>422.62554804844541</v>
      </c>
      <c r="FL11" s="106">
        <f t="shared" si="8"/>
        <v>243.79554179453066</v>
      </c>
      <c r="FM11" s="106">
        <f t="shared" si="8"/>
        <v>339.05911508023758</v>
      </c>
      <c r="FN11" s="106">
        <f t="shared" si="8"/>
        <v>316.81494185448719</v>
      </c>
      <c r="FO11" s="106">
        <f t="shared" si="8"/>
        <v>407.32307068579502</v>
      </c>
      <c r="FP11" s="106">
        <f t="shared" si="8"/>
        <v>276.81784324968652</v>
      </c>
      <c r="FQ11" s="106">
        <f t="shared" si="8"/>
        <v>477.32190210152783</v>
      </c>
      <c r="FR11" s="106">
        <f t="shared" si="8"/>
        <v>453.20527893956444</v>
      </c>
      <c r="FS11" s="106">
        <f t="shared" si="8"/>
        <v>427.60723679714266</v>
      </c>
      <c r="FT11" s="106">
        <f t="shared" si="8"/>
        <v>320.78746798043102</v>
      </c>
      <c r="FU11" s="106">
        <f t="shared" ref="FU11:GV11" si="9">((FU9/FU10)*186.4)</f>
        <v>450.58265266520834</v>
      </c>
      <c r="FV11" s="106">
        <f t="shared" si="9"/>
        <v>543.73930940280036</v>
      </c>
      <c r="FW11" s="106">
        <f t="shared" si="9"/>
        <v>484.08197596982745</v>
      </c>
      <c r="FX11" s="106">
        <f t="shared" si="9"/>
        <v>521.18220484672713</v>
      </c>
      <c r="FY11" s="106">
        <f t="shared" si="9"/>
        <v>612.9359484412729</v>
      </c>
      <c r="FZ11" s="106">
        <f t="shared" si="9"/>
        <v>234.69129943857064</v>
      </c>
      <c r="GA11" s="106">
        <f t="shared" si="9"/>
        <v>346.60477355766972</v>
      </c>
      <c r="GB11" s="106">
        <f t="shared" si="9"/>
        <v>372.97990671738881</v>
      </c>
      <c r="GC11" s="106">
        <f t="shared" si="9"/>
        <v>444.56086600939062</v>
      </c>
      <c r="GD11" s="106">
        <f t="shared" si="9"/>
        <v>491.19425476121143</v>
      </c>
      <c r="GE11" s="106">
        <f t="shared" si="9"/>
        <v>462.42154619761794</v>
      </c>
      <c r="GF11" s="106">
        <f t="shared" si="9"/>
        <v>393.45719619563874</v>
      </c>
      <c r="GG11" s="106">
        <f t="shared" si="9"/>
        <v>454.02817339502019</v>
      </c>
      <c r="GH11" s="106">
        <f t="shared" si="9"/>
        <v>205.92057991229763</v>
      </c>
      <c r="GI11" s="106">
        <f t="shared" si="9"/>
        <v>324.09610181697593</v>
      </c>
      <c r="GJ11" s="106">
        <f t="shared" si="9"/>
        <v>328.07728041604349</v>
      </c>
      <c r="GK11" s="106">
        <f t="shared" si="9"/>
        <v>258.97751735148961</v>
      </c>
      <c r="GL11" s="106">
        <f t="shared" si="9"/>
        <v>575.6240494582878</v>
      </c>
      <c r="GM11" s="106">
        <f t="shared" si="9"/>
        <v>411.71523901249776</v>
      </c>
      <c r="GN11" s="106">
        <f t="shared" si="9"/>
        <v>269.66818803220804</v>
      </c>
      <c r="GO11" s="106">
        <f t="shared" si="9"/>
        <v>232.90511240599687</v>
      </c>
      <c r="GP11" s="106">
        <f t="shared" si="9"/>
        <v>265.00734584597143</v>
      </c>
      <c r="GQ11" s="106">
        <f t="shared" si="9"/>
        <v>340.06476022023037</v>
      </c>
      <c r="GR11" s="106">
        <f t="shared" si="9"/>
        <v>300.97058332912303</v>
      </c>
      <c r="GS11" s="106">
        <f t="shared" si="9"/>
        <v>306.90957481449652</v>
      </c>
      <c r="GT11" s="106">
        <f t="shared" si="9"/>
        <v>471.27529570892619</v>
      </c>
      <c r="GU11" s="106">
        <f t="shared" si="9"/>
        <v>452.01387367928419</v>
      </c>
      <c r="GV11" s="106">
        <f t="shared" si="9"/>
        <v>401.57864828862137</v>
      </c>
    </row>
    <row r="12" spans="1:204" x14ac:dyDescent="0.2">
      <c r="A12" s="83"/>
      <c r="B12" s="70"/>
      <c r="C12" s="71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Y12" s="72"/>
      <c r="Z12" s="73"/>
      <c r="AA12" s="74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</row>
    <row r="13" spans="1:204" x14ac:dyDescent="0.2">
      <c r="A13" s="69" t="s">
        <v>2037</v>
      </c>
      <c r="B13" s="70">
        <f>STDEV(D13:W13)/AVERAGE(D13:W13)</f>
        <v>0.11355087759629511</v>
      </c>
      <c r="C13" s="71"/>
      <c r="D13" s="8">
        <v>41344296.781379499</v>
      </c>
      <c r="E13" s="8">
        <v>41091284.648538902</v>
      </c>
      <c r="F13" s="8">
        <v>41894387.363709398</v>
      </c>
      <c r="G13" s="8">
        <v>39874291.263804302</v>
      </c>
      <c r="H13" s="8">
        <v>39135204.307678699</v>
      </c>
      <c r="I13" s="8">
        <v>38691939.498521604</v>
      </c>
      <c r="J13" s="8">
        <v>36898021.014090598</v>
      </c>
      <c r="K13" s="8">
        <v>36937831.520063996</v>
      </c>
      <c r="L13" s="8">
        <v>35281747.112305999</v>
      </c>
      <c r="M13" s="8">
        <v>34285047.255273201</v>
      </c>
      <c r="N13" s="8">
        <v>34275868.296505399</v>
      </c>
      <c r="O13" s="8">
        <v>33519374.162849698</v>
      </c>
      <c r="P13" s="8">
        <v>33936965.935334198</v>
      </c>
      <c r="Q13" s="8">
        <v>32889216.6171242</v>
      </c>
      <c r="R13" s="8">
        <v>32519073.851945002</v>
      </c>
      <c r="S13" s="8">
        <v>32038111.025288802</v>
      </c>
      <c r="T13" s="8">
        <v>32018105.905203499</v>
      </c>
      <c r="U13" s="8">
        <v>30552867.108276401</v>
      </c>
      <c r="V13" s="8">
        <v>29231268.498239599</v>
      </c>
      <c r="W13" s="8">
        <v>29171435.631319702</v>
      </c>
      <c r="Y13" s="72">
        <f>STDEV(AA13:AT13)/AVERAGE(AA13:AT13)</f>
        <v>9.5877050398229066E-2</v>
      </c>
      <c r="Z13" s="73"/>
      <c r="AA13" s="10">
        <v>15390625.5307595</v>
      </c>
      <c r="AB13" s="10">
        <v>15833082.305131599</v>
      </c>
      <c r="AC13" s="10">
        <v>16165249.8714616</v>
      </c>
      <c r="AD13" s="10">
        <v>15837495.9413976</v>
      </c>
      <c r="AE13" s="10">
        <v>15144527.913415801</v>
      </c>
      <c r="AF13" s="10">
        <v>14967025.163338101</v>
      </c>
      <c r="AG13" s="10">
        <v>14219105.3405497</v>
      </c>
      <c r="AH13" s="10">
        <v>13958585.786931399</v>
      </c>
      <c r="AI13" s="10">
        <v>13474101.0089662</v>
      </c>
      <c r="AJ13" s="10">
        <v>13256701.037832201</v>
      </c>
      <c r="AK13" s="10">
        <v>13636911.485953899</v>
      </c>
      <c r="AL13" s="10">
        <v>13739779.1280182</v>
      </c>
      <c r="AM13" s="10">
        <v>13343243.4725253</v>
      </c>
      <c r="AN13" s="10">
        <v>12912451.100543199</v>
      </c>
      <c r="AO13" s="10">
        <v>12986852.022991201</v>
      </c>
      <c r="AP13" s="10">
        <v>12672886.966150399</v>
      </c>
      <c r="AQ13" s="10">
        <v>12988538.6673292</v>
      </c>
      <c r="AR13" s="10">
        <v>12136019.8168233</v>
      </c>
      <c r="AS13" s="10">
        <v>12002334.1485293</v>
      </c>
      <c r="AT13" s="10">
        <v>11898635.655194299</v>
      </c>
      <c r="AV13" s="114">
        <v>41682450.9122146</v>
      </c>
      <c r="AW13" s="114">
        <v>95318637.541807398</v>
      </c>
      <c r="AX13" s="114">
        <v>56772206.893998899</v>
      </c>
      <c r="AY13" s="114">
        <v>23697682.6177685</v>
      </c>
      <c r="AZ13" s="114">
        <v>27625105.974711299</v>
      </c>
      <c r="BA13" s="114">
        <v>21301778.716579601</v>
      </c>
      <c r="BB13" s="114">
        <v>35342008.196234502</v>
      </c>
      <c r="BC13" s="114">
        <v>18967749.0078943</v>
      </c>
      <c r="BD13" s="114">
        <v>22398636.242442701</v>
      </c>
      <c r="BE13" s="114">
        <v>22856447.908009902</v>
      </c>
      <c r="BF13" s="114">
        <v>36224524.513994001</v>
      </c>
      <c r="BG13" s="114">
        <v>23325590.9892928</v>
      </c>
      <c r="BH13" s="114">
        <v>29016204.941286001</v>
      </c>
      <c r="BI13" s="114">
        <v>24671315.6008984</v>
      </c>
      <c r="BJ13" s="114">
        <v>53131582.327220596</v>
      </c>
      <c r="BK13" s="114">
        <v>21581257.813327599</v>
      </c>
      <c r="BL13" s="114">
        <v>41055678.893288799</v>
      </c>
      <c r="BM13" s="114">
        <v>24790556.831279501</v>
      </c>
      <c r="BN13" s="114">
        <v>31373857.631965801</v>
      </c>
      <c r="BO13" s="114">
        <v>30507964.245291401</v>
      </c>
      <c r="BP13" s="114">
        <v>20575061.252156299</v>
      </c>
      <c r="BQ13" s="114">
        <v>31161813.963816699</v>
      </c>
      <c r="BR13" s="114">
        <v>34156024.238752998</v>
      </c>
      <c r="BS13" s="114">
        <v>22779182.1259568</v>
      </c>
      <c r="BT13" s="114">
        <v>33926005.981462598</v>
      </c>
      <c r="BU13" s="114">
        <v>29278498.165706102</v>
      </c>
      <c r="BV13" s="114">
        <v>26960311.1829179</v>
      </c>
      <c r="BW13" s="114">
        <v>19520542.862409301</v>
      </c>
      <c r="BX13" s="114">
        <v>22945126.506705701</v>
      </c>
      <c r="BY13" s="114">
        <v>51553039.970404401</v>
      </c>
      <c r="BZ13" s="114">
        <v>35557509.105198398</v>
      </c>
      <c r="CA13" s="114">
        <v>23517893.924970198</v>
      </c>
      <c r="CB13" s="114">
        <v>32701242.229926299</v>
      </c>
      <c r="CC13" s="114">
        <v>24202605.498030301</v>
      </c>
      <c r="CD13" s="114">
        <v>21220198.844211701</v>
      </c>
      <c r="CE13" s="114">
        <v>22732383.4105068</v>
      </c>
      <c r="CF13" s="114">
        <v>25817405.238984801</v>
      </c>
      <c r="CG13" s="114">
        <v>30810132.541931801</v>
      </c>
      <c r="CH13" s="114">
        <v>46734570.041983902</v>
      </c>
      <c r="CI13" s="114">
        <v>22778274.5727087</v>
      </c>
      <c r="CJ13" s="114">
        <v>17835690.377193801</v>
      </c>
      <c r="CK13" s="114">
        <v>18907349.109021999</v>
      </c>
      <c r="CL13" s="114">
        <v>18972718.297910299</v>
      </c>
      <c r="CM13" s="114">
        <v>23551834.5178129</v>
      </c>
      <c r="CN13" s="114">
        <v>16433524.3344058</v>
      </c>
      <c r="CO13" s="114">
        <v>17329548.179475099</v>
      </c>
      <c r="CP13" s="114">
        <v>17415134.605802201</v>
      </c>
      <c r="CQ13" s="114">
        <v>20193836.359934099</v>
      </c>
      <c r="CR13" s="114">
        <v>31226559.8881419</v>
      </c>
      <c r="CS13" s="114">
        <v>35181419.346209899</v>
      </c>
      <c r="CT13" s="114">
        <v>28911010.825338099</v>
      </c>
      <c r="CU13" s="114">
        <v>24052588.560734801</v>
      </c>
      <c r="CV13" s="114">
        <v>22708296.556115501</v>
      </c>
      <c r="CW13" s="114">
        <v>33758457.141811803</v>
      </c>
      <c r="CX13" s="114">
        <v>19198096.886323199</v>
      </c>
      <c r="CY13" s="114">
        <v>20157696.5329726</v>
      </c>
      <c r="CZ13" s="114">
        <v>25081887.198731799</v>
      </c>
      <c r="DA13" s="114">
        <v>44362788.0374128</v>
      </c>
      <c r="DB13" s="114">
        <v>22769676.4155664</v>
      </c>
      <c r="DC13" s="114">
        <v>15530826.426400401</v>
      </c>
      <c r="DD13" s="114">
        <v>38476023.327985898</v>
      </c>
      <c r="DE13" s="114">
        <v>14824242.922939699</v>
      </c>
      <c r="DF13" s="114">
        <v>24060147.8655513</v>
      </c>
      <c r="DG13" s="114">
        <v>19502658.9869303</v>
      </c>
      <c r="DH13" s="114">
        <v>22937682.114815898</v>
      </c>
      <c r="DI13" s="114">
        <v>22211471.628284</v>
      </c>
      <c r="DJ13" s="114">
        <v>70368931.182122797</v>
      </c>
      <c r="DK13" s="114">
        <v>30402965.536830299</v>
      </c>
      <c r="DL13" s="114">
        <v>23887345.426436</v>
      </c>
      <c r="DM13" s="114">
        <v>20203726.703775801</v>
      </c>
      <c r="DN13" s="114">
        <v>18224738.2768033</v>
      </c>
      <c r="DO13" s="114">
        <v>23644058.6610552</v>
      </c>
      <c r="DP13" s="114">
        <v>15125771.2821659</v>
      </c>
      <c r="DQ13" s="114">
        <v>25010529.9476844</v>
      </c>
      <c r="DR13" s="114">
        <v>13989599.0092344</v>
      </c>
      <c r="DS13" s="114">
        <v>32854648.578079101</v>
      </c>
      <c r="DT13" s="114">
        <v>20227709.8679526</v>
      </c>
      <c r="DU13" s="114">
        <v>17039326.828263301</v>
      </c>
      <c r="DV13" s="114">
        <v>16142023.7991313</v>
      </c>
      <c r="DW13" s="114">
        <v>20301500.582430702</v>
      </c>
      <c r="DX13" s="114">
        <v>20327490.947080102</v>
      </c>
      <c r="DY13" s="114">
        <v>15485409.079113999</v>
      </c>
      <c r="DZ13" s="114">
        <v>41102874.578895099</v>
      </c>
      <c r="EA13" s="114">
        <v>20316261.546983</v>
      </c>
      <c r="EB13" s="114">
        <v>15858743.5809613</v>
      </c>
      <c r="EC13" s="114">
        <v>15479932.956800001</v>
      </c>
      <c r="ED13" s="114">
        <v>31504355.240670301</v>
      </c>
      <c r="EE13" s="114">
        <v>14911620.9640457</v>
      </c>
      <c r="EF13" s="114">
        <v>24948212.169537298</v>
      </c>
      <c r="EG13" s="114">
        <v>25241106.464112699</v>
      </c>
      <c r="EH13" s="114">
        <v>14801663.952888099</v>
      </c>
      <c r="EI13" s="114">
        <v>34655117.132201798</v>
      </c>
      <c r="EJ13" s="114">
        <v>24662905.445427101</v>
      </c>
      <c r="EK13" s="114">
        <v>10984304.8615226</v>
      </c>
      <c r="EL13" s="114">
        <v>16328238.817980001</v>
      </c>
      <c r="EM13" s="114">
        <v>17936417.697573699</v>
      </c>
      <c r="EN13" s="114">
        <v>24720065.526812401</v>
      </c>
      <c r="EO13" s="114">
        <v>21363656.419875801</v>
      </c>
      <c r="EP13" s="114">
        <v>13990373.1847765</v>
      </c>
      <c r="EQ13" s="114">
        <v>12522720.9330192</v>
      </c>
      <c r="ER13" s="114">
        <v>13335191.1668141</v>
      </c>
      <c r="ES13" s="114">
        <v>25263641.596361998</v>
      </c>
      <c r="ET13" s="114">
        <v>15328075.2417011</v>
      </c>
      <c r="EU13" s="114">
        <v>18519714.0953192</v>
      </c>
      <c r="EV13" s="114">
        <v>16715600.8247375</v>
      </c>
      <c r="EW13" s="114">
        <v>15064320.7269747</v>
      </c>
      <c r="EX13" s="114">
        <v>16878094.838666499</v>
      </c>
      <c r="EY13" s="114">
        <v>15443570.636301</v>
      </c>
      <c r="EZ13" s="114">
        <v>19668488.680527899</v>
      </c>
      <c r="FA13" s="114">
        <v>19525994.304722801</v>
      </c>
      <c r="FB13" s="114">
        <v>16670917.1105325</v>
      </c>
      <c r="FC13" s="114">
        <v>12639626.5324664</v>
      </c>
      <c r="FD13" s="114">
        <v>19836639.150853701</v>
      </c>
      <c r="FE13" s="114">
        <v>21781413.396813501</v>
      </c>
      <c r="FF13" s="114">
        <v>11615414.951562099</v>
      </c>
      <c r="FG13" s="114">
        <v>19828341.684133299</v>
      </c>
      <c r="FH13" s="114">
        <v>26103384.333271701</v>
      </c>
      <c r="FI13" s="114">
        <v>19667693.0444584</v>
      </c>
      <c r="FJ13" s="114">
        <v>26197471.222267501</v>
      </c>
      <c r="FK13" s="114">
        <v>21607356.677416999</v>
      </c>
      <c r="FL13" s="114">
        <v>12986777.97931</v>
      </c>
      <c r="FM13" s="114">
        <v>16418859.9181291</v>
      </c>
      <c r="FN13" s="114">
        <v>15061776.086629201</v>
      </c>
      <c r="FO13" s="114">
        <v>19460647.498704799</v>
      </c>
      <c r="FP13" s="114">
        <v>45051118.3841414</v>
      </c>
      <c r="FQ13" s="114">
        <v>21434683.1812062</v>
      </c>
      <c r="FR13" s="114">
        <v>18757328.861018401</v>
      </c>
      <c r="FS13" s="114">
        <v>18580558.380322799</v>
      </c>
      <c r="FT13" s="114">
        <v>18092299.841490101</v>
      </c>
      <c r="FU13" s="114">
        <v>20594428.330700401</v>
      </c>
      <c r="FV13" s="114">
        <v>14984469.631917801</v>
      </c>
      <c r="FW13" s="114">
        <v>16234614.6528614</v>
      </c>
      <c r="FX13" s="114">
        <v>53979958.100599498</v>
      </c>
      <c r="FY13" s="114">
        <v>82773130.012627199</v>
      </c>
      <c r="FZ13" s="114">
        <v>14590607.159664899</v>
      </c>
      <c r="GA13" s="114">
        <v>14947047.023778699</v>
      </c>
      <c r="GB13" s="114">
        <v>14016970.8132137</v>
      </c>
      <c r="GC13" s="114">
        <v>26408960.504406001</v>
      </c>
      <c r="GD13" s="114">
        <v>11766240.2262994</v>
      </c>
      <c r="GE13" s="114">
        <v>17368545.620898802</v>
      </c>
      <c r="GF13" s="114">
        <v>16699173.690976599</v>
      </c>
      <c r="GG13" s="114">
        <v>29602570.500594601</v>
      </c>
      <c r="GH13" s="114">
        <v>16011765.036097201</v>
      </c>
      <c r="GI13" s="114">
        <v>13920835.4334419</v>
      </c>
      <c r="GJ13" s="114">
        <v>11663711.75609</v>
      </c>
      <c r="GK13" s="114">
        <v>11528176.0579197</v>
      </c>
      <c r="GL13" s="114">
        <v>18981343.999164902</v>
      </c>
      <c r="GM13" s="114">
        <v>11975352.4636725</v>
      </c>
      <c r="GN13" s="114">
        <v>13719057.670330301</v>
      </c>
      <c r="GO13" s="114">
        <v>13745371.0953479</v>
      </c>
      <c r="GP13" s="114">
        <v>32603416.187028199</v>
      </c>
      <c r="GQ13" s="114">
        <v>18717607.782325</v>
      </c>
      <c r="GR13" s="114">
        <v>25149934.822393201</v>
      </c>
      <c r="GS13" s="114">
        <v>14301161.3402627</v>
      </c>
      <c r="GT13" s="114">
        <v>18846570.614107098</v>
      </c>
      <c r="GU13" s="114">
        <v>15830053.9164025</v>
      </c>
      <c r="GV13" s="114">
        <v>10964204.145963799</v>
      </c>
    </row>
    <row r="14" spans="1:204" x14ac:dyDescent="0.2">
      <c r="A14" s="69" t="s">
        <v>2038</v>
      </c>
      <c r="B14" s="70">
        <f>STDEV(D14:W14)/AVERAGE(D14:W14)</f>
        <v>0.10771289253188723</v>
      </c>
      <c r="C14" s="71"/>
      <c r="D14" s="8">
        <v>47006274.625441499</v>
      </c>
      <c r="E14" s="8">
        <v>46403856.036772601</v>
      </c>
      <c r="F14" s="8">
        <v>47242748.929195203</v>
      </c>
      <c r="G14" s="8">
        <v>46744807.940785103</v>
      </c>
      <c r="H14" s="8">
        <v>45073948.190699503</v>
      </c>
      <c r="I14" s="8">
        <v>44724536.621936202</v>
      </c>
      <c r="J14" s="8">
        <v>42906874.977288701</v>
      </c>
      <c r="K14" s="8">
        <v>43988384.991551504</v>
      </c>
      <c r="L14" s="8">
        <v>41461688.8229542</v>
      </c>
      <c r="M14" s="8">
        <v>41699898.5392</v>
      </c>
      <c r="N14" s="8">
        <v>41295724.920259997</v>
      </c>
      <c r="O14" s="8">
        <v>38559699.969926499</v>
      </c>
      <c r="P14" s="8">
        <v>39462151.275928698</v>
      </c>
      <c r="Q14" s="8">
        <v>38612050.314381398</v>
      </c>
      <c r="R14" s="8">
        <v>37737733.750500001</v>
      </c>
      <c r="S14" s="8">
        <v>37312466.590255603</v>
      </c>
      <c r="T14" s="8">
        <v>36474297.004514799</v>
      </c>
      <c r="U14" s="8">
        <v>35831838.7457335</v>
      </c>
      <c r="V14" s="8">
        <v>33910015.4016179</v>
      </c>
      <c r="W14" s="8">
        <v>33661185.852561802</v>
      </c>
      <c r="Y14" s="72">
        <f>STDEV(AA14:AT14)/AVERAGE(AA14:AT14)</f>
        <v>9.6645920375740116E-2</v>
      </c>
      <c r="Z14" s="73"/>
      <c r="AA14" s="10">
        <v>65156540.298312001</v>
      </c>
      <c r="AB14" s="10">
        <v>64732240.172147103</v>
      </c>
      <c r="AC14" s="10">
        <v>66641725.488802202</v>
      </c>
      <c r="AD14" s="10">
        <v>67156230.556197703</v>
      </c>
      <c r="AE14" s="10">
        <v>63671012.718652897</v>
      </c>
      <c r="AF14" s="10">
        <v>63012751.694465697</v>
      </c>
      <c r="AG14" s="10">
        <v>59819768.513810597</v>
      </c>
      <c r="AH14" s="10">
        <v>61326586.308835298</v>
      </c>
      <c r="AI14" s="10">
        <v>58390467.553240202</v>
      </c>
      <c r="AJ14" s="10">
        <v>58230211.497765198</v>
      </c>
      <c r="AK14" s="10">
        <v>57982882.620987698</v>
      </c>
      <c r="AL14" s="10">
        <v>55602732.350686297</v>
      </c>
      <c r="AM14" s="10">
        <v>55335649.811538398</v>
      </c>
      <c r="AN14" s="10">
        <v>54303622.006171502</v>
      </c>
      <c r="AO14" s="10">
        <v>54580557.090196602</v>
      </c>
      <c r="AP14" s="10">
        <v>52989762.601798899</v>
      </c>
      <c r="AQ14" s="10">
        <v>52016160.026765101</v>
      </c>
      <c r="AR14" s="10">
        <v>51596810.610150799</v>
      </c>
      <c r="AS14" s="10">
        <v>50375678.544577301</v>
      </c>
      <c r="AT14" s="10">
        <v>49370990.9410595</v>
      </c>
      <c r="AV14" s="114">
        <v>60297198.4819929</v>
      </c>
      <c r="AW14" s="114">
        <v>46982413.462734804</v>
      </c>
      <c r="AX14" s="114">
        <v>54412249.191299401</v>
      </c>
      <c r="AY14" s="114">
        <v>64405135.889695004</v>
      </c>
      <c r="AZ14" s="114">
        <v>62305613.516513102</v>
      </c>
      <c r="BA14" s="114">
        <v>63799151.0830395</v>
      </c>
      <c r="BB14" s="114">
        <v>58391906.265751399</v>
      </c>
      <c r="BC14" s="114">
        <v>63673237.312988102</v>
      </c>
      <c r="BD14" s="114">
        <v>61924806.312095404</v>
      </c>
      <c r="BE14" s="114">
        <v>61900901.568920903</v>
      </c>
      <c r="BF14" s="114">
        <v>62152645.124108598</v>
      </c>
      <c r="BG14" s="114">
        <v>49038144.007356398</v>
      </c>
      <c r="BH14" s="114">
        <v>61835979.749502398</v>
      </c>
      <c r="BI14" s="114">
        <v>62991943.497368902</v>
      </c>
      <c r="BJ14" s="114">
        <v>57372618.8792945</v>
      </c>
      <c r="BK14" s="114">
        <v>63947943.5553414</v>
      </c>
      <c r="BL14" s="114">
        <v>61045030.134719603</v>
      </c>
      <c r="BM14" s="114">
        <v>61605272.0127097</v>
      </c>
      <c r="BN14" s="114">
        <v>62141981.590369001</v>
      </c>
      <c r="BO14" s="114">
        <v>64373228.313765101</v>
      </c>
      <c r="BP14" s="114">
        <v>65561093.614682697</v>
      </c>
      <c r="BQ14" s="114">
        <v>63648593.260867201</v>
      </c>
      <c r="BR14" s="114">
        <v>64353886.613702402</v>
      </c>
      <c r="BS14" s="114">
        <v>64940097.064613096</v>
      </c>
      <c r="BT14" s="114">
        <v>62557501.430228099</v>
      </c>
      <c r="BU14" s="114">
        <v>65303716.039537802</v>
      </c>
      <c r="BV14" s="114">
        <v>64558349.140949599</v>
      </c>
      <c r="BW14" s="114">
        <v>65029643.667267002</v>
      </c>
      <c r="BX14" s="114">
        <v>64575233.570091702</v>
      </c>
      <c r="BY14" s="114">
        <v>55961848.2649296</v>
      </c>
      <c r="BZ14" s="114">
        <v>60796831.835561298</v>
      </c>
      <c r="CA14" s="114">
        <v>63849943.999545597</v>
      </c>
      <c r="CB14" s="114">
        <v>60317526.019271702</v>
      </c>
      <c r="CC14" s="114">
        <v>63218492.730372898</v>
      </c>
      <c r="CD14" s="114">
        <v>62468389.650053598</v>
      </c>
      <c r="CE14" s="114">
        <v>61811879.230812103</v>
      </c>
      <c r="CF14" s="114">
        <v>55948367.02905</v>
      </c>
      <c r="CG14" s="114">
        <v>59002090.191437498</v>
      </c>
      <c r="CH14" s="114">
        <v>54811154.204463303</v>
      </c>
      <c r="CI14" s="114">
        <v>57180183.881366402</v>
      </c>
      <c r="CJ14" s="114">
        <v>59691646.564515904</v>
      </c>
      <c r="CK14" s="114">
        <v>58524750.783771403</v>
      </c>
      <c r="CL14" s="114">
        <v>59582233.252362899</v>
      </c>
      <c r="CM14" s="114">
        <v>57545689.323675498</v>
      </c>
      <c r="CN14" s="114">
        <v>60813192.3801606</v>
      </c>
      <c r="CO14" s="114">
        <v>59427721.792879499</v>
      </c>
      <c r="CP14" s="114">
        <v>57770403.056209102</v>
      </c>
      <c r="CQ14" s="114">
        <v>57883431.074712299</v>
      </c>
      <c r="CR14" s="114">
        <v>53780584.491895303</v>
      </c>
      <c r="CS14" s="114">
        <v>51158209.691629201</v>
      </c>
      <c r="CT14" s="114">
        <v>55668863.102730602</v>
      </c>
      <c r="CU14" s="114">
        <v>53978196.425145604</v>
      </c>
      <c r="CV14" s="114">
        <v>56841559.572888203</v>
      </c>
      <c r="CW14" s="114">
        <v>51929383.742064998</v>
      </c>
      <c r="CX14" s="114">
        <v>55678218.878392503</v>
      </c>
      <c r="CY14" s="114">
        <v>54181071.426815502</v>
      </c>
      <c r="CZ14" s="114">
        <v>55318571.027981199</v>
      </c>
      <c r="DA14" s="114">
        <v>53386332.488976598</v>
      </c>
      <c r="DB14" s="114">
        <v>56508826.677408896</v>
      </c>
      <c r="DC14" s="114">
        <v>59891558.740650699</v>
      </c>
      <c r="DD14" s="114">
        <v>54239015.894573897</v>
      </c>
      <c r="DE14" s="114">
        <v>63265905.444928102</v>
      </c>
      <c r="DF14" s="114">
        <v>59837996.576825999</v>
      </c>
      <c r="DG14" s="114">
        <v>57572716.614744</v>
      </c>
      <c r="DH14" s="114">
        <v>59440839.465180598</v>
      </c>
      <c r="DI14" s="114">
        <v>57922300.454347298</v>
      </c>
      <c r="DJ14" s="114">
        <v>40924578.3819708</v>
      </c>
      <c r="DK14" s="114">
        <v>51768171.667156801</v>
      </c>
      <c r="DL14" s="114">
        <v>55921775.647094503</v>
      </c>
      <c r="DM14" s="114">
        <v>57129279.304185197</v>
      </c>
      <c r="DN14" s="114">
        <v>58922863.484516002</v>
      </c>
      <c r="DO14" s="114">
        <v>57140068.7031186</v>
      </c>
      <c r="DP14" s="114">
        <v>58062709.840778597</v>
      </c>
      <c r="DQ14" s="114">
        <v>59454755.0636371</v>
      </c>
      <c r="DR14" s="114">
        <v>59040184.081538796</v>
      </c>
      <c r="DS14" s="114">
        <v>57093549.833668098</v>
      </c>
      <c r="DT14" s="114">
        <v>57045208.024811402</v>
      </c>
      <c r="DU14" s="114">
        <v>49772269.235743001</v>
      </c>
      <c r="DV14" s="114">
        <v>52336611.981778704</v>
      </c>
      <c r="DW14" s="114">
        <v>51183748.894900098</v>
      </c>
      <c r="DX14" s="114">
        <v>52292183.762687199</v>
      </c>
      <c r="DY14" s="114">
        <v>49760500.358490497</v>
      </c>
      <c r="DZ14" s="114">
        <v>44864511.849830002</v>
      </c>
      <c r="EA14" s="114">
        <v>50428998.311686002</v>
      </c>
      <c r="EB14" s="114">
        <v>51989888.515795</v>
      </c>
      <c r="EC14" s="114">
        <v>51098282.731883697</v>
      </c>
      <c r="ED14" s="114">
        <v>45918976.336233497</v>
      </c>
      <c r="EE14" s="114">
        <v>51412041.474087499</v>
      </c>
      <c r="EF14" s="114">
        <v>48099738.9198796</v>
      </c>
      <c r="EG14" s="114">
        <v>45539062.101977803</v>
      </c>
      <c r="EH14" s="114">
        <v>49651624.8135591</v>
      </c>
      <c r="EI14" s="114">
        <v>45110713.025157496</v>
      </c>
      <c r="EJ14" s="114">
        <v>46481260.350118697</v>
      </c>
      <c r="EK14" s="114">
        <v>52672247.588973701</v>
      </c>
      <c r="EL14" s="114">
        <v>46818315.5958919</v>
      </c>
      <c r="EM14" s="114">
        <v>49473189.883914202</v>
      </c>
      <c r="EN14" s="114">
        <v>48996008.851349697</v>
      </c>
      <c r="EO14" s="114">
        <v>52083719.802927002</v>
      </c>
      <c r="EP14" s="114">
        <v>51492781.956303298</v>
      </c>
      <c r="EQ14" s="114">
        <v>50631469.192132302</v>
      </c>
      <c r="ER14" s="114">
        <v>50215349.408259101</v>
      </c>
      <c r="ES14" s="114">
        <v>52508153.520053498</v>
      </c>
      <c r="ET14" s="114">
        <v>50048613.304760903</v>
      </c>
      <c r="EU14" s="114">
        <v>47460215.540796302</v>
      </c>
      <c r="EV14" s="114">
        <v>48529926.5004628</v>
      </c>
      <c r="EW14" s="114">
        <v>49851887.549094498</v>
      </c>
      <c r="EX14" s="114">
        <v>49255322.780095398</v>
      </c>
      <c r="EY14" s="114">
        <v>52174112.591191404</v>
      </c>
      <c r="EZ14" s="114">
        <v>50341085.553275198</v>
      </c>
      <c r="FA14" s="114">
        <v>49236688.197575003</v>
      </c>
      <c r="FB14" s="114">
        <v>49634090.685983598</v>
      </c>
      <c r="FC14" s="114">
        <v>51738959.777381197</v>
      </c>
      <c r="FD14" s="114">
        <v>49741604.646055803</v>
      </c>
      <c r="FE14" s="114">
        <v>51038485.3788708</v>
      </c>
      <c r="FF14" s="114">
        <v>54091354.345515803</v>
      </c>
      <c r="FG14" s="114">
        <v>52775313.056192897</v>
      </c>
      <c r="FH14" s="114">
        <v>49739504.623683199</v>
      </c>
      <c r="FI14" s="114">
        <v>50217744.792671598</v>
      </c>
      <c r="FJ14" s="114">
        <v>46671240.993042201</v>
      </c>
      <c r="FK14" s="114">
        <v>47020001.158599198</v>
      </c>
      <c r="FL14" s="114">
        <v>48676092.184776798</v>
      </c>
      <c r="FM14" s="114">
        <v>45925409.534231402</v>
      </c>
      <c r="FN14" s="114">
        <v>46254053.048000999</v>
      </c>
      <c r="FO14" s="114">
        <v>44924359.485416397</v>
      </c>
      <c r="FP14" s="114">
        <v>40778364.889060497</v>
      </c>
      <c r="FQ14" s="114">
        <v>45849920.287428401</v>
      </c>
      <c r="FR14" s="114">
        <v>46996257.885822803</v>
      </c>
      <c r="FS14" s="114">
        <v>45588229.454030402</v>
      </c>
      <c r="FT14" s="114">
        <v>46395810.648326904</v>
      </c>
      <c r="FU14" s="114">
        <v>42585805.992049903</v>
      </c>
      <c r="FV14" s="114">
        <v>42509529.841956399</v>
      </c>
      <c r="FW14" s="114">
        <v>48237147.371851496</v>
      </c>
      <c r="FX14" s="114">
        <v>36772981.7971678</v>
      </c>
      <c r="FY14" s="114">
        <v>31385320.560252201</v>
      </c>
      <c r="FZ14" s="114">
        <v>49388742.871775098</v>
      </c>
      <c r="GA14" s="114">
        <v>47078007.725754999</v>
      </c>
      <c r="GB14" s="114">
        <v>47484697.960674599</v>
      </c>
      <c r="GC14" s="114">
        <v>43230214.076883398</v>
      </c>
      <c r="GD14" s="114">
        <v>44775432.374895602</v>
      </c>
      <c r="GE14" s="114">
        <v>45816903.009826198</v>
      </c>
      <c r="GF14" s="114">
        <v>47260518.748485997</v>
      </c>
      <c r="GG14" s="114">
        <v>50553961.549094699</v>
      </c>
      <c r="GH14" s="114">
        <v>46254484.063653797</v>
      </c>
      <c r="GI14" s="114">
        <v>44996248.796350397</v>
      </c>
      <c r="GJ14" s="114">
        <v>45584350.739891499</v>
      </c>
      <c r="GK14" s="114">
        <v>45130934.220800199</v>
      </c>
      <c r="GL14" s="114">
        <v>42296784.718334503</v>
      </c>
      <c r="GM14" s="114">
        <v>41605728.825718001</v>
      </c>
      <c r="GN14" s="114">
        <v>46720718.4368276</v>
      </c>
      <c r="GO14" s="114">
        <v>43244361.853841104</v>
      </c>
      <c r="GP14" s="114">
        <v>39835316.694861703</v>
      </c>
      <c r="GQ14" s="114">
        <v>46028555.039241299</v>
      </c>
      <c r="GR14" s="114">
        <v>40221742.463733301</v>
      </c>
      <c r="GS14" s="114">
        <v>46546134.072654396</v>
      </c>
      <c r="GT14" s="114">
        <v>46467791.104679197</v>
      </c>
      <c r="GU14" s="114">
        <v>46752711.848512799</v>
      </c>
      <c r="GV14" s="114">
        <v>47832527.643646903</v>
      </c>
    </row>
    <row r="15" spans="1:204" s="79" customFormat="1" x14ac:dyDescent="0.2">
      <c r="A15" s="75" t="s">
        <v>2034</v>
      </c>
      <c r="B15" s="76">
        <f>STDEV(D15:W15)/AVERAGE(D15:W15)</f>
        <v>1.9407827797619362E-2</v>
      </c>
      <c r="C15" s="77"/>
      <c r="D15" s="78">
        <f t="shared" ref="D15:W15" si="10">(D13/D14)*20.01</f>
        <v>17.599764822623051</v>
      </c>
      <c r="E15" s="78">
        <f t="shared" si="10"/>
        <v>17.719143968675457</v>
      </c>
      <c r="F15" s="78">
        <f t="shared" si="10"/>
        <v>17.744663681705575</v>
      </c>
      <c r="G15" s="78">
        <f t="shared" si="10"/>
        <v>17.068945265524675</v>
      </c>
      <c r="H15" s="78">
        <f t="shared" si="10"/>
        <v>17.373570979039144</v>
      </c>
      <c r="I15" s="78">
        <f t="shared" si="10"/>
        <v>17.310983362668988</v>
      </c>
      <c r="J15" s="78">
        <f t="shared" si="10"/>
        <v>17.20771789795371</v>
      </c>
      <c r="K15" s="78">
        <f t="shared" si="10"/>
        <v>16.802753928302632</v>
      </c>
      <c r="L15" s="78">
        <f t="shared" si="10"/>
        <v>17.02747234276649</v>
      </c>
      <c r="M15" s="78">
        <f t="shared" si="10"/>
        <v>16.451929611605678</v>
      </c>
      <c r="N15" s="78">
        <f t="shared" si="10"/>
        <v>16.608501871257499</v>
      </c>
      <c r="O15" s="78">
        <f t="shared" si="10"/>
        <v>17.394395639015162</v>
      </c>
      <c r="P15" s="78">
        <f t="shared" si="10"/>
        <v>17.208354496888894</v>
      </c>
      <c r="Q15" s="78">
        <f t="shared" si="10"/>
        <v>17.044244456076843</v>
      </c>
      <c r="R15" s="78">
        <f t="shared" si="10"/>
        <v>17.242865511731956</v>
      </c>
      <c r="S15" s="78">
        <f t="shared" si="10"/>
        <v>17.181458643729865</v>
      </c>
      <c r="T15" s="78">
        <f t="shared" si="10"/>
        <v>17.565309047185153</v>
      </c>
      <c r="U15" s="78">
        <f t="shared" si="10"/>
        <v>17.0620010648883</v>
      </c>
      <c r="V15" s="78">
        <f t="shared" si="10"/>
        <v>17.249112857137398</v>
      </c>
      <c r="W15" s="78">
        <f t="shared" si="10"/>
        <v>17.341053566545188</v>
      </c>
      <c r="Y15" s="80">
        <f>STDEV(AA15:AT15)/AVERAGE(AA15:AT15)</f>
        <v>2.3522982886297152E-2</v>
      </c>
      <c r="Z15" s="81"/>
      <c r="AA15" s="82">
        <f>((AA13/AA14)*20.01)</f>
        <v>4.7265618380059395</v>
      </c>
      <c r="AB15" s="82">
        <f t="shared" ref="AB15:AT15" si="11">((AB13/AB14)*20.01)</f>
        <v>4.8943150442985006</v>
      </c>
      <c r="AC15" s="82">
        <f t="shared" si="11"/>
        <v>4.8538156471098377</v>
      </c>
      <c r="AD15" s="82">
        <f t="shared" si="11"/>
        <v>4.7189708410178071</v>
      </c>
      <c r="AE15" s="82">
        <f t="shared" si="11"/>
        <v>4.7594971496137646</v>
      </c>
      <c r="AF15" s="82">
        <f t="shared" si="11"/>
        <v>4.7528502638728458</v>
      </c>
      <c r="AG15" s="82">
        <f t="shared" si="11"/>
        <v>4.7563590587735449</v>
      </c>
      <c r="AH15" s="82">
        <f t="shared" si="11"/>
        <v>4.554489633417881</v>
      </c>
      <c r="AI15" s="82">
        <f t="shared" si="11"/>
        <v>4.6174790592929948</v>
      </c>
      <c r="AJ15" s="82">
        <f t="shared" si="11"/>
        <v>4.5554804103227919</v>
      </c>
      <c r="AK15" s="82">
        <f t="shared" si="11"/>
        <v>4.7061233677810774</v>
      </c>
      <c r="AL15" s="82">
        <f t="shared" si="11"/>
        <v>4.9445947838973554</v>
      </c>
      <c r="AM15" s="82">
        <f t="shared" si="11"/>
        <v>4.8250685190211273</v>
      </c>
      <c r="AN15" s="82">
        <f t="shared" si="11"/>
        <v>4.7580278621655339</v>
      </c>
      <c r="AO15" s="82">
        <f t="shared" si="11"/>
        <v>4.7611626343537177</v>
      </c>
      <c r="AP15" s="82">
        <f t="shared" si="11"/>
        <v>4.785536974344943</v>
      </c>
      <c r="AQ15" s="82">
        <f t="shared" si="11"/>
        <v>4.9965368185487833</v>
      </c>
      <c r="AR15" s="82">
        <f t="shared" si="11"/>
        <v>4.7065265015985167</v>
      </c>
      <c r="AS15" s="82">
        <f t="shared" si="11"/>
        <v>4.7675130787478812</v>
      </c>
      <c r="AT15" s="82">
        <f t="shared" si="11"/>
        <v>4.8225019373153488</v>
      </c>
      <c r="AU15" s="105"/>
      <c r="AV15" s="106">
        <f>((AV13/AV14)*20.01)</f>
        <v>13.832580347866392</v>
      </c>
      <c r="AW15" s="106">
        <f t="shared" ref="AW15:DH15" si="12">((AW13/AW14)*20.01)</f>
        <v>40.596593419459097</v>
      </c>
      <c r="AX15" s="106">
        <f t="shared" si="12"/>
        <v>20.877869906737249</v>
      </c>
      <c r="AY15" s="106">
        <f t="shared" si="12"/>
        <v>7.3626213597884744</v>
      </c>
      <c r="AZ15" s="106">
        <f t="shared" si="12"/>
        <v>8.8720476270965243</v>
      </c>
      <c r="BA15" s="106">
        <f t="shared" si="12"/>
        <v>6.6811013137770843</v>
      </c>
      <c r="BB15" s="106">
        <f t="shared" si="12"/>
        <v>12.111157679766359</v>
      </c>
      <c r="BC15" s="106">
        <f t="shared" si="12"/>
        <v>5.9608192337119519</v>
      </c>
      <c r="BD15" s="106">
        <f t="shared" si="12"/>
        <v>7.2377571752490866</v>
      </c>
      <c r="BE15" s="106">
        <f t="shared" si="12"/>
        <v>7.3885438022264189</v>
      </c>
      <c r="BF15" s="106">
        <f t="shared" si="12"/>
        <v>11.662459965744151</v>
      </c>
      <c r="BG15" s="106">
        <f t="shared" si="12"/>
        <v>9.5180004289259141</v>
      </c>
      <c r="BH15" s="106">
        <f t="shared" si="12"/>
        <v>9.3895861798778277</v>
      </c>
      <c r="BI15" s="106">
        <f t="shared" si="12"/>
        <v>7.8370819785009047</v>
      </c>
      <c r="BJ15" s="106">
        <f t="shared" si="12"/>
        <v>18.530842466934597</v>
      </c>
      <c r="BK15" s="106">
        <f t="shared" si="12"/>
        <v>6.7530079129278704</v>
      </c>
      <c r="BL15" s="106">
        <f t="shared" si="12"/>
        <v>13.457674324047288</v>
      </c>
      <c r="BM15" s="106">
        <f t="shared" si="12"/>
        <v>8.0522173831415209</v>
      </c>
      <c r="BN15" s="106">
        <f t="shared" si="12"/>
        <v>10.102524495500369</v>
      </c>
      <c r="BO15" s="106">
        <f t="shared" si="12"/>
        <v>9.4832025756543228</v>
      </c>
      <c r="BP15" s="106">
        <f t="shared" si="12"/>
        <v>6.2797453940494368</v>
      </c>
      <c r="BQ15" s="106">
        <f t="shared" si="12"/>
        <v>9.7967270833516693</v>
      </c>
      <c r="BR15" s="106">
        <f t="shared" si="12"/>
        <v>10.620369351117372</v>
      </c>
      <c r="BS15" s="106">
        <f t="shared" si="12"/>
        <v>7.0189521565833104</v>
      </c>
      <c r="BT15" s="106">
        <f t="shared" si="12"/>
        <v>10.851766201791403</v>
      </c>
      <c r="BU15" s="106">
        <f t="shared" si="12"/>
        <v>8.9713539110250871</v>
      </c>
      <c r="BV15" s="106">
        <f t="shared" si="12"/>
        <v>8.3564067846957339</v>
      </c>
      <c r="BW15" s="106">
        <f t="shared" si="12"/>
        <v>6.0065846996701859</v>
      </c>
      <c r="BX15" s="106">
        <f t="shared" si="12"/>
        <v>7.1100320667183778</v>
      </c>
      <c r="BY15" s="106">
        <f t="shared" si="12"/>
        <v>18.433564326256619</v>
      </c>
      <c r="BZ15" s="106">
        <f t="shared" si="12"/>
        <v>11.703007142205163</v>
      </c>
      <c r="CA15" s="106">
        <f t="shared" si="12"/>
        <v>7.3702971053820008</v>
      </c>
      <c r="CB15" s="106">
        <f t="shared" si="12"/>
        <v>10.848453181116167</v>
      </c>
      <c r="CC15" s="106">
        <f t="shared" si="12"/>
        <v>7.660640345873202</v>
      </c>
      <c r="CD15" s="106">
        <f t="shared" si="12"/>
        <v>6.7972967008012484</v>
      </c>
      <c r="CE15" s="106">
        <f t="shared" si="12"/>
        <v>7.3590222090755351</v>
      </c>
      <c r="CF15" s="106">
        <f t="shared" si="12"/>
        <v>9.2336256849793141</v>
      </c>
      <c r="CG15" s="106">
        <f t="shared" si="12"/>
        <v>10.448964607249195</v>
      </c>
      <c r="CH15" s="106">
        <f t="shared" si="12"/>
        <v>17.061467872974429</v>
      </c>
      <c r="CI15" s="106">
        <f t="shared" si="12"/>
        <v>7.9711753838628843</v>
      </c>
      <c r="CJ15" s="106">
        <f t="shared" si="12"/>
        <v>5.9789297998659148</v>
      </c>
      <c r="CK15" s="106">
        <f t="shared" si="12"/>
        <v>6.4645479152803293</v>
      </c>
      <c r="CL15" s="106">
        <f t="shared" si="12"/>
        <v>6.371766756932181</v>
      </c>
      <c r="CM15" s="106">
        <f t="shared" si="12"/>
        <v>8.1895310359510276</v>
      </c>
      <c r="CN15" s="106">
        <f t="shared" si="12"/>
        <v>5.4072941916257236</v>
      </c>
      <c r="CO15" s="106">
        <f t="shared" si="12"/>
        <v>5.8350589356236311</v>
      </c>
      <c r="CP15" s="106">
        <f t="shared" si="12"/>
        <v>6.0320999166829967</v>
      </c>
      <c r="CQ15" s="106">
        <f t="shared" si="12"/>
        <v>6.9809038279144513</v>
      </c>
      <c r="CR15" s="106">
        <f t="shared" si="12"/>
        <v>11.6183836465348</v>
      </c>
      <c r="CS15" s="106">
        <f t="shared" si="12"/>
        <v>13.760845138270142</v>
      </c>
      <c r="CT15" s="106">
        <f t="shared" si="12"/>
        <v>10.391973077435438</v>
      </c>
      <c r="CU15" s="106">
        <f t="shared" si="12"/>
        <v>8.9164204989275007</v>
      </c>
      <c r="CV15" s="106">
        <f t="shared" si="12"/>
        <v>7.9940279172882454</v>
      </c>
      <c r="CW15" s="106">
        <f t="shared" si="12"/>
        <v>13.008179160432924</v>
      </c>
      <c r="CX15" s="106">
        <f t="shared" si="12"/>
        <v>6.8995367745933587</v>
      </c>
      <c r="CY15" s="106">
        <f t="shared" si="12"/>
        <v>7.4445834495836776</v>
      </c>
      <c r="CZ15" s="106">
        <f t="shared" si="12"/>
        <v>9.072695724420619</v>
      </c>
      <c r="DA15" s="106">
        <f t="shared" si="12"/>
        <v>16.627839884148727</v>
      </c>
      <c r="DB15" s="106">
        <f t="shared" si="12"/>
        <v>8.062832868154949</v>
      </c>
      <c r="DC15" s="106">
        <f t="shared" si="12"/>
        <v>5.1889088099712337</v>
      </c>
      <c r="DD15" s="106">
        <f t="shared" si="12"/>
        <v>14.194675439714599</v>
      </c>
      <c r="DE15" s="106">
        <f t="shared" si="12"/>
        <v>4.6886723394204397</v>
      </c>
      <c r="DF15" s="106">
        <f t="shared" si="12"/>
        <v>8.0457833873424587</v>
      </c>
      <c r="DG15" s="106">
        <f t="shared" si="12"/>
        <v>6.778353172734171</v>
      </c>
      <c r="DH15" s="106">
        <f t="shared" si="12"/>
        <v>7.721677944779537</v>
      </c>
      <c r="DI15" s="106">
        <f t="shared" ref="DI15:FT15" si="13">((DI13/DI14)*20.01)</f>
        <v>7.6732371434775262</v>
      </c>
      <c r="DJ15" s="106">
        <f t="shared" si="13"/>
        <v>34.406764067595226</v>
      </c>
      <c r="DK15" s="106">
        <f t="shared" si="13"/>
        <v>11.751686814505318</v>
      </c>
      <c r="DL15" s="106">
        <f t="shared" si="13"/>
        <v>8.5473999430813645</v>
      </c>
      <c r="DM15" s="106">
        <f t="shared" si="13"/>
        <v>7.0765214661641487</v>
      </c>
      <c r="DN15" s="106">
        <f t="shared" si="13"/>
        <v>6.1890578860727876</v>
      </c>
      <c r="DO15" s="106">
        <f t="shared" si="13"/>
        <v>8.2799622847127008</v>
      </c>
      <c r="DP15" s="106">
        <f t="shared" si="13"/>
        <v>5.2127550399580356</v>
      </c>
      <c r="DQ15" s="106">
        <f t="shared" si="13"/>
        <v>8.4175051048061551</v>
      </c>
      <c r="DR15" s="106">
        <f t="shared" si="13"/>
        <v>4.7413787834430545</v>
      </c>
      <c r="DS15" s="106">
        <f t="shared" si="13"/>
        <v>11.514812443133131</v>
      </c>
      <c r="DT15" s="106">
        <f t="shared" si="13"/>
        <v>7.095363282428309</v>
      </c>
      <c r="DU15" s="106">
        <f t="shared" si="13"/>
        <v>6.8503392565572838</v>
      </c>
      <c r="DV15" s="106">
        <f t="shared" si="13"/>
        <v>6.1716241076719358</v>
      </c>
      <c r="DW15" s="106">
        <f t="shared" si="13"/>
        <v>7.9367579637160004</v>
      </c>
      <c r="DX15" s="106">
        <f t="shared" si="13"/>
        <v>7.7784683022036907</v>
      </c>
      <c r="DY15" s="106">
        <f t="shared" si="13"/>
        <v>6.2270884223574754</v>
      </c>
      <c r="DZ15" s="106">
        <f t="shared" si="13"/>
        <v>18.332273915665205</v>
      </c>
      <c r="EA15" s="106">
        <f t="shared" si="13"/>
        <v>8.0614013199806962</v>
      </c>
      <c r="EB15" s="106">
        <f t="shared" si="13"/>
        <v>6.1037534050227258</v>
      </c>
      <c r="EC15" s="106">
        <f t="shared" si="13"/>
        <v>6.061915232863428</v>
      </c>
      <c r="ED15" s="106">
        <f t="shared" si="13"/>
        <v>13.728575823420053</v>
      </c>
      <c r="EE15" s="106">
        <f t="shared" si="13"/>
        <v>5.8037286000584816</v>
      </c>
      <c r="EF15" s="106">
        <f t="shared" si="13"/>
        <v>10.378720066318627</v>
      </c>
      <c r="EG15" s="106">
        <f t="shared" si="13"/>
        <v>11.091017623855704</v>
      </c>
      <c r="EH15" s="106">
        <f t="shared" si="13"/>
        <v>5.9651883862702579</v>
      </c>
      <c r="EI15" s="106">
        <f t="shared" si="13"/>
        <v>15.372155466233334</v>
      </c>
      <c r="EJ15" s="106">
        <f t="shared" si="13"/>
        <v>10.617283917124595</v>
      </c>
      <c r="EK15" s="106">
        <f t="shared" si="13"/>
        <v>4.1728984491840606</v>
      </c>
      <c r="EL15" s="106">
        <f t="shared" si="13"/>
        <v>6.9786376248112774</v>
      </c>
      <c r="EM15" s="106">
        <f t="shared" si="13"/>
        <v>7.2545901925993581</v>
      </c>
      <c r="EN15" s="106">
        <f t="shared" si="13"/>
        <v>10.095689889603937</v>
      </c>
      <c r="EO15" s="106">
        <f t="shared" si="13"/>
        <v>8.2076849844678499</v>
      </c>
      <c r="EP15" s="106">
        <f t="shared" si="13"/>
        <v>5.4366331899671048</v>
      </c>
      <c r="EQ15" s="106">
        <f t="shared" si="13"/>
        <v>4.9490889730818273</v>
      </c>
      <c r="ER15" s="106">
        <f t="shared" si="13"/>
        <v>5.3138567866673547</v>
      </c>
      <c r="ES15" s="106">
        <f t="shared" si="13"/>
        <v>9.6275613300730019</v>
      </c>
      <c r="ET15" s="106">
        <f t="shared" si="13"/>
        <v>6.1283373371158438</v>
      </c>
      <c r="EU15" s="106">
        <f t="shared" si="13"/>
        <v>7.80821314915418</v>
      </c>
      <c r="EV15" s="106">
        <f t="shared" si="13"/>
        <v>6.8922249964629083</v>
      </c>
      <c r="EW15" s="106">
        <f t="shared" si="13"/>
        <v>6.0466528463923535</v>
      </c>
      <c r="EX15" s="106">
        <f t="shared" si="13"/>
        <v>6.8567346361639769</v>
      </c>
      <c r="EY15" s="106">
        <f t="shared" si="13"/>
        <v>5.9229727749036236</v>
      </c>
      <c r="EZ15" s="106">
        <f t="shared" si="13"/>
        <v>7.8179970529411404</v>
      </c>
      <c r="FA15" s="106">
        <f t="shared" si="13"/>
        <v>7.9354473328843165</v>
      </c>
      <c r="FB15" s="106">
        <f t="shared" si="13"/>
        <v>6.7208857213124693</v>
      </c>
      <c r="FC15" s="106">
        <f t="shared" si="13"/>
        <v>4.8883651314772214</v>
      </c>
      <c r="FD15" s="106">
        <f t="shared" si="13"/>
        <v>7.9798621743912062</v>
      </c>
      <c r="FE15" s="106">
        <f t="shared" si="13"/>
        <v>8.5395575286932832</v>
      </c>
      <c r="FF15" s="106">
        <f t="shared" si="13"/>
        <v>4.2968872935980702</v>
      </c>
      <c r="FG15" s="106">
        <f t="shared" si="13"/>
        <v>7.5180059410931177</v>
      </c>
      <c r="FH15" s="106">
        <f t="shared" si="13"/>
        <v>10.501285134634468</v>
      </c>
      <c r="FI15" s="106">
        <f t="shared" si="13"/>
        <v>7.836881951677058</v>
      </c>
      <c r="FJ15" s="106">
        <f t="shared" si="13"/>
        <v>11.232000435465659</v>
      </c>
      <c r="FK15" s="106">
        <f t="shared" si="13"/>
        <v>9.1953040506474331</v>
      </c>
      <c r="FL15" s="106">
        <f t="shared" si="13"/>
        <v>5.3386665959036197</v>
      </c>
      <c r="FM15" s="106">
        <f t="shared" si="13"/>
        <v>7.1538041858261181</v>
      </c>
      <c r="FN15" s="106">
        <f t="shared" si="13"/>
        <v>6.5158860604211544</v>
      </c>
      <c r="FO15" s="106">
        <f t="shared" si="13"/>
        <v>8.6680714184805421</v>
      </c>
      <c r="FP15" s="106">
        <f t="shared" si="13"/>
        <v>22.106646044272981</v>
      </c>
      <c r="FQ15" s="106">
        <f t="shared" si="13"/>
        <v>9.3546075493077456</v>
      </c>
      <c r="FR15" s="106">
        <f t="shared" si="13"/>
        <v>7.9864688678160478</v>
      </c>
      <c r="FS15" s="106">
        <f t="shared" si="13"/>
        <v>8.1555475534571151</v>
      </c>
      <c r="FT15" s="106">
        <f t="shared" si="13"/>
        <v>7.8030088227647365</v>
      </c>
      <c r="FU15" s="106">
        <f t="shared" ref="FU15:GV15" si="14">((FU13/FU14)*20.01)</f>
        <v>9.6768043083239181</v>
      </c>
      <c r="FV15" s="106">
        <f t="shared" si="14"/>
        <v>7.0534592701784593</v>
      </c>
      <c r="FW15" s="106">
        <f t="shared" si="14"/>
        <v>6.734532552257094</v>
      </c>
      <c r="FX15" s="106">
        <f t="shared" si="14"/>
        <v>29.373167711849426</v>
      </c>
      <c r="FY15" s="106">
        <f t="shared" si="14"/>
        <v>52.772770900109009</v>
      </c>
      <c r="FZ15" s="106">
        <f t="shared" si="14"/>
        <v>5.9114290481717067</v>
      </c>
      <c r="GA15" s="106">
        <f t="shared" si="14"/>
        <v>6.3530813089651668</v>
      </c>
      <c r="GB15" s="106">
        <f t="shared" si="14"/>
        <v>5.9067362333164866</v>
      </c>
      <c r="GC15" s="106">
        <f t="shared" si="14"/>
        <v>12.223934370376851</v>
      </c>
      <c r="GD15" s="106">
        <f t="shared" si="14"/>
        <v>5.2582957760617264</v>
      </c>
      <c r="GE15" s="106">
        <f t="shared" si="14"/>
        <v>7.5855104785159373</v>
      </c>
      <c r="GF15" s="106">
        <f t="shared" si="14"/>
        <v>7.0703935209586835</v>
      </c>
      <c r="GG15" s="106">
        <f t="shared" si="14"/>
        <v>11.717131903533396</v>
      </c>
      <c r="GH15" s="106">
        <f t="shared" si="14"/>
        <v>6.9267969334905581</v>
      </c>
      <c r="GI15" s="106">
        <f t="shared" si="14"/>
        <v>6.1906475422850322</v>
      </c>
      <c r="GJ15" s="106">
        <f t="shared" si="14"/>
        <v>5.1199779847937448</v>
      </c>
      <c r="GK15" s="106">
        <f t="shared" si="14"/>
        <v>5.1113234614287393</v>
      </c>
      <c r="GL15" s="106">
        <f t="shared" si="14"/>
        <v>8.9798006149306548</v>
      </c>
      <c r="GM15" s="106">
        <f t="shared" si="14"/>
        <v>5.7594665340885642</v>
      </c>
      <c r="GN15" s="106">
        <f t="shared" si="14"/>
        <v>5.8757303647736778</v>
      </c>
      <c r="GO15" s="106">
        <f t="shared" si="14"/>
        <v>6.3602482225895338</v>
      </c>
      <c r="GP15" s="106">
        <f t="shared" si="14"/>
        <v>16.377285585546396</v>
      </c>
      <c r="GQ15" s="106">
        <f t="shared" si="14"/>
        <v>8.1371081800202631</v>
      </c>
      <c r="GR15" s="106">
        <f t="shared" si="14"/>
        <v>12.511894437438983</v>
      </c>
      <c r="GS15" s="106">
        <f t="shared" si="14"/>
        <v>6.1480130223484606</v>
      </c>
      <c r="GT15" s="106">
        <f t="shared" si="14"/>
        <v>8.115726377841705</v>
      </c>
      <c r="GU15" s="106">
        <f t="shared" si="14"/>
        <v>6.7752086743881605</v>
      </c>
      <c r="GV15" s="106">
        <f t="shared" si="14"/>
        <v>4.586705653425267</v>
      </c>
    </row>
    <row r="16" spans="1:204" s="79" customFormat="1" ht="16" customHeight="1" x14ac:dyDescent="0.2">
      <c r="A16" s="75"/>
      <c r="B16" s="70"/>
      <c r="C16" s="77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Y16" s="72"/>
      <c r="Z16" s="81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03"/>
      <c r="CE16" s="103"/>
      <c r="CF16" s="103"/>
      <c r="CG16" s="103"/>
      <c r="CH16" s="103"/>
      <c r="CI16" s="103"/>
      <c r="CJ16" s="103"/>
      <c r="CK16" s="103"/>
      <c r="CL16" s="103"/>
      <c r="CM16" s="103"/>
      <c r="CN16" s="103"/>
      <c r="CO16" s="103"/>
      <c r="CP16" s="103"/>
      <c r="CQ16" s="103"/>
      <c r="CR16" s="103"/>
      <c r="CS16" s="103"/>
      <c r="CT16" s="103"/>
      <c r="CU16" s="103"/>
      <c r="CV16" s="103"/>
      <c r="CW16" s="103"/>
      <c r="CX16" s="103"/>
      <c r="CY16" s="103"/>
      <c r="CZ16" s="103"/>
      <c r="DA16" s="103"/>
      <c r="DB16" s="103"/>
      <c r="DC16" s="103"/>
      <c r="DD16" s="103"/>
      <c r="DE16" s="103"/>
      <c r="DF16" s="103"/>
      <c r="DG16" s="103"/>
      <c r="DH16" s="103"/>
      <c r="DI16" s="103"/>
      <c r="DJ16" s="103"/>
      <c r="DK16" s="103"/>
      <c r="DL16" s="103"/>
      <c r="DM16" s="103"/>
      <c r="DN16" s="103"/>
      <c r="DO16" s="103"/>
      <c r="DP16" s="103"/>
      <c r="DQ16" s="103"/>
      <c r="DR16" s="103"/>
      <c r="DS16" s="103"/>
      <c r="DT16" s="103"/>
      <c r="DU16" s="103"/>
      <c r="DV16" s="103"/>
      <c r="DW16" s="103"/>
      <c r="DX16" s="103"/>
      <c r="DY16" s="103"/>
      <c r="DZ16" s="103"/>
      <c r="EA16" s="103"/>
      <c r="EB16" s="103"/>
      <c r="EC16" s="103"/>
      <c r="ED16" s="103"/>
      <c r="EE16" s="103"/>
      <c r="EF16" s="103"/>
      <c r="EG16" s="103"/>
      <c r="EH16" s="103"/>
      <c r="EI16" s="103"/>
      <c r="EJ16" s="103"/>
      <c r="EK16" s="103"/>
      <c r="EL16" s="103"/>
      <c r="EM16" s="103"/>
      <c r="EN16" s="103"/>
      <c r="EO16" s="103"/>
      <c r="EP16" s="103"/>
      <c r="EQ16" s="103"/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3"/>
      <c r="FE16" s="103"/>
      <c r="FF16" s="103"/>
      <c r="FG16" s="103"/>
      <c r="FH16" s="103"/>
      <c r="FI16" s="103"/>
      <c r="FJ16" s="103"/>
      <c r="FK16" s="103"/>
      <c r="FL16" s="103"/>
      <c r="FM16" s="103"/>
      <c r="FN16" s="103"/>
      <c r="FO16" s="103"/>
      <c r="FP16" s="103"/>
      <c r="FQ16" s="103"/>
      <c r="FR16" s="103"/>
      <c r="FS16" s="103"/>
      <c r="FT16" s="103"/>
      <c r="FU16" s="103"/>
      <c r="FV16" s="103"/>
      <c r="FW16" s="103"/>
      <c r="FX16" s="103"/>
      <c r="FY16" s="103"/>
      <c r="FZ16" s="103"/>
      <c r="GA16" s="103"/>
      <c r="GB16" s="103"/>
      <c r="GC16" s="103"/>
      <c r="GD16" s="103"/>
      <c r="GE16" s="103"/>
      <c r="GF16" s="103"/>
      <c r="GG16" s="103"/>
      <c r="GH16" s="103"/>
      <c r="GI16" s="103"/>
      <c r="GJ16" s="103"/>
      <c r="GK16" s="103"/>
      <c r="GL16" s="103"/>
      <c r="GM16" s="103"/>
      <c r="GN16" s="103"/>
      <c r="GO16" s="103"/>
      <c r="GP16" s="103"/>
      <c r="GQ16" s="103"/>
      <c r="GR16" s="103"/>
      <c r="GS16" s="103"/>
      <c r="GT16" s="103"/>
      <c r="GU16" s="103"/>
      <c r="GV16" s="103"/>
    </row>
    <row r="17" spans="1:204" x14ac:dyDescent="0.2">
      <c r="A17" s="69" t="s">
        <v>2039</v>
      </c>
      <c r="B17" s="70">
        <f>STDEV(D17:W17)/AVERAGE(D17:W17)</f>
        <v>0.1137714325158128</v>
      </c>
      <c r="C17" s="71"/>
      <c r="D17" s="8">
        <v>8268636.6028635604</v>
      </c>
      <c r="E17" s="8">
        <v>8294285.3670003302</v>
      </c>
      <c r="F17" s="8">
        <v>8197789.4974946603</v>
      </c>
      <c r="G17" s="8">
        <v>7938544.4646698302</v>
      </c>
      <c r="H17" s="8">
        <v>8058956.4401248097</v>
      </c>
      <c r="I17" s="8">
        <v>7984466.9603285501</v>
      </c>
      <c r="J17" s="8">
        <v>7629199.9192643398</v>
      </c>
      <c r="K17" s="8">
        <v>7268462.0907180496</v>
      </c>
      <c r="L17" s="8">
        <v>7195960.2218001196</v>
      </c>
      <c r="M17" s="8">
        <v>7190195.8635004601</v>
      </c>
      <c r="N17" s="8">
        <v>7039708.8075507097</v>
      </c>
      <c r="O17" s="8">
        <v>6715960.1317077205</v>
      </c>
      <c r="P17" s="8">
        <v>6522682.2843512297</v>
      </c>
      <c r="Q17" s="8">
        <v>6387739.3479224499</v>
      </c>
      <c r="R17" s="8">
        <v>6391346.2917408003</v>
      </c>
      <c r="S17" s="8">
        <v>6173231.5664095897</v>
      </c>
      <c r="T17" s="8">
        <v>6147032.1761322701</v>
      </c>
      <c r="U17" s="8">
        <v>6424147.1492910804</v>
      </c>
      <c r="V17" s="8">
        <v>6139783.5485913502</v>
      </c>
      <c r="W17" s="8">
        <v>6080923.56784146</v>
      </c>
      <c r="Y17" s="72">
        <f>STDEV(AA17:AT17)/AVERAGE(AA17:AT17)</f>
        <v>0.10410865940809999</v>
      </c>
      <c r="Z17" s="73"/>
      <c r="AA17" s="10">
        <v>4859353.22773783</v>
      </c>
      <c r="AB17" s="10">
        <v>4975453.4471236104</v>
      </c>
      <c r="AC17" s="10">
        <v>4857669.4897191897</v>
      </c>
      <c r="AD17" s="10">
        <v>4774806.0839062901</v>
      </c>
      <c r="AE17" s="10">
        <v>4770615.6956377504</v>
      </c>
      <c r="AF17" s="10">
        <v>4851316.5008323798</v>
      </c>
      <c r="AG17" s="10">
        <v>4616515.9883395303</v>
      </c>
      <c r="AH17" s="10">
        <v>4407762.2534721699</v>
      </c>
      <c r="AI17" s="10">
        <v>4352416.1571503598</v>
      </c>
      <c r="AJ17" s="10">
        <v>4228702.1898074998</v>
      </c>
      <c r="AK17" s="10">
        <v>4195537.1601502197</v>
      </c>
      <c r="AL17" s="10">
        <v>3800895.60052368</v>
      </c>
      <c r="AM17" s="10">
        <v>3862810.5848448598</v>
      </c>
      <c r="AN17" s="10">
        <v>3907993.31047747</v>
      </c>
      <c r="AO17" s="10">
        <v>3920326.6504943399</v>
      </c>
      <c r="AP17" s="10">
        <v>3821226.91649005</v>
      </c>
      <c r="AQ17" s="10">
        <v>3772689.6121739699</v>
      </c>
      <c r="AR17" s="10">
        <v>3818926.9108219901</v>
      </c>
      <c r="AS17" s="10">
        <v>3901205.7249999298</v>
      </c>
      <c r="AT17" s="10">
        <v>3873794.49551374</v>
      </c>
      <c r="AV17" s="114">
        <v>3712294.9349736702</v>
      </c>
      <c r="AW17" s="114">
        <v>9533296.9012787994</v>
      </c>
      <c r="AX17" s="114">
        <v>6128929.5905940402</v>
      </c>
      <c r="AY17" s="114">
        <v>6756465.1365927104</v>
      </c>
      <c r="AZ17" s="114">
        <v>4865156.5269287098</v>
      </c>
      <c r="BA17" s="114">
        <v>4517774.8219373701</v>
      </c>
      <c r="BB17" s="114">
        <v>5872437.5877277004</v>
      </c>
      <c r="BC17" s="114">
        <v>5352062.8281287504</v>
      </c>
      <c r="BD17" s="114">
        <v>5772485.3521485897</v>
      </c>
      <c r="BE17" s="114">
        <v>5490110.9197072098</v>
      </c>
      <c r="BF17" s="114">
        <v>4148948.0911842999</v>
      </c>
      <c r="BG17" s="114">
        <v>4550996.7403185098</v>
      </c>
      <c r="BH17" s="114">
        <v>4434476.4233863596</v>
      </c>
      <c r="BI17" s="114">
        <v>5247391.2382038096</v>
      </c>
      <c r="BJ17" s="114">
        <v>5604749.3452963196</v>
      </c>
      <c r="BK17" s="114">
        <v>4036332.1031928998</v>
      </c>
      <c r="BL17" s="114">
        <v>5504978.7547691604</v>
      </c>
      <c r="BM17" s="114">
        <v>5158932.6570865903</v>
      </c>
      <c r="BN17" s="114">
        <v>5168059.8905752096</v>
      </c>
      <c r="BO17" s="114">
        <v>4896779.0408149697</v>
      </c>
      <c r="BP17" s="114">
        <v>5139817.2020535003</v>
      </c>
      <c r="BQ17" s="114">
        <v>4628234.3373509403</v>
      </c>
      <c r="BR17" s="114">
        <v>4801396.2121025398</v>
      </c>
      <c r="BS17" s="114">
        <v>4873882.2759343795</v>
      </c>
      <c r="BT17" s="114">
        <v>5552232.1066799099</v>
      </c>
      <c r="BU17" s="114">
        <v>5977760.3546667797</v>
      </c>
      <c r="BV17" s="114">
        <v>3948417.3777110898</v>
      </c>
      <c r="BW17" s="114">
        <v>4785688.0344238998</v>
      </c>
      <c r="BX17" s="114">
        <v>5953394.0758267604</v>
      </c>
      <c r="BY17" s="114">
        <v>5283151.7777060298</v>
      </c>
      <c r="BZ17" s="114">
        <v>6312698.7612433601</v>
      </c>
      <c r="CA17" s="114">
        <v>6399520.1462931801</v>
      </c>
      <c r="CB17" s="114">
        <v>4582049.75736799</v>
      </c>
      <c r="CC17" s="114">
        <v>5018159.7706532497</v>
      </c>
      <c r="CD17" s="114">
        <v>4389065.3214596603</v>
      </c>
      <c r="CE17" s="114">
        <v>5199401.4918498499</v>
      </c>
      <c r="CF17" s="114">
        <v>4257099.1088193599</v>
      </c>
      <c r="CG17" s="114">
        <v>5891886.1059313696</v>
      </c>
      <c r="CH17" s="114">
        <v>4514102.4870670801</v>
      </c>
      <c r="CI17" s="114">
        <v>5817182.1578466101</v>
      </c>
      <c r="CJ17" s="114">
        <v>4641152.1846771101</v>
      </c>
      <c r="CK17" s="114">
        <v>5094574.38175146</v>
      </c>
      <c r="CL17" s="114">
        <v>8267360.41175301</v>
      </c>
      <c r="CM17" s="114">
        <v>3894939.4119110699</v>
      </c>
      <c r="CN17" s="114">
        <v>4966797.1332304301</v>
      </c>
      <c r="CO17" s="114">
        <v>4921304.8300651098</v>
      </c>
      <c r="CP17" s="114">
        <v>4584884.41894913</v>
      </c>
      <c r="CQ17" s="114">
        <v>5020480.4329079902</v>
      </c>
      <c r="CR17" s="114">
        <v>6571526.5287467903</v>
      </c>
      <c r="CS17" s="114">
        <v>6027006.6424659397</v>
      </c>
      <c r="CT17" s="114">
        <v>4482222.5985802598</v>
      </c>
      <c r="CU17" s="114">
        <v>4792181.2699605199</v>
      </c>
      <c r="CV17" s="114">
        <v>3634835.4097305699</v>
      </c>
      <c r="CW17" s="114">
        <v>4644425.8121005101</v>
      </c>
      <c r="CX17" s="114">
        <v>3987913.58538529</v>
      </c>
      <c r="CY17" s="114">
        <v>5861999.6563094798</v>
      </c>
      <c r="CZ17" s="114">
        <v>4246943.0022416804</v>
      </c>
      <c r="DA17" s="114">
        <v>8862315.8394278307</v>
      </c>
      <c r="DB17" s="114">
        <v>4322398.2671136996</v>
      </c>
      <c r="DC17" s="114">
        <v>5217424.9849258903</v>
      </c>
      <c r="DD17" s="114">
        <v>6286371.7776195398</v>
      </c>
      <c r="DE17" s="114">
        <v>4315102.1281474996</v>
      </c>
      <c r="DF17" s="114">
        <v>4602686.4641968301</v>
      </c>
      <c r="DG17" s="114">
        <v>2874418.17875023</v>
      </c>
      <c r="DH17" s="114">
        <v>3701960.4001271399</v>
      </c>
      <c r="DI17" s="114">
        <v>3094851.7157111499</v>
      </c>
      <c r="DJ17" s="114">
        <v>4974251.9249603897</v>
      </c>
      <c r="DK17" s="114">
        <v>5244295.3565439796</v>
      </c>
      <c r="DL17" s="114">
        <v>4489210.2152096601</v>
      </c>
      <c r="DM17" s="114">
        <v>4614244.0975781996</v>
      </c>
      <c r="DN17" s="114">
        <v>3326517.6610393701</v>
      </c>
      <c r="DO17" s="114">
        <v>7396753.9894916201</v>
      </c>
      <c r="DP17" s="114">
        <v>4176271.7276797001</v>
      </c>
      <c r="DQ17" s="114">
        <v>4263197.9979806999</v>
      </c>
      <c r="DR17" s="114">
        <v>3873341.5650823298</v>
      </c>
      <c r="DS17" s="114">
        <v>8741197.2552370206</v>
      </c>
      <c r="DT17" s="114">
        <v>4157603.7960511101</v>
      </c>
      <c r="DU17" s="114">
        <v>3428862.3604542199</v>
      </c>
      <c r="DV17" s="114">
        <v>3110663.2928082398</v>
      </c>
      <c r="DW17" s="114">
        <v>3341833.4846242699</v>
      </c>
      <c r="DX17" s="114">
        <v>5728942.0212003598</v>
      </c>
      <c r="DY17" s="114">
        <v>4820562.9991695601</v>
      </c>
      <c r="DZ17" s="114">
        <v>3652760.2919068201</v>
      </c>
      <c r="EA17" s="114">
        <v>3418617.27606394</v>
      </c>
      <c r="EB17" s="114">
        <v>3209864.7798943701</v>
      </c>
      <c r="EC17" s="114">
        <v>5095935.2608889798</v>
      </c>
      <c r="ED17" s="114">
        <v>6134980.2873136001</v>
      </c>
      <c r="EE17" s="114">
        <v>2827283.9697860102</v>
      </c>
      <c r="EF17" s="114">
        <v>4469351.7572452603</v>
      </c>
      <c r="EG17" s="114">
        <v>3169085.7536874898</v>
      </c>
      <c r="EH17" s="114">
        <v>3910824.0120208398</v>
      </c>
      <c r="EI17" s="114">
        <v>3864535.9878339502</v>
      </c>
      <c r="EJ17" s="114">
        <v>3148304.59042736</v>
      </c>
      <c r="EK17" s="114">
        <v>4055709.3398682801</v>
      </c>
      <c r="EL17" s="114">
        <v>4900106.5549444295</v>
      </c>
      <c r="EM17" s="114">
        <v>5161283.7989796102</v>
      </c>
      <c r="EN17" s="114">
        <v>3648984.7292338102</v>
      </c>
      <c r="EO17" s="114">
        <v>4869369.7820001096</v>
      </c>
      <c r="EP17" s="114">
        <v>2939585.1147630499</v>
      </c>
      <c r="EQ17" s="114">
        <v>2903655.60821283</v>
      </c>
      <c r="ER17" s="114">
        <v>3400189.11798902</v>
      </c>
      <c r="ES17" s="114">
        <v>5061510.2978207702</v>
      </c>
      <c r="ET17" s="114">
        <v>2728490.9292707401</v>
      </c>
      <c r="EU17" s="114">
        <v>3752386.2713971101</v>
      </c>
      <c r="EV17" s="114">
        <v>4115741.99970236</v>
      </c>
      <c r="EW17" s="114">
        <v>4475798.9895114098</v>
      </c>
      <c r="EX17" s="114">
        <v>3637044.0644739601</v>
      </c>
      <c r="EY17" s="114">
        <v>4600464.3990968298</v>
      </c>
      <c r="EZ17" s="114">
        <v>3155017.3229267201</v>
      </c>
      <c r="FA17" s="114">
        <v>3986563.78801557</v>
      </c>
      <c r="FB17" s="114">
        <v>2907363.2187698898</v>
      </c>
      <c r="FC17" s="114">
        <v>3481976.6518854699</v>
      </c>
      <c r="FD17" s="114">
        <v>3018100.4769833102</v>
      </c>
      <c r="FE17" s="114">
        <v>3312073.4582665702</v>
      </c>
      <c r="FF17" s="114">
        <v>3632410.7205650499</v>
      </c>
      <c r="FG17" s="114">
        <v>3842048.7369269398</v>
      </c>
      <c r="FH17" s="114">
        <v>3168832.20925195</v>
      </c>
      <c r="FI17" s="114">
        <v>5125245.2871440696</v>
      </c>
      <c r="FJ17" s="114">
        <v>3330779.73431344</v>
      </c>
      <c r="FK17" s="114">
        <v>3758163.68357484</v>
      </c>
      <c r="FL17" s="114">
        <v>3308014.8105240799</v>
      </c>
      <c r="FM17" s="114">
        <v>3529519.30013088</v>
      </c>
      <c r="FN17" s="114">
        <v>3386404.6717333398</v>
      </c>
      <c r="FO17" s="114">
        <v>4206795.9421523502</v>
      </c>
      <c r="FP17" s="114">
        <v>2435714.0397540899</v>
      </c>
      <c r="FQ17" s="114">
        <v>3227613.8671102598</v>
      </c>
      <c r="FR17" s="114">
        <v>2343853.66220725</v>
      </c>
      <c r="FS17" s="114">
        <v>4953072.5179871405</v>
      </c>
      <c r="FT17" s="114">
        <v>2751198.1355910799</v>
      </c>
      <c r="FU17" s="114">
        <v>3360188.4784743702</v>
      </c>
      <c r="FV17" s="114">
        <v>3435941.33417205</v>
      </c>
      <c r="FW17" s="114">
        <v>3738123.2162374598</v>
      </c>
      <c r="FX17" s="114">
        <v>4062958.3753208499</v>
      </c>
      <c r="FY17" s="114">
        <v>4747383.0819998505</v>
      </c>
      <c r="FZ17" s="114">
        <v>2861103.7492330698</v>
      </c>
      <c r="GA17" s="114">
        <v>3086348.8526424998</v>
      </c>
      <c r="GB17" s="114">
        <v>4114641.5757202799</v>
      </c>
      <c r="GC17" s="114">
        <v>4726639.1070445599</v>
      </c>
      <c r="GD17" s="114">
        <v>3631123.7701876899</v>
      </c>
      <c r="GE17" s="114">
        <v>2866769.4844100201</v>
      </c>
      <c r="GF17" s="114">
        <v>4519497.6331054801</v>
      </c>
      <c r="GG17" s="114">
        <v>5614642.0121833701</v>
      </c>
      <c r="GH17" s="114">
        <v>3496282.3613108299</v>
      </c>
      <c r="GI17" s="114">
        <v>3668171.0562651502</v>
      </c>
      <c r="GJ17" s="114">
        <v>4770738.14665063</v>
      </c>
      <c r="GK17" s="114">
        <v>3568504.2950722799</v>
      </c>
      <c r="GL17" s="114">
        <v>3015104.54591905</v>
      </c>
      <c r="GM17" s="114">
        <v>3457234.9792827899</v>
      </c>
      <c r="GN17" s="114">
        <v>3123649.9237155798</v>
      </c>
      <c r="GO17" s="114">
        <v>2645601.2388252099</v>
      </c>
      <c r="GP17" s="114">
        <v>4309302.4303449998</v>
      </c>
      <c r="GQ17" s="114">
        <v>4191399.1301929401</v>
      </c>
      <c r="GR17" s="114">
        <v>3388547.7242913898</v>
      </c>
      <c r="GS17" s="114">
        <v>4511055.2850147299</v>
      </c>
      <c r="GT17" s="114">
        <v>4986203.0807437496</v>
      </c>
      <c r="GU17" s="114">
        <v>3682080.6522516101</v>
      </c>
      <c r="GV17" s="114">
        <v>3817159.0315121198</v>
      </c>
    </row>
    <row r="18" spans="1:204" x14ac:dyDescent="0.2">
      <c r="A18" s="69" t="s">
        <v>2040</v>
      </c>
      <c r="B18" s="70">
        <f>STDEV(D18:W18)/AVERAGE(D18:W18)</f>
        <v>0.11319519992335839</v>
      </c>
      <c r="C18" s="71"/>
      <c r="D18" s="8">
        <v>3225418.6504838602</v>
      </c>
      <c r="E18" s="8">
        <v>3153133.0591434799</v>
      </c>
      <c r="F18" s="8">
        <v>3105729.8426103801</v>
      </c>
      <c r="G18" s="8">
        <v>3023794.0827633399</v>
      </c>
      <c r="H18" s="8">
        <v>3001320.4013737901</v>
      </c>
      <c r="I18" s="8">
        <v>2958667.7764852</v>
      </c>
      <c r="J18" s="8">
        <v>2889055.97358899</v>
      </c>
      <c r="K18" s="8">
        <v>2780673.7118200399</v>
      </c>
      <c r="L18" s="8">
        <v>2832866.6259685</v>
      </c>
      <c r="M18" s="8">
        <v>2737878.8661549701</v>
      </c>
      <c r="N18" s="8">
        <v>2646182.4949772302</v>
      </c>
      <c r="O18" s="8">
        <v>2579544.4231390702</v>
      </c>
      <c r="P18" s="8">
        <v>2444703.0723570101</v>
      </c>
      <c r="Q18" s="8">
        <v>2472776.7033036398</v>
      </c>
      <c r="R18" s="8">
        <v>2443891.9592599398</v>
      </c>
      <c r="S18" s="8">
        <v>2378220.9075395502</v>
      </c>
      <c r="T18" s="8">
        <v>2509162.8752280599</v>
      </c>
      <c r="U18" s="8">
        <v>2312266.1661865599</v>
      </c>
      <c r="V18" s="8">
        <v>2325489.9189990801</v>
      </c>
      <c r="W18" s="8">
        <v>2274320.5252954401</v>
      </c>
      <c r="Y18" s="72">
        <f>STDEV(AA18:AT18)/AVERAGE(AA18:AT18)</f>
        <v>0.10304030745007491</v>
      </c>
      <c r="Z18" s="73"/>
      <c r="AA18" s="10">
        <v>3377345.0361472601</v>
      </c>
      <c r="AB18" s="10">
        <v>3349880.3582804902</v>
      </c>
      <c r="AC18" s="10">
        <v>3307405.8722504298</v>
      </c>
      <c r="AD18" s="10">
        <v>3344867.0397162498</v>
      </c>
      <c r="AE18" s="10">
        <v>3293440.6421731301</v>
      </c>
      <c r="AF18" s="10">
        <v>3357872.3904181598</v>
      </c>
      <c r="AG18" s="10">
        <v>3261147.3917214698</v>
      </c>
      <c r="AH18" s="10">
        <v>3012033.2303633802</v>
      </c>
      <c r="AI18" s="10">
        <v>3112428.8167908201</v>
      </c>
      <c r="AJ18" s="10">
        <v>2915915.0464004599</v>
      </c>
      <c r="AK18" s="10">
        <v>2845101.02170088</v>
      </c>
      <c r="AL18" s="10">
        <v>2705516.7616347</v>
      </c>
      <c r="AM18" s="10">
        <v>2714978.5487439502</v>
      </c>
      <c r="AN18" s="10">
        <v>2715756.4202909698</v>
      </c>
      <c r="AO18" s="10">
        <v>2659797.8573863101</v>
      </c>
      <c r="AP18" s="10">
        <v>2628215.7687290199</v>
      </c>
      <c r="AQ18" s="10">
        <v>2684276.36144426</v>
      </c>
      <c r="AR18" s="10">
        <v>2615054.5868108901</v>
      </c>
      <c r="AS18" s="10">
        <v>2665488.7823635899</v>
      </c>
      <c r="AT18" s="10">
        <v>2636027.1616720799</v>
      </c>
      <c r="AV18" s="114">
        <v>3777065.75759354</v>
      </c>
      <c r="AW18" s="114">
        <v>3387641.5511851902</v>
      </c>
      <c r="AX18" s="114">
        <v>3527190.5898592402</v>
      </c>
      <c r="AY18" s="114">
        <v>3402259.0702878302</v>
      </c>
      <c r="AZ18" s="114">
        <v>3439335.2478441498</v>
      </c>
      <c r="BA18" s="114">
        <v>3514244.2225143602</v>
      </c>
      <c r="BB18" s="114">
        <v>3378731.1004575598</v>
      </c>
      <c r="BC18" s="114">
        <v>3516770.4465440102</v>
      </c>
      <c r="BD18" s="114">
        <v>3323594.19931415</v>
      </c>
      <c r="BE18" s="114">
        <v>3411127.9044228699</v>
      </c>
      <c r="BF18" s="114">
        <v>3463863.1923470199</v>
      </c>
      <c r="BG18" s="114">
        <v>2455113.0511360099</v>
      </c>
      <c r="BH18" s="114">
        <v>3509598.44952439</v>
      </c>
      <c r="BI18" s="114">
        <v>3328403.4204989802</v>
      </c>
      <c r="BJ18" s="114">
        <v>3633731.9624169199</v>
      </c>
      <c r="BK18" s="114">
        <v>3500614.2736458001</v>
      </c>
      <c r="BL18" s="114">
        <v>3505986.1193017298</v>
      </c>
      <c r="BM18" s="114">
        <v>3340088.6056319298</v>
      </c>
      <c r="BN18" s="114">
        <v>3444429.8566213301</v>
      </c>
      <c r="BO18" s="114">
        <v>3439613.3160024402</v>
      </c>
      <c r="BP18" s="114">
        <v>3503634.5163833899</v>
      </c>
      <c r="BQ18" s="114">
        <v>3667930.90597738</v>
      </c>
      <c r="BR18" s="114">
        <v>3678249.2637406001</v>
      </c>
      <c r="BS18" s="114">
        <v>3444667.1904527401</v>
      </c>
      <c r="BT18" s="114">
        <v>3434961.2380690002</v>
      </c>
      <c r="BU18" s="114">
        <v>3537074.80584215</v>
      </c>
      <c r="BV18" s="114">
        <v>3434606.8136052098</v>
      </c>
      <c r="BW18" s="114">
        <v>3378390.23459021</v>
      </c>
      <c r="BX18" s="114">
        <v>3312783.6082247398</v>
      </c>
      <c r="BY18" s="114">
        <v>3489686.3098879298</v>
      </c>
      <c r="BZ18" s="114">
        <v>3366953.6084074602</v>
      </c>
      <c r="CA18" s="114">
        <v>3423124.11354077</v>
      </c>
      <c r="CB18" s="114">
        <v>3439453.0621773801</v>
      </c>
      <c r="CC18" s="114">
        <v>3323566.3367720898</v>
      </c>
      <c r="CD18" s="114">
        <v>3433464.2942144098</v>
      </c>
      <c r="CE18" s="114">
        <v>3512528.2760680402</v>
      </c>
      <c r="CF18" s="114">
        <v>2927753.3475909</v>
      </c>
      <c r="CG18" s="114">
        <v>3448472.4782638</v>
      </c>
      <c r="CH18" s="114">
        <v>3384552.0897037801</v>
      </c>
      <c r="CI18" s="114">
        <v>3144436.9835625798</v>
      </c>
      <c r="CJ18" s="114">
        <v>3092548.4844973702</v>
      </c>
      <c r="CK18" s="114">
        <v>3205831.8835731801</v>
      </c>
      <c r="CL18" s="114">
        <v>2960771.1482414799</v>
      </c>
      <c r="CM18" s="114">
        <v>3228321.1784250201</v>
      </c>
      <c r="CN18" s="114">
        <v>3152096.7706583999</v>
      </c>
      <c r="CO18" s="114">
        <v>3092627.5803305302</v>
      </c>
      <c r="CP18" s="114">
        <v>2989079.7494756002</v>
      </c>
      <c r="CQ18" s="114">
        <v>3153874.03271065</v>
      </c>
      <c r="CR18" s="114">
        <v>3058574.8485408402</v>
      </c>
      <c r="CS18" s="114">
        <v>3142404.38588002</v>
      </c>
      <c r="CT18" s="114">
        <v>3150734.6316998499</v>
      </c>
      <c r="CU18" s="114">
        <v>3012158.5490105799</v>
      </c>
      <c r="CV18" s="114">
        <v>3087404.8380419202</v>
      </c>
      <c r="CW18" s="114">
        <v>2954818.3806884401</v>
      </c>
      <c r="CX18" s="114">
        <v>3054658.1225633598</v>
      </c>
      <c r="CY18" s="114">
        <v>2943187.5745787201</v>
      </c>
      <c r="CZ18" s="114">
        <v>3151837.48267214</v>
      </c>
      <c r="DA18" s="114">
        <v>2724720.2860278501</v>
      </c>
      <c r="DB18" s="114">
        <v>3069132.62421154</v>
      </c>
      <c r="DC18" s="114">
        <v>3039013.0808886699</v>
      </c>
      <c r="DD18" s="114">
        <v>2956185.2954853298</v>
      </c>
      <c r="DE18" s="114">
        <v>3084984.9787333198</v>
      </c>
      <c r="DF18" s="114">
        <v>3204113.0749288499</v>
      </c>
      <c r="DG18" s="114">
        <v>2929249.2911255001</v>
      </c>
      <c r="DH18" s="114">
        <v>3145850.1468909699</v>
      </c>
      <c r="DI18" s="114">
        <v>3115385.8937743399</v>
      </c>
      <c r="DJ18" s="114">
        <v>2953344.37328339</v>
      </c>
      <c r="DK18" s="114">
        <v>2897293.0234832</v>
      </c>
      <c r="DL18" s="114">
        <v>3073510.1050211098</v>
      </c>
      <c r="DM18" s="114">
        <v>3084390.6405737898</v>
      </c>
      <c r="DN18" s="114">
        <v>3143558.6880238401</v>
      </c>
      <c r="DO18" s="114">
        <v>3058216.9542622599</v>
      </c>
      <c r="DP18" s="114">
        <v>2883340.4341996899</v>
      </c>
      <c r="DQ18" s="114">
        <v>3350645.4554741001</v>
      </c>
      <c r="DR18" s="114">
        <v>3086420.7017226801</v>
      </c>
      <c r="DS18" s="114">
        <v>3029840.4089273</v>
      </c>
      <c r="DT18" s="114">
        <v>3079136.9709681198</v>
      </c>
      <c r="DU18" s="114">
        <v>2638930.2555772602</v>
      </c>
      <c r="DV18" s="114">
        <v>2785058.52465769</v>
      </c>
      <c r="DW18" s="114">
        <v>2693946.6440519299</v>
      </c>
      <c r="DX18" s="114">
        <v>2621234.3083911901</v>
      </c>
      <c r="DY18" s="114">
        <v>2653657.2848575199</v>
      </c>
      <c r="DZ18" s="114">
        <v>2750998.94016553</v>
      </c>
      <c r="EA18" s="114">
        <v>2657645.1643832498</v>
      </c>
      <c r="EB18" s="114">
        <v>2711920.8908422999</v>
      </c>
      <c r="EC18" s="114">
        <v>2485222.8466685698</v>
      </c>
      <c r="ED18" s="114">
        <v>2524426.6551354099</v>
      </c>
      <c r="EE18" s="114">
        <v>2797550.6155821998</v>
      </c>
      <c r="EF18" s="114">
        <v>2669965.82781519</v>
      </c>
      <c r="EG18" s="114">
        <v>2504931.27729247</v>
      </c>
      <c r="EH18" s="114">
        <v>2541928.50114827</v>
      </c>
      <c r="EI18" s="114">
        <v>2559554.62345513</v>
      </c>
      <c r="EJ18" s="114">
        <v>2405357.0794291999</v>
      </c>
      <c r="EK18" s="114">
        <v>2528220.1509729102</v>
      </c>
      <c r="EL18" s="114">
        <v>2330241.3818952101</v>
      </c>
      <c r="EM18" s="114">
        <v>2168013.4187539099</v>
      </c>
      <c r="EN18" s="114">
        <v>2601129.4805182</v>
      </c>
      <c r="EO18" s="114">
        <v>2692649.8897544402</v>
      </c>
      <c r="EP18" s="114">
        <v>2624382.2695480301</v>
      </c>
      <c r="EQ18" s="114">
        <v>2633298.7456271001</v>
      </c>
      <c r="ER18" s="114">
        <v>2750816.8815607801</v>
      </c>
      <c r="ES18" s="114">
        <v>2750197.5606243601</v>
      </c>
      <c r="ET18" s="114">
        <v>2720076.1882026601</v>
      </c>
      <c r="EU18" s="114">
        <v>2635032.9664522801</v>
      </c>
      <c r="EV18" s="114">
        <v>2557293.23952806</v>
      </c>
      <c r="EW18" s="114">
        <v>2481290.5458634002</v>
      </c>
      <c r="EX18" s="114">
        <v>2633602.3895395398</v>
      </c>
      <c r="EY18" s="114">
        <v>2670368.3426216501</v>
      </c>
      <c r="EZ18" s="114">
        <v>2685355.4756503101</v>
      </c>
      <c r="FA18" s="114">
        <v>2540034.1471922402</v>
      </c>
      <c r="FB18" s="114">
        <v>2549905.4650985398</v>
      </c>
      <c r="FC18" s="114">
        <v>2287692.5886300001</v>
      </c>
      <c r="FD18" s="114">
        <v>2572508.0215206998</v>
      </c>
      <c r="FE18" s="114">
        <v>2653220.8691332</v>
      </c>
      <c r="FF18" s="114">
        <v>2666786.4534477298</v>
      </c>
      <c r="FG18" s="114">
        <v>2679624.7485248698</v>
      </c>
      <c r="FH18" s="114">
        <v>2706366.3635366</v>
      </c>
      <c r="FI18" s="114">
        <v>2501842.1225656099</v>
      </c>
      <c r="FJ18" s="114">
        <v>2559000.9004193</v>
      </c>
      <c r="FK18" s="114">
        <v>2494326.9010304199</v>
      </c>
      <c r="FL18" s="114">
        <v>2424033.3051643702</v>
      </c>
      <c r="FM18" s="114">
        <v>2410029.27831046</v>
      </c>
      <c r="FN18" s="114">
        <v>2373919.0619726102</v>
      </c>
      <c r="FO18" s="114">
        <v>2499163.1843186002</v>
      </c>
      <c r="FP18" s="114">
        <v>2607009.8630798701</v>
      </c>
      <c r="FQ18" s="114">
        <v>2521331.8087153402</v>
      </c>
      <c r="FR18" s="114">
        <v>2526649.7156499098</v>
      </c>
      <c r="FS18" s="114">
        <v>2446102.5581008699</v>
      </c>
      <c r="FT18" s="114">
        <v>2556499.9141971599</v>
      </c>
      <c r="FU18" s="114">
        <v>2454891.3086745902</v>
      </c>
      <c r="FV18" s="114">
        <v>2325744.5544969998</v>
      </c>
      <c r="FW18" s="114">
        <v>2603735.0137174898</v>
      </c>
      <c r="FX18" s="114">
        <v>2390344.9288371899</v>
      </c>
      <c r="FY18" s="114">
        <v>2545894.9873662302</v>
      </c>
      <c r="FZ18" s="114">
        <v>2850667.7393628098</v>
      </c>
      <c r="GA18" s="114">
        <v>2448722.8279341101</v>
      </c>
      <c r="GB18" s="114">
        <v>2593066.3249669098</v>
      </c>
      <c r="GC18" s="114">
        <v>2322385.07382708</v>
      </c>
      <c r="GD18" s="114">
        <v>2469685.0046514501</v>
      </c>
      <c r="GE18" s="114">
        <v>2481406.6018517399</v>
      </c>
      <c r="GF18" s="114">
        <v>2426811.8995224801</v>
      </c>
      <c r="GG18" s="114">
        <v>2904964.4346169801</v>
      </c>
      <c r="GH18" s="114">
        <v>2516552.4444479202</v>
      </c>
      <c r="GI18" s="114">
        <v>2473940.1811325401</v>
      </c>
      <c r="GJ18" s="114">
        <v>2508064.3129287399</v>
      </c>
      <c r="GK18" s="114">
        <v>2437748.5812906302</v>
      </c>
      <c r="GL18" s="114">
        <v>2269562.0007788399</v>
      </c>
      <c r="GM18" s="114">
        <v>2338674.3965856</v>
      </c>
      <c r="GN18" s="114">
        <v>2523289.3369101798</v>
      </c>
      <c r="GO18" s="114">
        <v>2227059.9629278299</v>
      </c>
      <c r="GP18" s="114">
        <v>2393106.9338657702</v>
      </c>
      <c r="GQ18" s="114">
        <v>2523362.56203182</v>
      </c>
      <c r="GR18" s="114">
        <v>2246315.4194892701</v>
      </c>
      <c r="GS18" s="114">
        <v>2443513.0682772798</v>
      </c>
      <c r="GT18" s="114">
        <v>2473674.3881057901</v>
      </c>
      <c r="GU18" s="114">
        <v>2555858.09320314</v>
      </c>
      <c r="GV18" s="114">
        <v>2432115.9748062999</v>
      </c>
    </row>
    <row r="19" spans="1:204" s="79" customFormat="1" x14ac:dyDescent="0.2">
      <c r="A19" s="75" t="s">
        <v>2034</v>
      </c>
      <c r="B19" s="76">
        <f>STDEV(D19:W19)/AVERAGE(D19:W19)</f>
        <v>2.5257650285984253E-2</v>
      </c>
      <c r="C19" s="77"/>
      <c r="D19" s="78">
        <f t="shared" ref="D19:W19" si="15">(D17/D18)*78.4</f>
        <v>200.98510609382581</v>
      </c>
      <c r="E19" s="78">
        <f t="shared" si="15"/>
        <v>206.23042560388063</v>
      </c>
      <c r="F19" s="78">
        <f t="shared" si="15"/>
        <v>206.94224197665031</v>
      </c>
      <c r="G19" s="78">
        <f t="shared" si="15"/>
        <v>205.82813147823268</v>
      </c>
      <c r="H19" s="78">
        <f t="shared" si="15"/>
        <v>210.51474031782212</v>
      </c>
      <c r="I19" s="78">
        <f t="shared" si="15"/>
        <v>211.57570128857273</v>
      </c>
      <c r="J19" s="78">
        <f t="shared" si="15"/>
        <v>207.0327744212189</v>
      </c>
      <c r="K19" s="78">
        <f t="shared" si="15"/>
        <v>204.93142560739778</v>
      </c>
      <c r="L19" s="78">
        <f t="shared" si="15"/>
        <v>199.14925616953582</v>
      </c>
      <c r="M19" s="78">
        <f t="shared" si="15"/>
        <v>205.89346105370345</v>
      </c>
      <c r="N19" s="78">
        <f t="shared" si="15"/>
        <v>208.56957959610597</v>
      </c>
      <c r="O19" s="78">
        <f t="shared" si="15"/>
        <v>204.11793245457847</v>
      </c>
      <c r="P19" s="78">
        <f t="shared" si="15"/>
        <v>209.17807846500622</v>
      </c>
      <c r="Q19" s="78">
        <f t="shared" si="15"/>
        <v>202.5248637323584</v>
      </c>
      <c r="R19" s="78">
        <f t="shared" si="15"/>
        <v>205.03424767771506</v>
      </c>
      <c r="S19" s="78">
        <f t="shared" si="15"/>
        <v>203.50563451535174</v>
      </c>
      <c r="T19" s="78">
        <f t="shared" si="15"/>
        <v>192.06697475346922</v>
      </c>
      <c r="U19" s="78">
        <f t="shared" si="15"/>
        <v>217.81797609185128</v>
      </c>
      <c r="V19" s="78">
        <f t="shared" si="15"/>
        <v>206.99252500597586</v>
      </c>
      <c r="W19" s="78">
        <f t="shared" si="15"/>
        <v>209.62058883799597</v>
      </c>
      <c r="Y19" s="80">
        <f>STDEV(AA19:AT19)/AVERAGE(AA19:AT19)</f>
        <v>1.7829540435203402E-2</v>
      </c>
      <c r="Z19" s="81"/>
      <c r="AA19" s="82">
        <f>((AA17/AA18)*78.4)</f>
        <v>112.80259759578635</v>
      </c>
      <c r="AB19" s="82">
        <f t="shared" ref="AB19:AT19" si="16">((AB17/AB18)*78.4)</f>
        <v>116.44462145947169</v>
      </c>
      <c r="AC19" s="82">
        <f t="shared" si="16"/>
        <v>115.14803525908114</v>
      </c>
      <c r="AD19" s="82">
        <f t="shared" si="16"/>
        <v>111.91619652840055</v>
      </c>
      <c r="AE19" s="82">
        <f t="shared" si="16"/>
        <v>113.56399315313311</v>
      </c>
      <c r="AF19" s="82">
        <f t="shared" si="16"/>
        <v>113.26910896035987</v>
      </c>
      <c r="AG19" s="82">
        <f t="shared" si="16"/>
        <v>110.98389922657368</v>
      </c>
      <c r="AH19" s="82">
        <f t="shared" si="16"/>
        <v>114.72933206335436</v>
      </c>
      <c r="AI19" s="82">
        <f t="shared" si="16"/>
        <v>109.63445167958086</v>
      </c>
      <c r="AJ19" s="82">
        <f t="shared" si="16"/>
        <v>113.69681434655109</v>
      </c>
      <c r="AK19" s="82">
        <f t="shared" si="16"/>
        <v>115.61280631052381</v>
      </c>
      <c r="AL19" s="82">
        <f t="shared" si="16"/>
        <v>110.14169984332601</v>
      </c>
      <c r="AM19" s="82">
        <f t="shared" si="16"/>
        <v>111.54576156483596</v>
      </c>
      <c r="AN19" s="82">
        <f t="shared" si="16"/>
        <v>112.8181722234894</v>
      </c>
      <c r="AO19" s="82">
        <f t="shared" si="16"/>
        <v>115.55525114257436</v>
      </c>
      <c r="AP19" s="82">
        <f t="shared" si="16"/>
        <v>113.98766943617267</v>
      </c>
      <c r="AQ19" s="82">
        <f t="shared" si="16"/>
        <v>110.18942380258383</v>
      </c>
      <c r="AR19" s="82">
        <f t="shared" si="16"/>
        <v>114.49239771838678</v>
      </c>
      <c r="AS19" s="82">
        <f t="shared" si="16"/>
        <v>114.74613244058816</v>
      </c>
      <c r="AT19" s="82">
        <f t="shared" si="16"/>
        <v>115.2133380354212</v>
      </c>
      <c r="AU19" s="105"/>
      <c r="AV19" s="106">
        <f>((AV17/AV18)*78.4)</f>
        <v>77.055561533926507</v>
      </c>
      <c r="AW19" s="106">
        <f t="shared" ref="AW19:DH19" si="17">((AW17/AW18)*78.4)</f>
        <v>220.62855994866729</v>
      </c>
      <c r="AX19" s="106">
        <f t="shared" si="17"/>
        <v>136.22968979449121</v>
      </c>
      <c r="AY19" s="106">
        <f t="shared" si="17"/>
        <v>155.69268999378565</v>
      </c>
      <c r="AZ19" s="106">
        <f t="shared" si="17"/>
        <v>110.90174240801284</v>
      </c>
      <c r="BA19" s="106">
        <f t="shared" si="17"/>
        <v>100.78797135688896</v>
      </c>
      <c r="BB19" s="106">
        <f t="shared" si="17"/>
        <v>136.26390890222157</v>
      </c>
      <c r="BC19" s="106">
        <f t="shared" si="17"/>
        <v>119.31450519826899</v>
      </c>
      <c r="BD19" s="106">
        <f t="shared" si="17"/>
        <v>136.16669920227909</v>
      </c>
      <c r="BE19" s="106">
        <f t="shared" si="17"/>
        <v>126.18251445422391</v>
      </c>
      <c r="BF19" s="106">
        <f t="shared" si="17"/>
        <v>93.905998097012002</v>
      </c>
      <c r="BG19" s="106">
        <f t="shared" si="17"/>
        <v>145.32860076479022</v>
      </c>
      <c r="BH19" s="106">
        <f t="shared" si="17"/>
        <v>99.060606674420214</v>
      </c>
      <c r="BI19" s="106">
        <f t="shared" si="17"/>
        <v>123.6014452279057</v>
      </c>
      <c r="BJ19" s="106">
        <f t="shared" si="17"/>
        <v>120.92591121634719</v>
      </c>
      <c r="BK19" s="106">
        <f t="shared" si="17"/>
        <v>90.397973656420717</v>
      </c>
      <c r="BL19" s="106">
        <f t="shared" si="17"/>
        <v>123.10098205975211</v>
      </c>
      <c r="BM19" s="106">
        <f t="shared" si="17"/>
        <v>121.09269186260603</v>
      </c>
      <c r="BN19" s="106">
        <f t="shared" si="17"/>
        <v>117.63220976679631</v>
      </c>
      <c r="BO19" s="106">
        <f t="shared" si="17"/>
        <v>111.61355696985019</v>
      </c>
      <c r="BP19" s="106">
        <f t="shared" si="17"/>
        <v>115.01247255006201</v>
      </c>
      <c r="BQ19" s="106">
        <f t="shared" si="17"/>
        <v>98.925956172455628</v>
      </c>
      <c r="BR19" s="106">
        <f t="shared" si="17"/>
        <v>102.33930221630187</v>
      </c>
      <c r="BS19" s="106">
        <f t="shared" si="17"/>
        <v>110.9286759232707</v>
      </c>
      <c r="BT19" s="106">
        <f t="shared" si="17"/>
        <v>126.72486441460127</v>
      </c>
      <c r="BU19" s="106">
        <f t="shared" si="17"/>
        <v>132.49830369202274</v>
      </c>
      <c r="BV19" s="106">
        <f t="shared" si="17"/>
        <v>90.128488998022277</v>
      </c>
      <c r="BW19" s="106">
        <f t="shared" si="17"/>
        <v>111.05820105010585</v>
      </c>
      <c r="BX19" s="106">
        <f t="shared" si="17"/>
        <v>140.89241880635203</v>
      </c>
      <c r="BY19" s="106">
        <f t="shared" si="17"/>
        <v>118.69235873680996</v>
      </c>
      <c r="BZ19" s="106">
        <f t="shared" si="17"/>
        <v>146.99210040959557</v>
      </c>
      <c r="CA19" s="106">
        <f t="shared" si="17"/>
        <v>146.56856217533397</v>
      </c>
      <c r="CB19" s="106">
        <f t="shared" si="17"/>
        <v>104.44471678593996</v>
      </c>
      <c r="CC19" s="106">
        <f t="shared" si="17"/>
        <v>118.37396523919404</v>
      </c>
      <c r="CD19" s="106">
        <f t="shared" si="17"/>
        <v>100.22027075751765</v>
      </c>
      <c r="CE19" s="106">
        <f t="shared" si="17"/>
        <v>116.05118732804533</v>
      </c>
      <c r="CF19" s="106">
        <f t="shared" si="17"/>
        <v>113.99750269470931</v>
      </c>
      <c r="CG19" s="106">
        <f t="shared" si="17"/>
        <v>133.95028483381833</v>
      </c>
      <c r="CH19" s="106">
        <f t="shared" si="17"/>
        <v>104.5649839642543</v>
      </c>
      <c r="CI19" s="106">
        <f t="shared" si="17"/>
        <v>145.03934521799829</v>
      </c>
      <c r="CJ19" s="106">
        <f t="shared" si="17"/>
        <v>117.65905469314717</v>
      </c>
      <c r="CK19" s="106">
        <f t="shared" si="17"/>
        <v>124.59001158979427</v>
      </c>
      <c r="CL19" s="106">
        <f t="shared" si="17"/>
        <v>218.91629708240191</v>
      </c>
      <c r="CM19" s="106">
        <f t="shared" si="17"/>
        <v>94.588869265728832</v>
      </c>
      <c r="CN19" s="106">
        <f t="shared" si="17"/>
        <v>123.53583140911304</v>
      </c>
      <c r="CO19" s="106">
        <f t="shared" si="17"/>
        <v>124.75808633765995</v>
      </c>
      <c r="CP19" s="106">
        <f t="shared" si="17"/>
        <v>120.25605489738909</v>
      </c>
      <c r="CQ19" s="106">
        <f t="shared" si="17"/>
        <v>124.80069332436067</v>
      </c>
      <c r="CR19" s="106">
        <f t="shared" si="17"/>
        <v>168.44697460960927</v>
      </c>
      <c r="CS19" s="106">
        <f t="shared" si="17"/>
        <v>150.36808212607011</v>
      </c>
      <c r="CT19" s="106">
        <f t="shared" si="17"/>
        <v>111.53152924818221</v>
      </c>
      <c r="CU19" s="106">
        <f t="shared" si="17"/>
        <v>124.7301579421559</v>
      </c>
      <c r="CV19" s="106">
        <f t="shared" si="17"/>
        <v>92.301175605985577</v>
      </c>
      <c r="CW19" s="106">
        <f t="shared" si="17"/>
        <v>123.23024184784019</v>
      </c>
      <c r="CX19" s="106">
        <f t="shared" si="17"/>
        <v>102.3526733760438</v>
      </c>
      <c r="CY19" s="106">
        <f t="shared" si="17"/>
        <v>156.15069084424442</v>
      </c>
      <c r="CZ19" s="106">
        <f t="shared" si="17"/>
        <v>105.64006970735772</v>
      </c>
      <c r="DA19" s="106">
        <f t="shared" si="17"/>
        <v>255.00069323594423</v>
      </c>
      <c r="DB19" s="106">
        <f t="shared" si="17"/>
        <v>110.41426540789234</v>
      </c>
      <c r="DC19" s="106">
        <f t="shared" si="17"/>
        <v>134.59834095171988</v>
      </c>
      <c r="DD19" s="106">
        <f t="shared" si="17"/>
        <v>166.71876019343313</v>
      </c>
      <c r="DE19" s="106">
        <f t="shared" si="17"/>
        <v>109.66147620779341</v>
      </c>
      <c r="DF19" s="106">
        <f t="shared" si="17"/>
        <v>112.62106247640605</v>
      </c>
      <c r="DG19" s="106">
        <f t="shared" si="17"/>
        <v>76.932470683446184</v>
      </c>
      <c r="DH19" s="106">
        <f t="shared" si="17"/>
        <v>92.259224634970138</v>
      </c>
      <c r="DI19" s="106">
        <f t="shared" ref="DI19:FT19" si="18">((DI17/DI18)*78.4)</f>
        <v>77.883248748294321</v>
      </c>
      <c r="DJ19" s="106">
        <f t="shared" si="18"/>
        <v>132.04736787377476</v>
      </c>
      <c r="DK19" s="106">
        <f t="shared" si="18"/>
        <v>141.90927621768461</v>
      </c>
      <c r="DL19" s="106">
        <f t="shared" si="18"/>
        <v>114.5120949163172</v>
      </c>
      <c r="DM19" s="106">
        <f t="shared" si="18"/>
        <v>117.28629068295746</v>
      </c>
      <c r="DN19" s="106">
        <f t="shared" si="18"/>
        <v>82.962976202437218</v>
      </c>
      <c r="DO19" s="106">
        <f t="shared" si="18"/>
        <v>189.62209727073952</v>
      </c>
      <c r="DP19" s="106">
        <f t="shared" si="18"/>
        <v>113.55568685768745</v>
      </c>
      <c r="DQ19" s="106">
        <f t="shared" si="18"/>
        <v>99.752339506894899</v>
      </c>
      <c r="DR19" s="106">
        <f t="shared" si="18"/>
        <v>98.389042858921286</v>
      </c>
      <c r="DS19" s="106">
        <f t="shared" si="18"/>
        <v>226.1867862054203</v>
      </c>
      <c r="DT19" s="106">
        <f t="shared" si="18"/>
        <v>105.85957710998557</v>
      </c>
      <c r="DU19" s="106">
        <f t="shared" si="18"/>
        <v>101.86809920097963</v>
      </c>
      <c r="DV19" s="106">
        <f t="shared" si="18"/>
        <v>87.565844666097533</v>
      </c>
      <c r="DW19" s="106">
        <f t="shared" si="18"/>
        <v>97.254986758190711</v>
      </c>
      <c r="DX19" s="106">
        <f t="shared" si="18"/>
        <v>171.35021200671608</v>
      </c>
      <c r="DY19" s="106">
        <f t="shared" si="18"/>
        <v>142.41934755157558</v>
      </c>
      <c r="DZ19" s="106">
        <f t="shared" si="18"/>
        <v>104.09906114622611</v>
      </c>
      <c r="EA19" s="106">
        <f t="shared" si="18"/>
        <v>100.84852486528662</v>
      </c>
      <c r="EB19" s="106">
        <f t="shared" si="18"/>
        <v>92.795258000891465</v>
      </c>
      <c r="EC19" s="106">
        <f t="shared" si="18"/>
        <v>160.75875247535754</v>
      </c>
      <c r="ED19" s="106">
        <f t="shared" si="18"/>
        <v>190.53136423945202</v>
      </c>
      <c r="EE19" s="106">
        <f t="shared" si="18"/>
        <v>79.233262839497769</v>
      </c>
      <c r="EF19" s="106">
        <f t="shared" si="18"/>
        <v>131.23657768112912</v>
      </c>
      <c r="EG19" s="106">
        <f t="shared" si="18"/>
        <v>99.186882028017422</v>
      </c>
      <c r="EH19" s="106">
        <f t="shared" si="18"/>
        <v>120.62046686361516</v>
      </c>
      <c r="EI19" s="106">
        <f t="shared" si="18"/>
        <v>118.37200842277437</v>
      </c>
      <c r="EJ19" s="106">
        <f t="shared" si="18"/>
        <v>102.61556672827888</v>
      </c>
      <c r="EK19" s="106">
        <f t="shared" si="18"/>
        <v>125.76737517233727</v>
      </c>
      <c r="EL19" s="106">
        <f t="shared" si="18"/>
        <v>164.86204257311539</v>
      </c>
      <c r="EM19" s="106">
        <f t="shared" si="18"/>
        <v>186.64305596068476</v>
      </c>
      <c r="EN19" s="106">
        <f t="shared" si="18"/>
        <v>109.98314575056736</v>
      </c>
      <c r="EO19" s="106">
        <f t="shared" si="18"/>
        <v>141.77802779388583</v>
      </c>
      <c r="EP19" s="106">
        <f t="shared" si="18"/>
        <v>87.816274203496064</v>
      </c>
      <c r="EQ19" s="106">
        <f t="shared" si="18"/>
        <v>86.449211302712854</v>
      </c>
      <c r="ER19" s="106">
        <f t="shared" si="18"/>
        <v>96.90751450495965</v>
      </c>
      <c r="ES19" s="106">
        <f t="shared" si="18"/>
        <v>144.28869148551652</v>
      </c>
      <c r="ET19" s="106">
        <f t="shared" si="18"/>
        <v>78.642535743152621</v>
      </c>
      <c r="EU19" s="106">
        <f t="shared" si="18"/>
        <v>111.64455527614028</v>
      </c>
      <c r="EV19" s="106">
        <f t="shared" si="18"/>
        <v>126.17801032321718</v>
      </c>
      <c r="EW19" s="106">
        <f t="shared" si="18"/>
        <v>141.4194082844067</v>
      </c>
      <c r="EX19" s="106">
        <f t="shared" si="18"/>
        <v>108.27156589291114</v>
      </c>
      <c r="EY19" s="106">
        <f t="shared" si="18"/>
        <v>135.06616414389308</v>
      </c>
      <c r="EZ19" s="106">
        <f t="shared" si="18"/>
        <v>92.111960729353186</v>
      </c>
      <c r="FA19" s="106">
        <f t="shared" si="18"/>
        <v>123.04818867333358</v>
      </c>
      <c r="FB19" s="106">
        <f t="shared" si="18"/>
        <v>89.390481126229076</v>
      </c>
      <c r="FC19" s="106">
        <f t="shared" si="18"/>
        <v>119.32851942808492</v>
      </c>
      <c r="FD19" s="106">
        <f t="shared" si="18"/>
        <v>91.97991820278861</v>
      </c>
      <c r="FE19" s="106">
        <f t="shared" si="18"/>
        <v>97.868429330171637</v>
      </c>
      <c r="FF19" s="106">
        <f t="shared" si="18"/>
        <v>106.78807825955599</v>
      </c>
      <c r="FG19" s="106">
        <f t="shared" si="18"/>
        <v>112.41000111709354</v>
      </c>
      <c r="FH19" s="106">
        <f t="shared" si="18"/>
        <v>91.79704882257829</v>
      </c>
      <c r="FI19" s="106">
        <f t="shared" si="18"/>
        <v>160.60934736362745</v>
      </c>
      <c r="FJ19" s="106">
        <f t="shared" si="18"/>
        <v>102.04495478191754</v>
      </c>
      <c r="FK19" s="106">
        <f t="shared" si="18"/>
        <v>118.12406492130205</v>
      </c>
      <c r="FL19" s="106">
        <f t="shared" si="18"/>
        <v>106.99042813997222</v>
      </c>
      <c r="FM19" s="106">
        <f t="shared" si="18"/>
        <v>114.8178221819157</v>
      </c>
      <c r="FN19" s="106">
        <f t="shared" si="18"/>
        <v>111.83790151770435</v>
      </c>
      <c r="FO19" s="106">
        <f t="shared" si="18"/>
        <v>131.96929433588312</v>
      </c>
      <c r="FP19" s="106">
        <f t="shared" si="18"/>
        <v>73.248660628818755</v>
      </c>
      <c r="FQ19" s="106">
        <f t="shared" si="18"/>
        <v>100.36161298039345</v>
      </c>
      <c r="FR19" s="106">
        <f t="shared" si="18"/>
        <v>72.727978864209831</v>
      </c>
      <c r="FS19" s="106">
        <f t="shared" si="18"/>
        <v>158.75086027123913</v>
      </c>
      <c r="FT19" s="106">
        <f t="shared" si="18"/>
        <v>84.370796428552566</v>
      </c>
      <c r="FU19" s="106">
        <f t="shared" ref="FU19:GV19" si="19">((FU17/FU18)*78.4)</f>
        <v>107.31178842073572</v>
      </c>
      <c r="FV19" s="106">
        <f t="shared" si="19"/>
        <v>115.82432820415586</v>
      </c>
      <c r="FW19" s="106">
        <f t="shared" si="19"/>
        <v>112.55709917062066</v>
      </c>
      <c r="FX19" s="106">
        <f t="shared" si="19"/>
        <v>133.25940234914549</v>
      </c>
      <c r="FY19" s="106">
        <f t="shared" si="19"/>
        <v>146.19410285018469</v>
      </c>
      <c r="FZ19" s="106">
        <f t="shared" si="19"/>
        <v>78.68701456943954</v>
      </c>
      <c r="GA19" s="106">
        <f t="shared" si="19"/>
        <v>98.81467485289555</v>
      </c>
      <c r="GB19" s="106">
        <f t="shared" si="19"/>
        <v>124.40402948065223</v>
      </c>
      <c r="GC19" s="106">
        <f t="shared" si="19"/>
        <v>159.56376492793689</v>
      </c>
      <c r="GD19" s="106">
        <f t="shared" si="19"/>
        <v>115.26980284795154</v>
      </c>
      <c r="GE19" s="106">
        <f t="shared" si="19"/>
        <v>90.575533816192504</v>
      </c>
      <c r="GF19" s="106">
        <f t="shared" si="19"/>
        <v>146.00580065772314</v>
      </c>
      <c r="GG19" s="106">
        <f t="shared" si="19"/>
        <v>151.52954318809589</v>
      </c>
      <c r="GH19" s="106">
        <f t="shared" si="19"/>
        <v>108.92224309948877</v>
      </c>
      <c r="GI19" s="106">
        <f t="shared" si="19"/>
        <v>116.245579826241</v>
      </c>
      <c r="GJ19" s="106">
        <f t="shared" si="19"/>
        <v>149.12929814811986</v>
      </c>
      <c r="GK19" s="106">
        <f t="shared" si="19"/>
        <v>114.76603406966039</v>
      </c>
      <c r="GL19" s="106">
        <f t="shared" si="19"/>
        <v>104.1541038838922</v>
      </c>
      <c r="GM19" s="106">
        <f t="shared" si="19"/>
        <v>115.89780209313967</v>
      </c>
      <c r="GN19" s="106">
        <f t="shared" si="19"/>
        <v>97.053536602813637</v>
      </c>
      <c r="GO19" s="106">
        <f t="shared" si="19"/>
        <v>93.134060409947736</v>
      </c>
      <c r="GP19" s="106">
        <f t="shared" si="19"/>
        <v>141.17601924009887</v>
      </c>
      <c r="GQ19" s="106">
        <f t="shared" si="19"/>
        <v>130.22531789586833</v>
      </c>
      <c r="GR19" s="106">
        <f t="shared" si="19"/>
        <v>118.2657338677962</v>
      </c>
      <c r="GS19" s="106">
        <f t="shared" si="19"/>
        <v>144.73699319909764</v>
      </c>
      <c r="GT19" s="106">
        <f t="shared" si="19"/>
        <v>158.03143833722379</v>
      </c>
      <c r="GU19" s="106">
        <f t="shared" si="19"/>
        <v>112.94645970533634</v>
      </c>
      <c r="GV19" s="106">
        <f t="shared" si="19"/>
        <v>123.0472852325163</v>
      </c>
    </row>
    <row r="20" spans="1:204" x14ac:dyDescent="0.2">
      <c r="A20" s="83"/>
      <c r="B20" s="70"/>
      <c r="C20" s="71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Y20" s="72"/>
      <c r="Z20" s="73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</row>
    <row r="21" spans="1:204" x14ac:dyDescent="0.2">
      <c r="A21" s="69" t="s">
        <v>2041</v>
      </c>
      <c r="B21" s="70">
        <f>STDEV(D21:W21)/AVERAGE(D21:W21)</f>
        <v>0.11759782154235994</v>
      </c>
      <c r="C21" s="71"/>
      <c r="D21" s="8">
        <v>33624904.629442103</v>
      </c>
      <c r="E21" s="8">
        <v>33853634.825350299</v>
      </c>
      <c r="F21" s="8">
        <v>34122587.277478397</v>
      </c>
      <c r="G21" s="8">
        <v>32597546.661272101</v>
      </c>
      <c r="H21" s="8">
        <v>32014846.465675302</v>
      </c>
      <c r="I21" s="8">
        <v>32049983.9858981</v>
      </c>
      <c r="J21" s="8">
        <v>30620113.859722901</v>
      </c>
      <c r="K21" s="8">
        <v>30809137.019838199</v>
      </c>
      <c r="L21" s="8">
        <v>29137603.136981599</v>
      </c>
      <c r="M21" s="8">
        <v>28289693.555319902</v>
      </c>
      <c r="N21" s="8">
        <v>28527356.712823998</v>
      </c>
      <c r="O21" s="8">
        <v>26466558.226384901</v>
      </c>
      <c r="P21" s="8">
        <v>27032220.832047999</v>
      </c>
      <c r="Q21" s="8">
        <v>26266554.112858299</v>
      </c>
      <c r="R21" s="8">
        <v>26350762.3007995</v>
      </c>
      <c r="S21" s="8">
        <v>25962179.3877622</v>
      </c>
      <c r="T21" s="8">
        <v>25295606.281668998</v>
      </c>
      <c r="U21" s="8">
        <v>24900333.081425801</v>
      </c>
      <c r="V21" s="8">
        <v>24340315.274176098</v>
      </c>
      <c r="W21" s="8">
        <v>24154498.6363157</v>
      </c>
      <c r="Y21" s="72">
        <f>STDEV(AA21:AT21)/AVERAGE(AA21:AT21)</f>
        <v>0.1056692369115929</v>
      </c>
      <c r="Z21" s="73"/>
      <c r="AA21" s="10">
        <v>41028980.233073898</v>
      </c>
      <c r="AB21" s="10">
        <v>40794630.703725196</v>
      </c>
      <c r="AC21" s="10">
        <v>41629959.127501503</v>
      </c>
      <c r="AD21" s="10">
        <v>41688600.769779503</v>
      </c>
      <c r="AE21" s="10">
        <v>40481717.994901203</v>
      </c>
      <c r="AF21" s="10">
        <v>39361112.781390302</v>
      </c>
      <c r="AG21" s="10">
        <v>37934943.368507102</v>
      </c>
      <c r="AH21" s="10">
        <v>37925541.786254697</v>
      </c>
      <c r="AI21" s="10">
        <v>35602530.628118798</v>
      </c>
      <c r="AJ21" s="10">
        <v>35497176.154283598</v>
      </c>
      <c r="AK21" s="10">
        <v>34873051.683382802</v>
      </c>
      <c r="AL21" s="10">
        <v>33407899.891596299</v>
      </c>
      <c r="AM21" s="10">
        <v>33594299.9696097</v>
      </c>
      <c r="AN21" s="10">
        <v>33221835.6491381</v>
      </c>
      <c r="AO21" s="10">
        <v>33079193.678404499</v>
      </c>
      <c r="AP21" s="10">
        <v>32303207.201951601</v>
      </c>
      <c r="AQ21" s="10">
        <v>32032105.198674601</v>
      </c>
      <c r="AR21" s="10">
        <v>31844692.061933901</v>
      </c>
      <c r="AS21" s="10">
        <v>31246027.473542102</v>
      </c>
      <c r="AT21" s="10">
        <v>31185386.6856611</v>
      </c>
      <c r="AV21" s="114">
        <v>46123693.6972633</v>
      </c>
      <c r="AW21" s="114">
        <v>32030655.1232346</v>
      </c>
      <c r="AX21" s="114">
        <v>48008427.318976</v>
      </c>
      <c r="AY21" s="114">
        <v>31531334.857108898</v>
      </c>
      <c r="AZ21" s="114">
        <v>47333983.540969498</v>
      </c>
      <c r="BA21" s="114">
        <v>29887136.620628301</v>
      </c>
      <c r="BB21" s="114">
        <v>33434428.297131401</v>
      </c>
      <c r="BC21" s="114">
        <v>31648248.468911801</v>
      </c>
      <c r="BD21" s="114">
        <v>51578629.079612702</v>
      </c>
      <c r="BE21" s="114">
        <v>38824579.660760902</v>
      </c>
      <c r="BF21" s="114">
        <v>43007723.707355298</v>
      </c>
      <c r="BG21" s="114">
        <v>25405774.3294717</v>
      </c>
      <c r="BH21" s="114">
        <v>49332130.6687245</v>
      </c>
      <c r="BI21" s="114">
        <v>29948264.0716567</v>
      </c>
      <c r="BJ21" s="114">
        <v>36224069.495730601</v>
      </c>
      <c r="BK21" s="114">
        <v>41457605.5249843</v>
      </c>
      <c r="BL21" s="114">
        <v>44380241.2932823</v>
      </c>
      <c r="BM21" s="114">
        <v>48379141.625835396</v>
      </c>
      <c r="BN21" s="114">
        <v>32790296.235879399</v>
      </c>
      <c r="BO21" s="114">
        <v>40303273.669528604</v>
      </c>
      <c r="BP21" s="114">
        <v>42389286.9218321</v>
      </c>
      <c r="BQ21" s="114">
        <v>38533381.463617802</v>
      </c>
      <c r="BR21" s="114">
        <v>26634154.3197628</v>
      </c>
      <c r="BS21" s="114">
        <v>40763351.088950001</v>
      </c>
      <c r="BT21" s="114">
        <v>29485201.1282981</v>
      </c>
      <c r="BU21" s="114">
        <v>48714441.156247199</v>
      </c>
      <c r="BV21" s="114">
        <v>43717750.625901602</v>
      </c>
      <c r="BW21" s="114">
        <v>43682472.370399199</v>
      </c>
      <c r="BX21" s="114">
        <v>36485800.979983799</v>
      </c>
      <c r="BY21" s="114">
        <v>29477016.9560044</v>
      </c>
      <c r="BZ21" s="114">
        <v>38620549.7000461</v>
      </c>
      <c r="CA21" s="114">
        <v>33736075.209299803</v>
      </c>
      <c r="CB21" s="114">
        <v>26616109.7109228</v>
      </c>
      <c r="CC21" s="114">
        <v>36409153.043141402</v>
      </c>
      <c r="CD21" s="114">
        <v>40480633.394953303</v>
      </c>
      <c r="CE21" s="114">
        <v>31238591.3749994</v>
      </c>
      <c r="CF21" s="114">
        <v>43223040.357727602</v>
      </c>
      <c r="CG21" s="114">
        <v>35717783.759793699</v>
      </c>
      <c r="CH21" s="114">
        <v>34257480.187131204</v>
      </c>
      <c r="CI21" s="114">
        <v>43937903.179707102</v>
      </c>
      <c r="CJ21" s="114">
        <v>46298864.134572499</v>
      </c>
      <c r="CK21" s="114">
        <v>42851361.168409497</v>
      </c>
      <c r="CL21" s="114">
        <v>50941942.601034403</v>
      </c>
      <c r="CM21" s="114">
        <v>44406121.5593189</v>
      </c>
      <c r="CN21" s="114">
        <v>41194873.744023003</v>
      </c>
      <c r="CO21" s="114">
        <v>41147591.136686698</v>
      </c>
      <c r="CP21" s="114">
        <v>45113603.138402298</v>
      </c>
      <c r="CQ21" s="114">
        <v>36946659.322632499</v>
      </c>
      <c r="CR21" s="114">
        <v>37374362.499360502</v>
      </c>
      <c r="CS21" s="114">
        <v>31228044.825270601</v>
      </c>
      <c r="CT21" s="114">
        <v>32935744.256328698</v>
      </c>
      <c r="CU21" s="114">
        <v>39271293.525237001</v>
      </c>
      <c r="CV21" s="114">
        <v>46438246.563833401</v>
      </c>
      <c r="CW21" s="114">
        <v>38576880.272000603</v>
      </c>
      <c r="CX21" s="114">
        <v>43228454.213399902</v>
      </c>
      <c r="CY21" s="114">
        <v>36300690.634163</v>
      </c>
      <c r="CZ21" s="114">
        <v>37765852.669224203</v>
      </c>
      <c r="DA21" s="114">
        <v>39021625.313215002</v>
      </c>
      <c r="DB21" s="114">
        <v>35439118.177773803</v>
      </c>
      <c r="DC21" s="114">
        <v>42487551.888782598</v>
      </c>
      <c r="DD21" s="114">
        <v>38643326.952987701</v>
      </c>
      <c r="DE21" s="114">
        <v>29339765.548851501</v>
      </c>
      <c r="DF21" s="114">
        <v>34974589.598229297</v>
      </c>
      <c r="DG21" s="114">
        <v>42506999.834779002</v>
      </c>
      <c r="DH21" s="114">
        <v>38044426.876386002</v>
      </c>
      <c r="DI21" s="114">
        <v>40006974.307517298</v>
      </c>
      <c r="DJ21" s="114">
        <v>47974585.333526999</v>
      </c>
      <c r="DK21" s="114">
        <v>31535694.2899995</v>
      </c>
      <c r="DL21" s="114">
        <v>38954229.039618596</v>
      </c>
      <c r="DM21" s="114">
        <v>29942859.7821716</v>
      </c>
      <c r="DN21" s="114">
        <v>27556791.373393301</v>
      </c>
      <c r="DO21" s="114">
        <v>29811861.611267898</v>
      </c>
      <c r="DP21" s="114">
        <v>32804561.4767063</v>
      </c>
      <c r="DQ21" s="114">
        <v>41323008.286767803</v>
      </c>
      <c r="DR21" s="114">
        <v>35136641.224271797</v>
      </c>
      <c r="DS21" s="114">
        <v>27094100.816287301</v>
      </c>
      <c r="DT21" s="114">
        <v>49599489.500522599</v>
      </c>
      <c r="DU21" s="114">
        <v>29770207.448532801</v>
      </c>
      <c r="DV21" s="114">
        <v>25790910.308981501</v>
      </c>
      <c r="DW21" s="114">
        <v>33057045.127965</v>
      </c>
      <c r="DX21" s="114">
        <v>36727316.838542297</v>
      </c>
      <c r="DY21" s="114">
        <v>29845381.7937061</v>
      </c>
      <c r="DZ21" s="114">
        <v>29811490.3533324</v>
      </c>
      <c r="EA21" s="114">
        <v>38906287.460630298</v>
      </c>
      <c r="EB21" s="114">
        <v>34058668.348865896</v>
      </c>
      <c r="EC21" s="114">
        <v>26929976.230077401</v>
      </c>
      <c r="ED21" s="114">
        <v>25462400.2044897</v>
      </c>
      <c r="EE21" s="114">
        <v>24171707.052286699</v>
      </c>
      <c r="EF21" s="114">
        <v>24921093.820590399</v>
      </c>
      <c r="EG21" s="114">
        <v>31541866.1878771</v>
      </c>
      <c r="EH21" s="114">
        <v>39515100.1167816</v>
      </c>
      <c r="EI21" s="114">
        <v>21769702.881737899</v>
      </c>
      <c r="EJ21" s="114">
        <v>29933737.588204999</v>
      </c>
      <c r="EK21" s="114">
        <v>36944078.116832897</v>
      </c>
      <c r="EL21" s="114">
        <v>34625356.870826602</v>
      </c>
      <c r="EM21" s="114">
        <v>35540537.4103273</v>
      </c>
      <c r="EN21" s="114">
        <v>29041982.282076702</v>
      </c>
      <c r="EO21" s="114">
        <v>32121404.317807399</v>
      </c>
      <c r="EP21" s="114">
        <v>41059400.201540001</v>
      </c>
      <c r="EQ21" s="114">
        <v>33828877.478636302</v>
      </c>
      <c r="ER21" s="114">
        <v>28959720.812311001</v>
      </c>
      <c r="ES21" s="114">
        <v>34385599.566768803</v>
      </c>
      <c r="ET21" s="114">
        <v>38089277.197245799</v>
      </c>
      <c r="EU21" s="114">
        <v>22899503.8547737</v>
      </c>
      <c r="EV21" s="114">
        <v>35096127.376092903</v>
      </c>
      <c r="EW21" s="114">
        <v>28117851.338146299</v>
      </c>
      <c r="EX21" s="114">
        <v>22145998.5010674</v>
      </c>
      <c r="EY21" s="114">
        <v>29581241.629915301</v>
      </c>
      <c r="EZ21" s="114">
        <v>37897930.016658597</v>
      </c>
      <c r="FA21" s="114">
        <v>27147031.524229102</v>
      </c>
      <c r="FB21" s="114">
        <v>35608023.635614999</v>
      </c>
      <c r="FC21" s="114">
        <v>43160309.585662797</v>
      </c>
      <c r="FD21" s="114">
        <v>35788813.214764699</v>
      </c>
      <c r="FE21" s="114">
        <v>34345252.806989998</v>
      </c>
      <c r="FF21" s="114">
        <v>30696581.420805499</v>
      </c>
      <c r="FG21" s="114">
        <v>35417001.383786701</v>
      </c>
      <c r="FH21" s="114">
        <v>18910406.844247699</v>
      </c>
      <c r="FI21" s="114">
        <v>30453454.669826701</v>
      </c>
      <c r="FJ21" s="114">
        <v>25191508.195772499</v>
      </c>
      <c r="FK21" s="114">
        <v>28538265.896980301</v>
      </c>
      <c r="FL21" s="114">
        <v>41000272.289495803</v>
      </c>
      <c r="FM21" s="114">
        <v>33369495.6686946</v>
      </c>
      <c r="FN21" s="114">
        <v>41605252.0911154</v>
      </c>
      <c r="FO21" s="114">
        <v>38154996.522006899</v>
      </c>
      <c r="FP21" s="114">
        <v>32484844.637620501</v>
      </c>
      <c r="FQ21" s="114">
        <v>39379122.122358203</v>
      </c>
      <c r="FR21" s="114">
        <v>37735109.627917998</v>
      </c>
      <c r="FS21" s="114">
        <v>28567485.509584501</v>
      </c>
      <c r="FT21" s="114">
        <v>28745576.565664601</v>
      </c>
      <c r="FU21" s="114">
        <v>31856225.134305101</v>
      </c>
      <c r="FV21" s="114">
        <v>30859702.912582301</v>
      </c>
      <c r="FW21" s="114">
        <v>25215005.8109078</v>
      </c>
      <c r="FX21" s="114">
        <v>31138561.414454199</v>
      </c>
      <c r="FY21" s="114">
        <v>18053175.143309802</v>
      </c>
      <c r="FZ21" s="114">
        <v>21909429.2942045</v>
      </c>
      <c r="GA21" s="114">
        <v>42802305.647220097</v>
      </c>
      <c r="GB21" s="114">
        <v>42689560.021672897</v>
      </c>
      <c r="GC21" s="114">
        <v>20105874.544717699</v>
      </c>
      <c r="GD21" s="114">
        <v>30215697.840117499</v>
      </c>
      <c r="GE21" s="114">
        <v>27394799.918463599</v>
      </c>
      <c r="GF21" s="114">
        <v>30631319.6572854</v>
      </c>
      <c r="GG21" s="114">
        <v>27233048.772805601</v>
      </c>
      <c r="GH21" s="114">
        <v>19382607.765830901</v>
      </c>
      <c r="GI21" s="114">
        <v>26331729.8472225</v>
      </c>
      <c r="GJ21" s="114">
        <v>18881944.748235099</v>
      </c>
      <c r="GK21" s="114">
        <v>32845858.877140399</v>
      </c>
      <c r="GL21" s="114">
        <v>24950556.328574799</v>
      </c>
      <c r="GM21" s="114">
        <v>21679427.925066199</v>
      </c>
      <c r="GN21" s="114">
        <v>28250249.498372801</v>
      </c>
      <c r="GO21" s="114">
        <v>24241272.90391</v>
      </c>
      <c r="GP21" s="114">
        <v>15695814.4863261</v>
      </c>
      <c r="GQ21" s="114">
        <v>29143719.806583699</v>
      </c>
      <c r="GR21" s="114">
        <v>29401971.429960199</v>
      </c>
      <c r="GS21" s="114">
        <v>25343976.326387499</v>
      </c>
      <c r="GT21" s="114">
        <v>33314183.2475674</v>
      </c>
      <c r="GU21" s="114">
        <v>17836840.794347201</v>
      </c>
      <c r="GV21" s="114">
        <v>29604996.489964101</v>
      </c>
    </row>
    <row r="22" spans="1:204" x14ac:dyDescent="0.2">
      <c r="A22" s="69" t="s">
        <v>2042</v>
      </c>
      <c r="B22" s="70">
        <f>STDEV(D22:W22)/AVERAGE(D22:W22)</f>
        <v>0.12403209118150336</v>
      </c>
      <c r="C22" s="71"/>
      <c r="D22" s="8">
        <v>50891585.710407197</v>
      </c>
      <c r="E22" s="8">
        <v>51796493.969920002</v>
      </c>
      <c r="F22" s="8">
        <v>51512825.356160998</v>
      </c>
      <c r="G22" s="8">
        <v>50586913.174847499</v>
      </c>
      <c r="H22" s="8">
        <v>49740738.335930899</v>
      </c>
      <c r="I22" s="8">
        <v>48482324.040853903</v>
      </c>
      <c r="J22" s="8">
        <v>46739801.061843902</v>
      </c>
      <c r="K22" s="8">
        <v>46767419.536043301</v>
      </c>
      <c r="L22" s="8">
        <v>43996487.163336299</v>
      </c>
      <c r="M22" s="8">
        <v>42803837.491488703</v>
      </c>
      <c r="N22" s="8">
        <v>43172395.860987604</v>
      </c>
      <c r="O22" s="8">
        <v>40527256.186610602</v>
      </c>
      <c r="P22" s="8">
        <v>40815520.056964599</v>
      </c>
      <c r="Q22" s="8">
        <v>39891079.5479974</v>
      </c>
      <c r="R22" s="8">
        <v>39544464.333289303</v>
      </c>
      <c r="S22" s="8">
        <v>39048010.983868897</v>
      </c>
      <c r="T22" s="8">
        <v>38344498.205816597</v>
      </c>
      <c r="U22" s="8">
        <v>37898908.059873499</v>
      </c>
      <c r="V22" s="8">
        <v>36393038.772094898</v>
      </c>
      <c r="W22" s="8">
        <v>35551397.117752597</v>
      </c>
      <c r="Y22" s="72">
        <f>STDEV(AA22:AT22)/AVERAGE(AA22:AT22)</f>
        <v>0.10649640031395144</v>
      </c>
      <c r="Z22" s="73"/>
      <c r="AA22" s="10">
        <v>53043677.103950202</v>
      </c>
      <c r="AB22" s="10">
        <v>53406249.720464997</v>
      </c>
      <c r="AC22" s="10">
        <v>54037943.344844699</v>
      </c>
      <c r="AD22" s="10">
        <v>53984755.367558897</v>
      </c>
      <c r="AE22" s="10">
        <v>52472531.006179601</v>
      </c>
      <c r="AF22" s="10">
        <v>50893934.868241496</v>
      </c>
      <c r="AG22" s="10">
        <v>49160615.440036803</v>
      </c>
      <c r="AH22" s="10">
        <v>48791650.164737798</v>
      </c>
      <c r="AI22" s="10">
        <v>46076715.775088303</v>
      </c>
      <c r="AJ22" s="10">
        <v>45716981.042429499</v>
      </c>
      <c r="AK22" s="10">
        <v>45735052.669223003</v>
      </c>
      <c r="AL22" s="10">
        <v>43426358.347247802</v>
      </c>
      <c r="AM22" s="10">
        <v>43554364.547789797</v>
      </c>
      <c r="AN22" s="10">
        <v>43142778.02149</v>
      </c>
      <c r="AO22" s="10">
        <v>42762213.744129702</v>
      </c>
      <c r="AP22" s="10">
        <v>42100969.276002303</v>
      </c>
      <c r="AQ22" s="10">
        <v>41631159.419179499</v>
      </c>
      <c r="AR22" s="10">
        <v>41186489.501425803</v>
      </c>
      <c r="AS22" s="10">
        <v>40170769.776101097</v>
      </c>
      <c r="AT22" s="10">
        <v>40120384.881208599</v>
      </c>
      <c r="AV22" s="114">
        <v>54424624.412521601</v>
      </c>
      <c r="AW22" s="114">
        <v>56337247.712158799</v>
      </c>
      <c r="AX22" s="114">
        <v>52315385.893035203</v>
      </c>
      <c r="AY22" s="114">
        <v>55647798.865374401</v>
      </c>
      <c r="AZ22" s="114">
        <v>52688304.631339297</v>
      </c>
      <c r="BA22" s="114">
        <v>55289746.401288003</v>
      </c>
      <c r="BB22" s="114">
        <v>52738762.023375504</v>
      </c>
      <c r="BC22" s="114">
        <v>54248287.907196797</v>
      </c>
      <c r="BD22" s="114">
        <v>51556964.034544401</v>
      </c>
      <c r="BE22" s="114">
        <v>53940284.106663503</v>
      </c>
      <c r="BF22" s="114">
        <v>55016260.088655896</v>
      </c>
      <c r="BG22" s="114">
        <v>45669775.586501502</v>
      </c>
      <c r="BH22" s="114">
        <v>51375462.4576758</v>
      </c>
      <c r="BI22" s="114">
        <v>54159506.934607998</v>
      </c>
      <c r="BJ22" s="114">
        <v>56666169.4209546</v>
      </c>
      <c r="BK22" s="114">
        <v>53843727.956897199</v>
      </c>
      <c r="BL22" s="114">
        <v>55484043.850237601</v>
      </c>
      <c r="BM22" s="114">
        <v>50871504.065034904</v>
      </c>
      <c r="BN22" s="114">
        <v>55601383.937597901</v>
      </c>
      <c r="BO22" s="114">
        <v>55520217.935888998</v>
      </c>
      <c r="BP22" s="114">
        <v>54710383.717715397</v>
      </c>
      <c r="BQ22" s="114">
        <v>55767771.414100401</v>
      </c>
      <c r="BR22" s="114">
        <v>59456392.2760619</v>
      </c>
      <c r="BS22" s="114">
        <v>54716337.301334202</v>
      </c>
      <c r="BT22" s="114">
        <v>57425061.715717196</v>
      </c>
      <c r="BU22" s="114">
        <v>55472124.6160831</v>
      </c>
      <c r="BV22" s="114">
        <v>53365626.359921902</v>
      </c>
      <c r="BW22" s="114">
        <v>54006962.955646001</v>
      </c>
      <c r="BX22" s="114">
        <v>53737615.8730551</v>
      </c>
      <c r="BY22" s="114">
        <v>55615535.290860802</v>
      </c>
      <c r="BZ22" s="114">
        <v>55020561.242232002</v>
      </c>
      <c r="CA22" s="114">
        <v>55836503.396717601</v>
      </c>
      <c r="CB22" s="114">
        <v>55202451.379511297</v>
      </c>
      <c r="CC22" s="114">
        <v>53733799.696067899</v>
      </c>
      <c r="CD22" s="114">
        <v>52520864.5151724</v>
      </c>
      <c r="CE22" s="114">
        <v>53907027.747217998</v>
      </c>
      <c r="CF22" s="114">
        <v>48222696.4885187</v>
      </c>
      <c r="CG22" s="114">
        <v>52852712.412957303</v>
      </c>
      <c r="CH22" s="114">
        <v>52085641.191805698</v>
      </c>
      <c r="CI22" s="114">
        <v>48407184.774347603</v>
      </c>
      <c r="CJ22" s="114">
        <v>47507576.981398404</v>
      </c>
      <c r="CK22" s="114">
        <v>48615341.872724302</v>
      </c>
      <c r="CL22" s="114">
        <v>47968938.854354598</v>
      </c>
      <c r="CM22" s="114">
        <v>49506892.563593499</v>
      </c>
      <c r="CN22" s="114">
        <v>50143377.215701997</v>
      </c>
      <c r="CO22" s="114">
        <v>49157008.408880502</v>
      </c>
      <c r="CP22" s="114">
        <v>46917281.593964301</v>
      </c>
      <c r="CQ22" s="114">
        <v>48576342.761183798</v>
      </c>
      <c r="CR22" s="114">
        <v>48762671.910123698</v>
      </c>
      <c r="CS22" s="114">
        <v>46947363.524388999</v>
      </c>
      <c r="CT22" s="114">
        <v>49244164.133764997</v>
      </c>
      <c r="CU22" s="114">
        <v>45933453.856112503</v>
      </c>
      <c r="CV22" s="114">
        <v>47081424.708975002</v>
      </c>
      <c r="CW22" s="114">
        <v>46500128.639844596</v>
      </c>
      <c r="CX22" s="114">
        <v>46264236.134156302</v>
      </c>
      <c r="CY22" s="114">
        <v>45246808.264666401</v>
      </c>
      <c r="CZ22" s="114">
        <v>47383462.918904699</v>
      </c>
      <c r="DA22" s="114">
        <v>48456860.640516602</v>
      </c>
      <c r="DB22" s="114">
        <v>47763798.324979603</v>
      </c>
      <c r="DC22" s="114">
        <v>46830946.561116703</v>
      </c>
      <c r="DD22" s="114">
        <v>47551925.321511999</v>
      </c>
      <c r="DE22" s="114">
        <v>50195479.725380599</v>
      </c>
      <c r="DF22" s="114">
        <v>49597084.811338</v>
      </c>
      <c r="DG22" s="114">
        <v>45627610.860279597</v>
      </c>
      <c r="DH22" s="114">
        <v>48816928.885368504</v>
      </c>
      <c r="DI22" s="114">
        <v>46238565.986345701</v>
      </c>
      <c r="DJ22" s="114">
        <v>42242930.451876201</v>
      </c>
      <c r="DK22" s="114">
        <v>44322345.881415203</v>
      </c>
      <c r="DL22" s="114">
        <v>45511526.507168703</v>
      </c>
      <c r="DM22" s="114">
        <v>46280883.154256098</v>
      </c>
      <c r="DN22" s="114">
        <v>47708625.036329202</v>
      </c>
      <c r="DO22" s="114">
        <v>46871781.097351603</v>
      </c>
      <c r="DP22" s="114">
        <v>46627167.246599399</v>
      </c>
      <c r="DQ22" s="114">
        <v>48743814.9750688</v>
      </c>
      <c r="DR22" s="114">
        <v>46872917.185982302</v>
      </c>
      <c r="DS22" s="114">
        <v>48770872.268920399</v>
      </c>
      <c r="DT22" s="114">
        <v>44626097.267597497</v>
      </c>
      <c r="DU22" s="114">
        <v>40235141.032081403</v>
      </c>
      <c r="DV22" s="114">
        <v>43046571.554617099</v>
      </c>
      <c r="DW22" s="114">
        <v>41607103.614677802</v>
      </c>
      <c r="DX22" s="114">
        <v>41916618.397115402</v>
      </c>
      <c r="DY22" s="114">
        <v>39584221.279420502</v>
      </c>
      <c r="DZ22" s="114">
        <v>42481257.454835802</v>
      </c>
      <c r="EA22" s="114">
        <v>40318858.191657297</v>
      </c>
      <c r="EB22" s="114">
        <v>41998678.717911698</v>
      </c>
      <c r="EC22" s="114">
        <v>41430646.213770702</v>
      </c>
      <c r="ED22" s="114">
        <v>40856889.801048197</v>
      </c>
      <c r="EE22" s="114">
        <v>41101016.577571101</v>
      </c>
      <c r="EF22" s="114">
        <v>40203915.661878198</v>
      </c>
      <c r="EG22" s="114">
        <v>38068743.620444402</v>
      </c>
      <c r="EH22" s="114">
        <v>38164936.780368201</v>
      </c>
      <c r="EI22" s="114">
        <v>39879039.030879296</v>
      </c>
      <c r="EJ22" s="114">
        <v>40006910.502773397</v>
      </c>
      <c r="EK22" s="114">
        <v>39309925.057904102</v>
      </c>
      <c r="EL22" s="114">
        <v>36495571.660332501</v>
      </c>
      <c r="EM22" s="114">
        <v>38450741.184833802</v>
      </c>
      <c r="EN22" s="114">
        <v>40129789.971676998</v>
      </c>
      <c r="EO22" s="114">
        <v>42651649.395906001</v>
      </c>
      <c r="EP22" s="114">
        <v>39213636.0298988</v>
      </c>
      <c r="EQ22" s="114">
        <v>39457622.2732118</v>
      </c>
      <c r="ER22" s="114">
        <v>39656604.1066515</v>
      </c>
      <c r="ES22" s="114">
        <v>42447642.383234702</v>
      </c>
      <c r="ET22" s="114">
        <v>39490198.614693902</v>
      </c>
      <c r="EU22" s="114">
        <v>40311293.910639301</v>
      </c>
      <c r="EV22" s="114">
        <v>39598545.328987397</v>
      </c>
      <c r="EW22" s="114">
        <v>40195560.531147301</v>
      </c>
      <c r="EX22" s="114">
        <v>41237731.128185898</v>
      </c>
      <c r="EY22" s="114">
        <v>41583411.045297101</v>
      </c>
      <c r="EZ22" s="114">
        <v>40519245.8655276</v>
      </c>
      <c r="FA22" s="114">
        <v>40437579.927198999</v>
      </c>
      <c r="FB22" s="114">
        <v>38759381.568745799</v>
      </c>
      <c r="FC22" s="114">
        <v>38862193.291045099</v>
      </c>
      <c r="FD22" s="114">
        <v>39573878.438904703</v>
      </c>
      <c r="FE22" s="114">
        <v>40960316.3490839</v>
      </c>
      <c r="FF22" s="114">
        <v>41680680.9795973</v>
      </c>
      <c r="FG22" s="114">
        <v>41736089.3275709</v>
      </c>
      <c r="FH22" s="114">
        <v>43844541.879767098</v>
      </c>
      <c r="FI22" s="114">
        <v>40421968.3586585</v>
      </c>
      <c r="FJ22" s="114">
        <v>40828687.9282998</v>
      </c>
      <c r="FK22" s="114">
        <v>39361823.276790097</v>
      </c>
      <c r="FL22" s="114">
        <v>37370112.0304818</v>
      </c>
      <c r="FM22" s="114">
        <v>37568461.067927197</v>
      </c>
      <c r="FN22" s="114">
        <v>36615164.683008403</v>
      </c>
      <c r="FO22" s="114">
        <v>37102804.141338304</v>
      </c>
      <c r="FP22" s="114">
        <v>39933146.305336602</v>
      </c>
      <c r="FQ22" s="114">
        <v>38040298.284913898</v>
      </c>
      <c r="FR22" s="114">
        <v>38657786.076375999</v>
      </c>
      <c r="FS22" s="114">
        <v>38332327.702824697</v>
      </c>
      <c r="FT22" s="114">
        <v>38075492.579763003</v>
      </c>
      <c r="FU22" s="114">
        <v>37073243.561820298</v>
      </c>
      <c r="FV22" s="114">
        <v>34538911.835462302</v>
      </c>
      <c r="FW22" s="114">
        <v>40437124.382405601</v>
      </c>
      <c r="FX22" s="114">
        <v>38895457.790628798</v>
      </c>
      <c r="FY22" s="114">
        <v>40042537.276584998</v>
      </c>
      <c r="FZ22" s="114">
        <v>41980743.3967788</v>
      </c>
      <c r="GA22" s="114">
        <v>37838187.569056697</v>
      </c>
      <c r="GB22" s="114">
        <v>38272838.965100497</v>
      </c>
      <c r="GC22" s="114">
        <v>39179708.885373697</v>
      </c>
      <c r="GD22" s="114">
        <v>36035565.9182759</v>
      </c>
      <c r="GE22" s="114">
        <v>38085380.839346603</v>
      </c>
      <c r="GF22" s="114">
        <v>39464929.890094802</v>
      </c>
      <c r="GG22" s="114">
        <v>45963480.601705201</v>
      </c>
      <c r="GH22" s="114">
        <v>38860829.299251199</v>
      </c>
      <c r="GI22" s="114">
        <v>36854042.1903117</v>
      </c>
      <c r="GJ22" s="114">
        <v>38828141.853066698</v>
      </c>
      <c r="GK22" s="114">
        <v>36411700.174029604</v>
      </c>
      <c r="GL22" s="114">
        <v>36241634.530977197</v>
      </c>
      <c r="GM22" s="114">
        <v>34270427.759414501</v>
      </c>
      <c r="GN22" s="114">
        <v>37643229.907140799</v>
      </c>
      <c r="GO22" s="114">
        <v>34802319.906710401</v>
      </c>
      <c r="GP22" s="114">
        <v>38041741.415886797</v>
      </c>
      <c r="GQ22" s="114">
        <v>38683545.289002001</v>
      </c>
      <c r="GR22" s="114">
        <v>34353618.586999401</v>
      </c>
      <c r="GS22" s="114">
        <v>38680742.976938903</v>
      </c>
      <c r="GT22" s="114">
        <v>39047314.834692501</v>
      </c>
      <c r="GU22" s="114">
        <v>39616551.730145201</v>
      </c>
      <c r="GV22" s="114">
        <v>37453530.3236361</v>
      </c>
    </row>
    <row r="23" spans="1:204" s="79" customFormat="1" x14ac:dyDescent="0.2">
      <c r="A23" s="75" t="s">
        <v>2034</v>
      </c>
      <c r="B23" s="76">
        <f>STDEV(D23:W23)/AVERAGE(D23:W23)</f>
        <v>1.1917060180378936E-2</v>
      </c>
      <c r="C23" s="77"/>
      <c r="D23" s="78">
        <f t="shared" ref="D23:W23" si="20">(D21/D22)*89.56</f>
        <v>59.173759602405198</v>
      </c>
      <c r="E23" s="78">
        <f t="shared" si="20"/>
        <v>58.535458726591017</v>
      </c>
      <c r="F23" s="78">
        <f t="shared" si="20"/>
        <v>59.325398974751863</v>
      </c>
      <c r="G23" s="78">
        <f t="shared" si="20"/>
        <v>57.711295189980333</v>
      </c>
      <c r="H23" s="78">
        <f t="shared" si="20"/>
        <v>57.643890006246309</v>
      </c>
      <c r="I23" s="78">
        <f t="shared" si="20"/>
        <v>59.205011776215144</v>
      </c>
      <c r="J23" s="78">
        <f t="shared" si="20"/>
        <v>58.672423394533737</v>
      </c>
      <c r="K23" s="78">
        <f t="shared" si="20"/>
        <v>58.999755361104818</v>
      </c>
      <c r="L23" s="78">
        <f t="shared" si="20"/>
        <v>59.313002132649949</v>
      </c>
      <c r="M23" s="78">
        <f t="shared" si="20"/>
        <v>59.191537565253292</v>
      </c>
      <c r="N23" s="78">
        <f t="shared" si="20"/>
        <v>59.179251376902194</v>
      </c>
      <c r="O23" s="78">
        <f t="shared" si="20"/>
        <v>58.487674167740636</v>
      </c>
      <c r="P23" s="78">
        <f t="shared" si="20"/>
        <v>59.315811591750332</v>
      </c>
      <c r="Q23" s="78">
        <f t="shared" si="20"/>
        <v>58.971394432108958</v>
      </c>
      <c r="R23" s="78">
        <f t="shared" si="20"/>
        <v>59.679004671026256</v>
      </c>
      <c r="S23" s="78">
        <f t="shared" si="20"/>
        <v>59.546510241674881</v>
      </c>
      <c r="T23" s="78">
        <f t="shared" si="20"/>
        <v>59.082126630688798</v>
      </c>
      <c r="U23" s="78">
        <f t="shared" si="20"/>
        <v>58.842693495268435</v>
      </c>
      <c r="V23" s="78">
        <f t="shared" si="20"/>
        <v>59.899329913244522</v>
      </c>
      <c r="W23" s="78">
        <f t="shared" si="20"/>
        <v>60.849279444722619</v>
      </c>
      <c r="Y23" s="80">
        <f>STDEV(AA23:AT23)/AVERAGE(AA23:AT23)</f>
        <v>5.2934124032526448E-3</v>
      </c>
      <c r="Z23" s="81"/>
      <c r="AA23" s="82">
        <f>((AA21/AA22)*89.56)</f>
        <v>69.274146708815763</v>
      </c>
      <c r="AB23" s="82">
        <f t="shared" ref="AB23:AT23" si="21">((AB21/AB22)*89.56)</f>
        <v>68.410853504016046</v>
      </c>
      <c r="AC23" s="82">
        <f t="shared" si="21"/>
        <v>68.995578082353646</v>
      </c>
      <c r="AD23" s="82">
        <f t="shared" si="21"/>
        <v>69.160841047083949</v>
      </c>
      <c r="AE23" s="82">
        <f t="shared" si="21"/>
        <v>69.09410684223289</v>
      </c>
      <c r="AF23" s="82">
        <f t="shared" si="21"/>
        <v>69.265252722698719</v>
      </c>
      <c r="AG23" s="82">
        <f t="shared" si="21"/>
        <v>69.109255400341937</v>
      </c>
      <c r="AH23" s="82">
        <f t="shared" si="21"/>
        <v>69.614606411318618</v>
      </c>
      <c r="AI23" s="82">
        <f t="shared" si="21"/>
        <v>69.201170036043195</v>
      </c>
      <c r="AJ23" s="82">
        <f t="shared" si="21"/>
        <v>69.539305174747241</v>
      </c>
      <c r="AK23" s="82">
        <f t="shared" si="21"/>
        <v>68.289644954656723</v>
      </c>
      <c r="AL23" s="82">
        <f t="shared" si="21"/>
        <v>68.898512980676571</v>
      </c>
      <c r="AM23" s="82">
        <f t="shared" si="21"/>
        <v>69.079311258851192</v>
      </c>
      <c r="AN23" s="82">
        <f t="shared" si="21"/>
        <v>68.965137090957555</v>
      </c>
      <c r="AO23" s="82">
        <f t="shared" si="21"/>
        <v>69.280150077464171</v>
      </c>
      <c r="AP23" s="82">
        <f t="shared" si="21"/>
        <v>68.717544673154322</v>
      </c>
      <c r="AQ23" s="82">
        <f t="shared" si="21"/>
        <v>68.909811343655292</v>
      </c>
      <c r="AR23" s="82">
        <f t="shared" si="21"/>
        <v>69.246266326438644</v>
      </c>
      <c r="AS23" s="82">
        <f t="shared" si="21"/>
        <v>69.662449490706223</v>
      </c>
      <c r="AT23" s="82">
        <f t="shared" si="21"/>
        <v>69.614567253963799</v>
      </c>
      <c r="AU23" s="105"/>
      <c r="AV23" s="106">
        <f>((AV21/AV22)*89.56)</f>
        <v>75.900165634886946</v>
      </c>
      <c r="AW23" s="106">
        <f t="shared" ref="AW23:DH23" si="22">((AW21/AW22)*89.56)</f>
        <v>50.919517536490702</v>
      </c>
      <c r="AX23" s="106">
        <f t="shared" si="22"/>
        <v>82.186811342242336</v>
      </c>
      <c r="AY23" s="106">
        <f t="shared" si="22"/>
        <v>50.746775387010146</v>
      </c>
      <c r="AZ23" s="106">
        <f t="shared" si="22"/>
        <v>80.458682350688321</v>
      </c>
      <c r="BA23" s="106">
        <f t="shared" si="22"/>
        <v>48.412085964661181</v>
      </c>
      <c r="BB23" s="106">
        <f t="shared" si="22"/>
        <v>56.777733936262671</v>
      </c>
      <c r="BC23" s="106">
        <f t="shared" si="22"/>
        <v>52.248969363320967</v>
      </c>
      <c r="BD23" s="106">
        <f t="shared" si="22"/>
        <v>89.597634516939692</v>
      </c>
      <c r="BE23" s="106">
        <f t="shared" si="22"/>
        <v>64.462570266443961</v>
      </c>
      <c r="BF23" s="106">
        <f t="shared" si="22"/>
        <v>70.011515305180808</v>
      </c>
      <c r="BG23" s="106">
        <f t="shared" si="22"/>
        <v>49.821596881680371</v>
      </c>
      <c r="BH23" s="106">
        <f t="shared" si="22"/>
        <v>85.99797279354442</v>
      </c>
      <c r="BI23" s="106">
        <f t="shared" si="22"/>
        <v>49.523466554007094</v>
      </c>
      <c r="BJ23" s="106">
        <f t="shared" si="22"/>
        <v>57.251578802465318</v>
      </c>
      <c r="BK23" s="106">
        <f t="shared" si="22"/>
        <v>68.957765216217325</v>
      </c>
      <c r="BL23" s="106">
        <f t="shared" si="22"/>
        <v>71.636710924583085</v>
      </c>
      <c r="BM23" s="106">
        <f t="shared" si="22"/>
        <v>85.172160793017937</v>
      </c>
      <c r="BN23" s="106">
        <f t="shared" si="22"/>
        <v>52.817011428730829</v>
      </c>
      <c r="BO23" s="106">
        <f t="shared" si="22"/>
        <v>65.013454990595662</v>
      </c>
      <c r="BP23" s="106">
        <f t="shared" si="22"/>
        <v>69.390566812822428</v>
      </c>
      <c r="BQ23" s="106">
        <f t="shared" si="22"/>
        <v>61.882509492015352</v>
      </c>
      <c r="BR23" s="106">
        <f t="shared" si="22"/>
        <v>40.119401288300814</v>
      </c>
      <c r="BS23" s="106">
        <f t="shared" si="22"/>
        <v>66.721675893999247</v>
      </c>
      <c r="BT23" s="106">
        <f t="shared" si="22"/>
        <v>45.985054855023719</v>
      </c>
      <c r="BU23" s="106">
        <f t="shared" si="22"/>
        <v>78.649689013147494</v>
      </c>
      <c r="BV23" s="106">
        <f t="shared" si="22"/>
        <v>73.368608468094777</v>
      </c>
      <c r="BW23" s="106">
        <f t="shared" si="22"/>
        <v>72.438848833360709</v>
      </c>
      <c r="BX23" s="106">
        <f t="shared" si="22"/>
        <v>60.807839772545812</v>
      </c>
      <c r="BY23" s="106">
        <f t="shared" si="22"/>
        <v>47.468061302892366</v>
      </c>
      <c r="BZ23" s="106">
        <f t="shared" si="22"/>
        <v>62.864797323827048</v>
      </c>
      <c r="CA23" s="106">
        <f t="shared" si="22"/>
        <v>54.11160642130227</v>
      </c>
      <c r="CB23" s="106">
        <f t="shared" si="22"/>
        <v>43.181755993448228</v>
      </c>
      <c r="CC23" s="106">
        <f t="shared" si="22"/>
        <v>60.684406555793245</v>
      </c>
      <c r="CD23" s="106">
        <f t="shared" si="22"/>
        <v>69.028671944360084</v>
      </c>
      <c r="CE23" s="106">
        <f t="shared" si="22"/>
        <v>51.899137468014644</v>
      </c>
      <c r="CF23" s="106">
        <f t="shared" si="22"/>
        <v>80.274554853226434</v>
      </c>
      <c r="CG23" s="106">
        <f t="shared" si="22"/>
        <v>60.524513643369588</v>
      </c>
      <c r="CH23" s="106">
        <f t="shared" si="22"/>
        <v>58.904908442255206</v>
      </c>
      <c r="CI23" s="106">
        <f t="shared" si="22"/>
        <v>81.291209706123681</v>
      </c>
      <c r="CJ23" s="106">
        <f t="shared" si="22"/>
        <v>87.281367212558237</v>
      </c>
      <c r="CK23" s="106">
        <f t="shared" si="22"/>
        <v>78.941497856583808</v>
      </c>
      <c r="CL23" s="106">
        <f t="shared" si="22"/>
        <v>95.110721402470048</v>
      </c>
      <c r="CM23" s="106">
        <f t="shared" si="22"/>
        <v>80.33249595991056</v>
      </c>
      <c r="CN23" s="106">
        <f t="shared" si="22"/>
        <v>73.577271763007417</v>
      </c>
      <c r="CO23" s="106">
        <f t="shared" si="22"/>
        <v>74.967504766541325</v>
      </c>
      <c r="CP23" s="106">
        <f t="shared" si="22"/>
        <v>86.116973528898697</v>
      </c>
      <c r="CQ23" s="106">
        <f t="shared" si="22"/>
        <v>68.118401280284615</v>
      </c>
      <c r="CR23" s="106">
        <f t="shared" si="22"/>
        <v>68.64365249738907</v>
      </c>
      <c r="CS23" s="106">
        <f t="shared" si="22"/>
        <v>59.572753070538567</v>
      </c>
      <c r="CT23" s="106">
        <f t="shared" si="22"/>
        <v>59.899996425653114</v>
      </c>
      <c r="CU23" s="106">
        <f t="shared" si="22"/>
        <v>76.570271835811226</v>
      </c>
      <c r="CV23" s="106">
        <f t="shared" si="22"/>
        <v>88.336523118513426</v>
      </c>
      <c r="CW23" s="106">
        <f t="shared" si="22"/>
        <v>74.299695467937539</v>
      </c>
      <c r="CX23" s="106">
        <f t="shared" si="22"/>
        <v>83.683222351828391</v>
      </c>
      <c r="CY23" s="106">
        <f t="shared" si="22"/>
        <v>71.852357721648204</v>
      </c>
      <c r="CZ23" s="106">
        <f t="shared" si="22"/>
        <v>71.38164998291569</v>
      </c>
      <c r="DA23" s="106">
        <f t="shared" si="22"/>
        <v>72.121402766431416</v>
      </c>
      <c r="DB23" s="106">
        <f t="shared" si="22"/>
        <v>66.450482066069583</v>
      </c>
      <c r="DC23" s="106">
        <f t="shared" si="22"/>
        <v>81.253645859867788</v>
      </c>
      <c r="DD23" s="106">
        <f t="shared" si="22"/>
        <v>72.781413970296271</v>
      </c>
      <c r="DE23" s="106">
        <f t="shared" si="22"/>
        <v>52.348725760389506</v>
      </c>
      <c r="DF23" s="106">
        <f t="shared" si="22"/>
        <v>63.155410370033685</v>
      </c>
      <c r="DG23" s="106">
        <f t="shared" si="22"/>
        <v>83.434719316344228</v>
      </c>
      <c r="DH23" s="106">
        <f t="shared" si="22"/>
        <v>69.79666580521743</v>
      </c>
      <c r="DI23" s="106">
        <f t="shared" ref="DI23:FT23" si="23">((DI21/DI22)*89.56)</f>
        <v>77.489959788963176</v>
      </c>
      <c r="DJ23" s="106">
        <f t="shared" si="23"/>
        <v>101.71178506106331</v>
      </c>
      <c r="DK23" s="106">
        <f t="shared" si="23"/>
        <v>63.722637519433007</v>
      </c>
      <c r="DL23" s="106">
        <f t="shared" si="23"/>
        <v>76.65620163803375</v>
      </c>
      <c r="DM23" s="106">
        <f t="shared" si="23"/>
        <v>57.943633295698568</v>
      </c>
      <c r="DN23" s="106">
        <f t="shared" si="23"/>
        <v>51.730399556092429</v>
      </c>
      <c r="DO23" s="106">
        <f t="shared" si="23"/>
        <v>56.962851920641292</v>
      </c>
      <c r="DP23" s="106">
        <f t="shared" si="23"/>
        <v>63.009972497698492</v>
      </c>
      <c r="DQ23" s="106">
        <f t="shared" si="23"/>
        <v>75.925296861885613</v>
      </c>
      <c r="DR23" s="106">
        <f t="shared" si="23"/>
        <v>67.13551826867878</v>
      </c>
      <c r="DS23" s="106">
        <f t="shared" si="23"/>
        <v>49.754034656727406</v>
      </c>
      <c r="DT23" s="106">
        <f t="shared" si="23"/>
        <v>99.541088099859095</v>
      </c>
      <c r="DU23" s="106">
        <f t="shared" si="23"/>
        <v>66.265948389858835</v>
      </c>
      <c r="DV23" s="106">
        <f t="shared" si="23"/>
        <v>53.658952242960559</v>
      </c>
      <c r="DW23" s="106">
        <f t="shared" si="23"/>
        <v>71.155853314820348</v>
      </c>
      <c r="DX23" s="106">
        <f t="shared" si="23"/>
        <v>78.472420291571268</v>
      </c>
      <c r="DY23" s="106">
        <f t="shared" si="23"/>
        <v>67.525703602358433</v>
      </c>
      <c r="DZ23" s="106">
        <f t="shared" si="23"/>
        <v>62.849294865694311</v>
      </c>
      <c r="EA23" s="106">
        <f t="shared" si="23"/>
        <v>86.422266434495526</v>
      </c>
      <c r="EB23" s="106">
        <f t="shared" si="23"/>
        <v>72.628340472614269</v>
      </c>
      <c r="EC23" s="106">
        <f t="shared" si="23"/>
        <v>58.214121467506409</v>
      </c>
      <c r="ED23" s="106">
        <f t="shared" si="23"/>
        <v>55.814639181262223</v>
      </c>
      <c r="EE23" s="106">
        <f t="shared" si="23"/>
        <v>52.670670067663039</v>
      </c>
      <c r="EF23" s="106">
        <f t="shared" si="23"/>
        <v>55.515317993973909</v>
      </c>
      <c r="EG23" s="106">
        <f t="shared" si="23"/>
        <v>74.204958376120331</v>
      </c>
      <c r="EH23" s="106">
        <f t="shared" si="23"/>
        <v>92.728369676728633</v>
      </c>
      <c r="EI23" s="106">
        <f t="shared" si="23"/>
        <v>48.890209931557052</v>
      </c>
      <c r="EJ23" s="106">
        <f t="shared" si="23"/>
        <v>67.010061629572576</v>
      </c>
      <c r="EK23" s="106">
        <f t="shared" si="23"/>
        <v>84.169879013245975</v>
      </c>
      <c r="EL23" s="106">
        <f t="shared" si="23"/>
        <v>84.970499714676279</v>
      </c>
      <c r="EM23" s="106">
        <f t="shared" si="23"/>
        <v>82.781512979635195</v>
      </c>
      <c r="EN23" s="106">
        <f t="shared" si="23"/>
        <v>64.814690907142449</v>
      </c>
      <c r="EO23" s="106">
        <f t="shared" si="23"/>
        <v>67.448574942542905</v>
      </c>
      <c r="EP23" s="106">
        <f t="shared" si="23"/>
        <v>93.775539693542981</v>
      </c>
      <c r="EQ23" s="106">
        <f t="shared" si="23"/>
        <v>76.784005027174999</v>
      </c>
      <c r="ER23" s="106">
        <f t="shared" si="23"/>
        <v>65.402286816473776</v>
      </c>
      <c r="ES23" s="106">
        <f t="shared" si="23"/>
        <v>72.549949167874999</v>
      </c>
      <c r="ET23" s="106">
        <f t="shared" si="23"/>
        <v>86.382843982861928</v>
      </c>
      <c r="EU23" s="106">
        <f t="shared" si="23"/>
        <v>50.87605398576023</v>
      </c>
      <c r="EV23" s="106">
        <f t="shared" si="23"/>
        <v>79.376884723640373</v>
      </c>
      <c r="EW23" s="106">
        <f t="shared" si="23"/>
        <v>62.649574544258876</v>
      </c>
      <c r="EX23" s="106">
        <f t="shared" si="23"/>
        <v>48.096623443959309</v>
      </c>
      <c r="EY23" s="106">
        <f t="shared" si="23"/>
        <v>63.710405995537926</v>
      </c>
      <c r="EZ23" s="106">
        <f t="shared" si="23"/>
        <v>83.766085468524523</v>
      </c>
      <c r="FA23" s="106">
        <f t="shared" si="23"/>
        <v>60.124472030400433</v>
      </c>
      <c r="FB23" s="106">
        <f t="shared" si="23"/>
        <v>82.278263164477849</v>
      </c>
      <c r="FC23" s="106">
        <f t="shared" si="23"/>
        <v>99.465238555711196</v>
      </c>
      <c r="FD23" s="106">
        <f t="shared" si="23"/>
        <v>80.993984869657851</v>
      </c>
      <c r="FE23" s="106">
        <f t="shared" si="23"/>
        <v>75.096120234501555</v>
      </c>
      <c r="FF23" s="106">
        <f t="shared" si="23"/>
        <v>65.958275331275601</v>
      </c>
      <c r="FG23" s="106">
        <f t="shared" si="23"/>
        <v>76.000092366980482</v>
      </c>
      <c r="FH23" s="106">
        <f t="shared" si="23"/>
        <v>38.627750784012079</v>
      </c>
      <c r="FI23" s="106">
        <f t="shared" si="23"/>
        <v>67.473493028091497</v>
      </c>
      <c r="FJ23" s="106">
        <f t="shared" si="23"/>
        <v>55.258975698054869</v>
      </c>
      <c r="FK23" s="106">
        <f t="shared" si="23"/>
        <v>64.93314793272414</v>
      </c>
      <c r="FL23" s="106">
        <f t="shared" si="23"/>
        <v>98.259924488642284</v>
      </c>
      <c r="FM23" s="106">
        <f t="shared" si="23"/>
        <v>79.550025397225568</v>
      </c>
      <c r="FN23" s="106">
        <f t="shared" si="23"/>
        <v>101.7656593801818</v>
      </c>
      <c r="FO23" s="106">
        <f t="shared" si="23"/>
        <v>92.099817455675463</v>
      </c>
      <c r="FP23" s="106">
        <f t="shared" si="23"/>
        <v>72.855333348889971</v>
      </c>
      <c r="FQ23" s="106">
        <f t="shared" si="23"/>
        <v>92.712053697987542</v>
      </c>
      <c r="FR23" s="106">
        <f t="shared" si="23"/>
        <v>87.422399503152164</v>
      </c>
      <c r="FS23" s="106">
        <f t="shared" si="23"/>
        <v>66.745333653449194</v>
      </c>
      <c r="FT23" s="106">
        <f t="shared" si="23"/>
        <v>67.614459138717365</v>
      </c>
      <c r="FU23" s="106">
        <f t="shared" ref="FU23:GV23" si="24">((FU21/FU22)*89.56)</f>
        <v>76.956943847410159</v>
      </c>
      <c r="FV23" s="106">
        <f t="shared" si="24"/>
        <v>80.019747177245648</v>
      </c>
      <c r="FW23" s="106">
        <f t="shared" si="24"/>
        <v>55.846105649576835</v>
      </c>
      <c r="FX23" s="106">
        <f t="shared" si="24"/>
        <v>71.699106237295013</v>
      </c>
      <c r="FY23" s="106">
        <f t="shared" si="24"/>
        <v>40.378119764660362</v>
      </c>
      <c r="FZ23" s="106">
        <f t="shared" si="24"/>
        <v>46.740679864652328</v>
      </c>
      <c r="GA23" s="106">
        <f t="shared" si="24"/>
        <v>101.30967522609059</v>
      </c>
      <c r="GB23" s="106">
        <f t="shared" si="24"/>
        <v>99.895306931041119</v>
      </c>
      <c r="GC23" s="106">
        <f t="shared" si="24"/>
        <v>45.959558543252363</v>
      </c>
      <c r="GD23" s="106">
        <f t="shared" si="24"/>
        <v>75.095751366804009</v>
      </c>
      <c r="GE23" s="106">
        <f t="shared" si="24"/>
        <v>64.420473857067833</v>
      </c>
      <c r="GF23" s="106">
        <f t="shared" si="24"/>
        <v>69.513388118168791</v>
      </c>
      <c r="GG23" s="106">
        <f t="shared" si="24"/>
        <v>53.063689175923408</v>
      </c>
      <c r="GH23" s="106">
        <f t="shared" si="24"/>
        <v>44.669822615989936</v>
      </c>
      <c r="GI23" s="106">
        <f t="shared" si="24"/>
        <v>63.989445525115187</v>
      </c>
      <c r="GJ23" s="106">
        <f t="shared" si="24"/>
        <v>43.552611352128679</v>
      </c>
      <c r="GK23" s="106">
        <f t="shared" si="24"/>
        <v>80.789282208108048</v>
      </c>
      <c r="GL23" s="106">
        <f t="shared" si="24"/>
        <v>61.65758950185262</v>
      </c>
      <c r="GM23" s="106">
        <f t="shared" si="24"/>
        <v>56.655539247990419</v>
      </c>
      <c r="GN23" s="106">
        <f t="shared" si="24"/>
        <v>67.212413794341217</v>
      </c>
      <c r="GO23" s="106">
        <f t="shared" si="24"/>
        <v>62.382289660396154</v>
      </c>
      <c r="GP23" s="106">
        <f t="shared" si="24"/>
        <v>36.951966263256217</v>
      </c>
      <c r="GQ23" s="106">
        <f t="shared" si="24"/>
        <v>67.473431568323932</v>
      </c>
      <c r="GR23" s="106">
        <f t="shared" si="24"/>
        <v>76.651039092101499</v>
      </c>
      <c r="GS23" s="106">
        <f t="shared" si="24"/>
        <v>58.680530545768001</v>
      </c>
      <c r="GT23" s="106">
        <f t="shared" si="24"/>
        <v>76.410331012089756</v>
      </c>
      <c r="GU23" s="106">
        <f t="shared" si="24"/>
        <v>40.323233390506907</v>
      </c>
      <c r="GV23" s="106">
        <f t="shared" si="24"/>
        <v>70.792351554852758</v>
      </c>
    </row>
    <row r="24" spans="1:204" x14ac:dyDescent="0.2">
      <c r="A24" s="83"/>
      <c r="B24" s="70"/>
      <c r="C24" s="71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Y24" s="72"/>
      <c r="Z24" s="73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</row>
    <row r="25" spans="1:204" x14ac:dyDescent="0.2">
      <c r="A25" s="69" t="s">
        <v>2043</v>
      </c>
      <c r="B25" s="70">
        <f>STDEV(D25:W25)/AVERAGE(D25:W25)</f>
        <v>4.1133150883389993E-2</v>
      </c>
      <c r="C25" s="71"/>
      <c r="D25" s="8">
        <v>5891457.8490698496</v>
      </c>
      <c r="E25" s="8">
        <v>5695445.9542665798</v>
      </c>
      <c r="F25" s="8">
        <v>5606193.0527304104</v>
      </c>
      <c r="G25" s="8">
        <v>5881241.0840055803</v>
      </c>
      <c r="H25" s="8">
        <v>5807049.2738361396</v>
      </c>
      <c r="I25" s="8">
        <v>5629934.4615502199</v>
      </c>
      <c r="J25" s="8">
        <v>5504935.5289267404</v>
      </c>
      <c r="K25" s="8">
        <v>5853106.7368536498</v>
      </c>
      <c r="L25" s="8">
        <v>5561681.0535149397</v>
      </c>
      <c r="M25" s="8">
        <v>5255208.7639618898</v>
      </c>
      <c r="N25" s="8">
        <v>5483024.8898827797</v>
      </c>
      <c r="O25" s="8">
        <v>5514964.1571178697</v>
      </c>
      <c r="P25" s="8">
        <v>5464770.8707754798</v>
      </c>
      <c r="Q25" s="8">
        <v>5342494.4700462697</v>
      </c>
      <c r="R25" s="8">
        <v>5691431.5186574804</v>
      </c>
      <c r="S25" s="8">
        <v>5249042.6302535096</v>
      </c>
      <c r="T25" s="8">
        <v>5488723.9688842101</v>
      </c>
      <c r="U25" s="8">
        <v>5103233.0861160802</v>
      </c>
      <c r="V25" s="8">
        <v>5347676.25472188</v>
      </c>
      <c r="W25" s="8">
        <v>5275774.2807763703</v>
      </c>
      <c r="Y25" s="72">
        <f>STDEV(AA25:AT25)/AVERAGE(AA25:AT25)</f>
        <v>3.3913476014693467E-2</v>
      </c>
      <c r="Z25" s="73"/>
      <c r="AA25" s="10">
        <v>3704291.0325669898</v>
      </c>
      <c r="AB25" s="10">
        <v>3563741.5742264302</v>
      </c>
      <c r="AC25" s="10">
        <v>3574456.2110198899</v>
      </c>
      <c r="AD25" s="10">
        <v>3473526.1158327502</v>
      </c>
      <c r="AE25" s="10">
        <v>3503153.54264407</v>
      </c>
      <c r="AF25" s="10">
        <v>3668225.3886507698</v>
      </c>
      <c r="AG25" s="10">
        <v>3620909.2845954401</v>
      </c>
      <c r="AH25" s="10">
        <v>3684787.5381869799</v>
      </c>
      <c r="AI25" s="10">
        <v>3489521.6834508898</v>
      </c>
      <c r="AJ25" s="10">
        <v>3425572.7249320201</v>
      </c>
      <c r="AK25" s="10">
        <v>3507546.0925231101</v>
      </c>
      <c r="AL25" s="10">
        <v>3384019.9650233602</v>
      </c>
      <c r="AM25" s="10">
        <v>3296774.8986455798</v>
      </c>
      <c r="AN25" s="10">
        <v>3629130.0228471998</v>
      </c>
      <c r="AO25" s="10">
        <v>3656908.4090913399</v>
      </c>
      <c r="AP25" s="10">
        <v>3596190.3027917701</v>
      </c>
      <c r="AQ25" s="10">
        <v>3561933.1450229902</v>
      </c>
      <c r="AR25" s="10">
        <v>3372591.7731162198</v>
      </c>
      <c r="AS25" s="10">
        <v>3337883.7144937702</v>
      </c>
      <c r="AT25" s="10">
        <v>3575095.7922826102</v>
      </c>
      <c r="AV25" s="114">
        <v>3434256.4540073499</v>
      </c>
      <c r="AW25" s="114">
        <v>3770434.1934741</v>
      </c>
      <c r="AX25" s="114">
        <v>5438597.9966855496</v>
      </c>
      <c r="AY25" s="114">
        <v>7604389.1838140199</v>
      </c>
      <c r="AZ25" s="114">
        <v>3667727.47319616</v>
      </c>
      <c r="BA25" s="114">
        <v>3315908.5524054701</v>
      </c>
      <c r="BB25" s="114">
        <v>3391573.2223972301</v>
      </c>
      <c r="BC25" s="114">
        <v>3238317.8796656998</v>
      </c>
      <c r="BD25" s="114">
        <v>2716453.7614798001</v>
      </c>
      <c r="BE25" s="114">
        <v>2539477.56679594</v>
      </c>
      <c r="BF25" s="114">
        <v>2325134.93742987</v>
      </c>
      <c r="BG25" s="114">
        <v>4490639.8723894404</v>
      </c>
      <c r="BH25" s="114">
        <v>3595004.4100235999</v>
      </c>
      <c r="BI25" s="114">
        <v>3898202.17438696</v>
      </c>
      <c r="BJ25" s="114">
        <v>2250884.4423548202</v>
      </c>
      <c r="BK25" s="114">
        <v>2681570.1652121199</v>
      </c>
      <c r="BL25" s="114">
        <v>2632931.2040464501</v>
      </c>
      <c r="BM25" s="114">
        <v>4025798.2666720902</v>
      </c>
      <c r="BN25" s="114">
        <v>3108436.0763616399</v>
      </c>
      <c r="BO25" s="114">
        <v>3953083.9412070201</v>
      </c>
      <c r="BP25" s="114">
        <v>2511142.3785302001</v>
      </c>
      <c r="BQ25" s="114">
        <v>2605327.04276087</v>
      </c>
      <c r="BR25" s="114">
        <v>1900734.0007563201</v>
      </c>
      <c r="BS25" s="114">
        <v>2217157.5433382499</v>
      </c>
      <c r="BT25" s="114">
        <v>2971999.8570068702</v>
      </c>
      <c r="BU25" s="114">
        <v>2507082.5077638002</v>
      </c>
      <c r="BV25" s="114">
        <v>2610741.9407060398</v>
      </c>
      <c r="BW25" s="114">
        <v>3802674.7440917902</v>
      </c>
      <c r="BX25" s="114">
        <v>4342734.3168084696</v>
      </c>
      <c r="BY25" s="114">
        <v>3755319.7366440701</v>
      </c>
      <c r="BZ25" s="114">
        <v>8185988.8224689299</v>
      </c>
      <c r="CA25" s="114">
        <v>3412746.77942215</v>
      </c>
      <c r="CB25" s="114">
        <v>3896489.4816495301</v>
      </c>
      <c r="CC25" s="114">
        <v>4496893.5670360401</v>
      </c>
      <c r="CD25" s="114">
        <v>2541970.8182418002</v>
      </c>
      <c r="CE25" s="114">
        <v>2594030.5961708301</v>
      </c>
      <c r="CF25" s="114">
        <v>5346333.8567031696</v>
      </c>
      <c r="CG25" s="114">
        <v>2941637.7857256201</v>
      </c>
      <c r="CH25" s="114">
        <v>3280507.81003749</v>
      </c>
      <c r="CI25" s="114">
        <v>4903246.4654051103</v>
      </c>
      <c r="CJ25" s="114">
        <v>2847809.01335546</v>
      </c>
      <c r="CK25" s="114">
        <v>2887537.30505613</v>
      </c>
      <c r="CL25" s="114">
        <v>4216355.43819125</v>
      </c>
      <c r="CM25" s="114">
        <v>4384230.8341894401</v>
      </c>
      <c r="CN25" s="114">
        <v>4008241.8374005398</v>
      </c>
      <c r="CO25" s="114">
        <v>4707941.75933115</v>
      </c>
      <c r="CP25" s="114">
        <v>3265269.3937570499</v>
      </c>
      <c r="CQ25" s="114">
        <v>3734401.4573818999</v>
      </c>
      <c r="CR25" s="114">
        <v>2889369.9857476</v>
      </c>
      <c r="CS25" s="114">
        <v>2535217.3528042501</v>
      </c>
      <c r="CT25" s="114">
        <v>3361355.3336578798</v>
      </c>
      <c r="CU25" s="114">
        <v>4246925.3502836898</v>
      </c>
      <c r="CV25" s="114">
        <v>3566323.9451250602</v>
      </c>
      <c r="CW25" s="114">
        <v>2514962.4141087201</v>
      </c>
      <c r="CX25" s="114">
        <v>4531427.9624113999</v>
      </c>
      <c r="CY25" s="114">
        <v>3398460.4105565799</v>
      </c>
      <c r="CZ25" s="114">
        <v>3370225.7835690398</v>
      </c>
      <c r="DA25" s="114">
        <v>6744392.3077283399</v>
      </c>
      <c r="DB25" s="114">
        <v>4467947.1414980702</v>
      </c>
      <c r="DC25" s="114">
        <v>6585806.2953874003</v>
      </c>
      <c r="DD25" s="114">
        <v>3667740.9603425399</v>
      </c>
      <c r="DE25" s="114">
        <v>2923645.1962711401</v>
      </c>
      <c r="DF25" s="114">
        <v>3633371.8091307799</v>
      </c>
      <c r="DG25" s="114">
        <v>1932943.8202189</v>
      </c>
      <c r="DH25" s="114">
        <v>2428876.7139072702</v>
      </c>
      <c r="DI25" s="114">
        <v>3298238.9522535</v>
      </c>
      <c r="DJ25" s="114">
        <v>4211209.73323025</v>
      </c>
      <c r="DK25" s="114">
        <v>3859341.3860030798</v>
      </c>
      <c r="DL25" s="114">
        <v>3905893.5732970801</v>
      </c>
      <c r="DM25" s="114">
        <v>3666973.4465808799</v>
      </c>
      <c r="DN25" s="114">
        <v>2131974.6717661498</v>
      </c>
      <c r="DO25" s="114">
        <v>6103251.0551693402</v>
      </c>
      <c r="DP25" s="114">
        <v>3688707.0815327</v>
      </c>
      <c r="DQ25" s="114">
        <v>3726370.9073737799</v>
      </c>
      <c r="DR25" s="114">
        <v>3282045.92298572</v>
      </c>
      <c r="DS25" s="114">
        <v>5887063.1175281797</v>
      </c>
      <c r="DT25" s="114">
        <v>3460962.9299687501</v>
      </c>
      <c r="DU25" s="114">
        <v>2433010.96854372</v>
      </c>
      <c r="DV25" s="114">
        <v>1547264.63317152</v>
      </c>
      <c r="DW25" s="114">
        <v>3393139.08219779</v>
      </c>
      <c r="DX25" s="114">
        <v>5620261.3300743299</v>
      </c>
      <c r="DY25" s="114">
        <v>4571266.2513588499</v>
      </c>
      <c r="DZ25" s="114">
        <v>3113520.4679900599</v>
      </c>
      <c r="EA25" s="114">
        <v>2750529.9113428802</v>
      </c>
      <c r="EB25" s="114">
        <v>3785082.3685465599</v>
      </c>
      <c r="EC25" s="114">
        <v>3151103.1361321001</v>
      </c>
      <c r="ED25" s="114">
        <v>4196184.8321715202</v>
      </c>
      <c r="EE25" s="114">
        <v>1872304.2643042901</v>
      </c>
      <c r="EF25" s="114">
        <v>3597006.2301974702</v>
      </c>
      <c r="EG25" s="114">
        <v>4767004.29128497</v>
      </c>
      <c r="EH25" s="114">
        <v>3426136.1056706398</v>
      </c>
      <c r="EI25" s="114">
        <v>2875261.4625603198</v>
      </c>
      <c r="EJ25" s="114">
        <v>4657994.1030815002</v>
      </c>
      <c r="EK25" s="114">
        <v>3862999.72890482</v>
      </c>
      <c r="EL25" s="114">
        <v>3751694.4428438698</v>
      </c>
      <c r="EM25" s="114">
        <v>4136462.4889684198</v>
      </c>
      <c r="EN25" s="114">
        <v>4084801.1853673598</v>
      </c>
      <c r="EO25" s="114">
        <v>5168237.7984027099</v>
      </c>
      <c r="EP25" s="114">
        <v>3079996.1178043899</v>
      </c>
      <c r="EQ25" s="114">
        <v>1994018.2273903801</v>
      </c>
      <c r="ER25" s="114">
        <v>2192462.01372466</v>
      </c>
      <c r="ES25" s="114">
        <v>3614733.4940719199</v>
      </c>
      <c r="ET25" s="114">
        <v>2612090.6459062798</v>
      </c>
      <c r="EU25" s="114">
        <v>3841863.2758366801</v>
      </c>
      <c r="EV25" s="114">
        <v>4670945.9593361299</v>
      </c>
      <c r="EW25" s="114">
        <v>3335989.02486974</v>
      </c>
      <c r="EX25" s="114">
        <v>4721782.9763292503</v>
      </c>
      <c r="EY25" s="114">
        <v>3778129.2334810202</v>
      </c>
      <c r="EZ25" s="114">
        <v>2550870.6163359801</v>
      </c>
      <c r="FA25" s="114">
        <v>2734569.03171854</v>
      </c>
      <c r="FB25" s="114">
        <v>2621296.5846262202</v>
      </c>
      <c r="FC25" s="114">
        <v>3249271.3932591002</v>
      </c>
      <c r="FD25" s="114">
        <v>3373886.35959798</v>
      </c>
      <c r="FE25" s="114">
        <v>4442837.0900139799</v>
      </c>
      <c r="FF25" s="114">
        <v>2560616.1134040002</v>
      </c>
      <c r="FG25" s="114">
        <v>2690475.6430595</v>
      </c>
      <c r="FH25" s="114">
        <v>6551951.1735814903</v>
      </c>
      <c r="FI25" s="114">
        <v>3916693.1869740798</v>
      </c>
      <c r="FJ25" s="114">
        <v>2749068.7024617498</v>
      </c>
      <c r="FK25" s="114">
        <v>3640362.50505572</v>
      </c>
      <c r="FL25" s="114">
        <v>2791401.1576769901</v>
      </c>
      <c r="FM25" s="114">
        <v>4854042.5996658104</v>
      </c>
      <c r="FN25" s="114">
        <v>3215398.35424734</v>
      </c>
      <c r="FO25" s="114">
        <v>2910279.33379295</v>
      </c>
      <c r="FP25" s="114">
        <v>2131189.9026576099</v>
      </c>
      <c r="FQ25" s="114">
        <v>3109025.9290478998</v>
      </c>
      <c r="FR25" s="114">
        <v>3230491.44805321</v>
      </c>
      <c r="FS25" s="114">
        <v>3270241.21510881</v>
      </c>
      <c r="FT25" s="114">
        <v>2293133.2433732599</v>
      </c>
      <c r="FU25" s="114">
        <v>3308639.4592026402</v>
      </c>
      <c r="FV25" s="114">
        <v>4025395.6822746401</v>
      </c>
      <c r="FW25" s="114">
        <v>4679415.6008643201</v>
      </c>
      <c r="FX25" s="114">
        <v>3007696.26502713</v>
      </c>
      <c r="FY25" s="114">
        <v>4782438.3780131899</v>
      </c>
      <c r="FZ25" s="114">
        <v>1324094.6521129201</v>
      </c>
      <c r="GA25" s="114">
        <v>3383306.4712391798</v>
      </c>
      <c r="GB25" s="114">
        <v>4378738.4404529901</v>
      </c>
      <c r="GC25" s="114">
        <v>5380360.8783075102</v>
      </c>
      <c r="GD25" s="114">
        <v>3325359.5200573499</v>
      </c>
      <c r="GE25" s="114">
        <v>4046330.4619156201</v>
      </c>
      <c r="GF25" s="114">
        <v>3844531.4321540999</v>
      </c>
      <c r="GG25" s="114">
        <v>2742766.0633257302</v>
      </c>
      <c r="GH25" s="114">
        <v>2068150.6684256999</v>
      </c>
      <c r="GI25" s="114">
        <v>5268494.8762667198</v>
      </c>
      <c r="GJ25" s="114">
        <v>2933124.99881138</v>
      </c>
      <c r="GK25" s="114">
        <v>2273027.1180126099</v>
      </c>
      <c r="GL25" s="114">
        <v>4091378.92226983</v>
      </c>
      <c r="GM25" s="114">
        <v>2329003.70843346</v>
      </c>
      <c r="GN25" s="114">
        <v>3198403.372976</v>
      </c>
      <c r="GO25" s="114">
        <v>2253959.0640191101</v>
      </c>
      <c r="GP25" s="114">
        <v>2471699.7667447398</v>
      </c>
      <c r="GQ25" s="114">
        <v>2956340.7658176101</v>
      </c>
      <c r="GR25" s="114">
        <v>2720363.09341203</v>
      </c>
      <c r="GS25" s="114">
        <v>2492656.5038294201</v>
      </c>
      <c r="GT25" s="114">
        <v>4721096.26246625</v>
      </c>
      <c r="GU25" s="114">
        <v>3150619.7857322101</v>
      </c>
      <c r="GV25" s="114">
        <v>2095246.04375119</v>
      </c>
    </row>
    <row r="26" spans="1:204" x14ac:dyDescent="0.2">
      <c r="A26" s="69" t="s">
        <v>2044</v>
      </c>
      <c r="B26" s="70">
        <f>STDEV(D26:W26)/AVERAGE(D26:W26)</f>
        <v>3.6847309385413328E-2</v>
      </c>
      <c r="C26" s="71"/>
      <c r="D26" s="8">
        <v>3864656.94966008</v>
      </c>
      <c r="E26" s="8">
        <v>3789811.4033574099</v>
      </c>
      <c r="F26" s="8">
        <v>3668154.4050551401</v>
      </c>
      <c r="G26" s="8">
        <v>3718929.8194005499</v>
      </c>
      <c r="H26" s="8">
        <v>3743397.93943928</v>
      </c>
      <c r="I26" s="8">
        <v>3662793.7395104198</v>
      </c>
      <c r="J26" s="8">
        <v>3753261.43477346</v>
      </c>
      <c r="K26" s="8">
        <v>3781499.62619319</v>
      </c>
      <c r="L26" s="8">
        <v>3643121.69547245</v>
      </c>
      <c r="M26" s="8">
        <v>3659318.5268274699</v>
      </c>
      <c r="N26" s="8">
        <v>3551194.0361614898</v>
      </c>
      <c r="O26" s="8">
        <v>3641295.46264735</v>
      </c>
      <c r="P26" s="8">
        <v>3554560.0910094702</v>
      </c>
      <c r="Q26" s="8">
        <v>3454111.6996353301</v>
      </c>
      <c r="R26" s="8">
        <v>3582248.1249687402</v>
      </c>
      <c r="S26" s="8">
        <v>3444154.4275115398</v>
      </c>
      <c r="T26" s="8">
        <v>3549531.2871099599</v>
      </c>
      <c r="U26" s="8">
        <v>3453947.79704234</v>
      </c>
      <c r="V26" s="8">
        <v>3426133.2890183302</v>
      </c>
      <c r="W26" s="8">
        <v>3433940.2021874301</v>
      </c>
      <c r="Y26" s="72">
        <f>STDEV(AA26:AT26)/AVERAGE(AA26:AT26)</f>
        <v>3.9484817531956679E-2</v>
      </c>
      <c r="Z26" s="73"/>
      <c r="AA26" s="10">
        <v>4338460.72187573</v>
      </c>
      <c r="AB26" s="10">
        <v>4015249.3950887099</v>
      </c>
      <c r="AC26" s="10">
        <v>3960323.01802414</v>
      </c>
      <c r="AD26" s="10">
        <v>4011594.1895852801</v>
      </c>
      <c r="AE26" s="10">
        <v>3989995.65160617</v>
      </c>
      <c r="AF26" s="10">
        <v>4129622.4103472098</v>
      </c>
      <c r="AG26" s="10">
        <v>4083469.9460261101</v>
      </c>
      <c r="AH26" s="10">
        <v>4214654.0590725001</v>
      </c>
      <c r="AI26" s="10">
        <v>3937773.3804469099</v>
      </c>
      <c r="AJ26" s="10">
        <v>3918853.2124750698</v>
      </c>
      <c r="AK26" s="10">
        <v>4100695.0823829998</v>
      </c>
      <c r="AL26" s="10">
        <v>3914841.8426413801</v>
      </c>
      <c r="AM26" s="10">
        <v>3924900.25959903</v>
      </c>
      <c r="AN26" s="10">
        <v>4012812.2603440098</v>
      </c>
      <c r="AO26" s="10">
        <v>4338604.1040592901</v>
      </c>
      <c r="AP26" s="10">
        <v>4091770.46633837</v>
      </c>
      <c r="AQ26" s="10">
        <v>4335672.1672191303</v>
      </c>
      <c r="AR26" s="10">
        <v>4167933.5228031198</v>
      </c>
      <c r="AS26" s="10">
        <v>4156672.0122236898</v>
      </c>
      <c r="AT26" s="10">
        <v>4460478.5328054801</v>
      </c>
      <c r="AV26" s="114">
        <v>4577850.1736757299</v>
      </c>
      <c r="AW26" s="114">
        <v>4424791.5161513202</v>
      </c>
      <c r="AX26" s="114">
        <v>4030843.5358640398</v>
      </c>
      <c r="AY26" s="114">
        <v>4620455.55195121</v>
      </c>
      <c r="AZ26" s="114">
        <v>4403305.6260178201</v>
      </c>
      <c r="BA26" s="114">
        <v>4156512.93043401</v>
      </c>
      <c r="BB26" s="114">
        <v>4167368.02406102</v>
      </c>
      <c r="BC26" s="114">
        <v>4517116.7477525901</v>
      </c>
      <c r="BD26" s="114">
        <v>4158194.5909985099</v>
      </c>
      <c r="BE26" s="114">
        <v>4621134.8472493598</v>
      </c>
      <c r="BF26" s="114">
        <v>4555092.8116637701</v>
      </c>
      <c r="BG26" s="114">
        <v>3926139.4183983798</v>
      </c>
      <c r="BH26" s="114">
        <v>4238689.70132122</v>
      </c>
      <c r="BI26" s="114">
        <v>4358951.5778331496</v>
      </c>
      <c r="BJ26" s="114">
        <v>4464147.4857731704</v>
      </c>
      <c r="BK26" s="114">
        <v>4527782.8277418101</v>
      </c>
      <c r="BL26" s="114">
        <v>4462973.0920347804</v>
      </c>
      <c r="BM26" s="114">
        <v>4322760.4806927796</v>
      </c>
      <c r="BN26" s="114">
        <v>4508208.0721278796</v>
      </c>
      <c r="BO26" s="114">
        <v>4285943.3938577697</v>
      </c>
      <c r="BP26" s="114">
        <v>4384616.6497989604</v>
      </c>
      <c r="BQ26" s="114">
        <v>4300870.5628029602</v>
      </c>
      <c r="BR26" s="114">
        <v>4088189.0884292899</v>
      </c>
      <c r="BS26" s="114">
        <v>4077527.7778598</v>
      </c>
      <c r="BT26" s="114">
        <v>4345295.6714648996</v>
      </c>
      <c r="BU26" s="114">
        <v>4308175.1185640004</v>
      </c>
      <c r="BV26" s="114">
        <v>3861108.22055163</v>
      </c>
      <c r="BW26" s="114">
        <v>4331985.4430806199</v>
      </c>
      <c r="BX26" s="114">
        <v>4130659.4881591401</v>
      </c>
      <c r="BY26" s="114">
        <v>4497928.7023577401</v>
      </c>
      <c r="BZ26" s="114">
        <v>4498626.0948470803</v>
      </c>
      <c r="CA26" s="114">
        <v>4217091.7969617704</v>
      </c>
      <c r="CB26" s="114">
        <v>4537735.8701290702</v>
      </c>
      <c r="CC26" s="114">
        <v>3902934.2315529599</v>
      </c>
      <c r="CD26" s="114">
        <v>4148174.1735894801</v>
      </c>
      <c r="CE26" s="114">
        <v>4194410.7625644896</v>
      </c>
      <c r="CF26" s="114">
        <v>4168788.1334391702</v>
      </c>
      <c r="CG26" s="114">
        <v>4145108.6788517302</v>
      </c>
      <c r="CH26" s="114">
        <v>4092139.3505344498</v>
      </c>
      <c r="CI26" s="114">
        <v>4138595.1804980701</v>
      </c>
      <c r="CJ26" s="114">
        <v>3608378.3309974899</v>
      </c>
      <c r="CK26" s="114">
        <v>4011842.4631040301</v>
      </c>
      <c r="CL26" s="114">
        <v>3994526.69694401</v>
      </c>
      <c r="CM26" s="114">
        <v>4236148.4378322298</v>
      </c>
      <c r="CN26" s="114">
        <v>3982108.8845948498</v>
      </c>
      <c r="CO26" s="114">
        <v>4544536.3164595701</v>
      </c>
      <c r="CP26" s="114">
        <v>4056183.9145671902</v>
      </c>
      <c r="CQ26" s="114">
        <v>4211334.7094372697</v>
      </c>
      <c r="CR26" s="114">
        <v>4015480.3093699398</v>
      </c>
      <c r="CS26" s="114">
        <v>3733460.0612904499</v>
      </c>
      <c r="CT26" s="114">
        <v>4047466.5922620501</v>
      </c>
      <c r="CU26" s="114">
        <v>3943806.2176618199</v>
      </c>
      <c r="CV26" s="114">
        <v>4188982.3495858801</v>
      </c>
      <c r="CW26" s="114">
        <v>4040249.2537696399</v>
      </c>
      <c r="CX26" s="114">
        <v>4134378.8015548801</v>
      </c>
      <c r="CY26" s="114">
        <v>4102749.4085190198</v>
      </c>
      <c r="CZ26" s="114">
        <v>3944273.6072376599</v>
      </c>
      <c r="DA26" s="114">
        <v>4038461.7560887798</v>
      </c>
      <c r="DB26" s="114">
        <v>4369126.9431431796</v>
      </c>
      <c r="DC26" s="114">
        <v>4282565.0735935997</v>
      </c>
      <c r="DD26" s="114">
        <v>4260080.2793384297</v>
      </c>
      <c r="DE26" s="114">
        <v>4039762.9847371001</v>
      </c>
      <c r="DF26" s="114">
        <v>4091789.6509986399</v>
      </c>
      <c r="DG26" s="114">
        <v>3756496.6633236702</v>
      </c>
      <c r="DH26" s="114">
        <v>4175713.6470117699</v>
      </c>
      <c r="DI26" s="114">
        <v>3783386.1893022298</v>
      </c>
      <c r="DJ26" s="114">
        <v>3910035.7609421299</v>
      </c>
      <c r="DK26" s="114">
        <v>3810894.6213020599</v>
      </c>
      <c r="DL26" s="114">
        <v>4075933.14400707</v>
      </c>
      <c r="DM26" s="114">
        <v>4098441.58897244</v>
      </c>
      <c r="DN26" s="114">
        <v>4092188.5683016502</v>
      </c>
      <c r="DO26" s="114">
        <v>4140004.8814013102</v>
      </c>
      <c r="DP26" s="114">
        <v>4169354.0472759199</v>
      </c>
      <c r="DQ26" s="114">
        <v>4379382.4990262398</v>
      </c>
      <c r="DR26" s="114">
        <v>4294117.7414690098</v>
      </c>
      <c r="DS26" s="114">
        <v>4525569.0343891699</v>
      </c>
      <c r="DT26" s="114">
        <v>3910392.6574937701</v>
      </c>
      <c r="DU26" s="114">
        <v>3793316.4277882101</v>
      </c>
      <c r="DV26" s="114">
        <v>3766601.6603413098</v>
      </c>
      <c r="DW26" s="114">
        <v>3871282.4705133098</v>
      </c>
      <c r="DX26" s="114">
        <v>3637442.4967863602</v>
      </c>
      <c r="DY26" s="114">
        <v>3605074.1391030401</v>
      </c>
      <c r="DZ26" s="114">
        <v>4081270.6482883901</v>
      </c>
      <c r="EA26" s="114">
        <v>3821047.4414646998</v>
      </c>
      <c r="EB26" s="114">
        <v>3858610.4575749701</v>
      </c>
      <c r="EC26" s="114">
        <v>3777191.74075267</v>
      </c>
      <c r="ED26" s="114">
        <v>4050811.1613387102</v>
      </c>
      <c r="EE26" s="114">
        <v>3830449.09121534</v>
      </c>
      <c r="EF26" s="114">
        <v>3884213.0345382802</v>
      </c>
      <c r="EG26" s="114">
        <v>3734137.64108025</v>
      </c>
      <c r="EH26" s="114">
        <v>3912388.9392170398</v>
      </c>
      <c r="EI26" s="114">
        <v>3844546.2981082699</v>
      </c>
      <c r="EJ26" s="114">
        <v>3731865.9028554098</v>
      </c>
      <c r="EK26" s="114">
        <v>3718243.82136284</v>
      </c>
      <c r="EL26" s="114">
        <v>3768586.27812821</v>
      </c>
      <c r="EM26" s="114">
        <v>3861140.1634508302</v>
      </c>
      <c r="EN26" s="114">
        <v>3803763.8482157998</v>
      </c>
      <c r="EO26" s="114">
        <v>3755994.9686727002</v>
      </c>
      <c r="EP26" s="114">
        <v>3812979.17760748</v>
      </c>
      <c r="EQ26" s="114">
        <v>3871409.1227639201</v>
      </c>
      <c r="ER26" s="114">
        <v>3975549.7921460099</v>
      </c>
      <c r="ES26" s="114">
        <v>3917334.47062256</v>
      </c>
      <c r="ET26" s="114">
        <v>3884193.44517424</v>
      </c>
      <c r="EU26" s="114">
        <v>3916738.0319099999</v>
      </c>
      <c r="EV26" s="114">
        <v>3904864.7160489499</v>
      </c>
      <c r="EW26" s="114">
        <v>3772709.3505842402</v>
      </c>
      <c r="EX26" s="114">
        <v>3583924.1280366299</v>
      </c>
      <c r="EY26" s="114">
        <v>3982681.30685911</v>
      </c>
      <c r="EZ26" s="114">
        <v>3972353.49358455</v>
      </c>
      <c r="FA26" s="114">
        <v>3811127.57315371</v>
      </c>
      <c r="FB26" s="114">
        <v>3606174.31502624</v>
      </c>
      <c r="FC26" s="114">
        <v>3941955.3449438899</v>
      </c>
      <c r="FD26" s="114">
        <v>3662291.2032217402</v>
      </c>
      <c r="FE26" s="114">
        <v>3947980.0871281</v>
      </c>
      <c r="FF26" s="114">
        <v>3815044.4337523002</v>
      </c>
      <c r="FG26" s="114">
        <v>4036424.76483163</v>
      </c>
      <c r="FH26" s="114">
        <v>4050291.3155292599</v>
      </c>
      <c r="FI26" s="114">
        <v>3869216.3015238699</v>
      </c>
      <c r="FJ26" s="114">
        <v>4044983.7337325299</v>
      </c>
      <c r="FK26" s="114">
        <v>3667337.3571006102</v>
      </c>
      <c r="FL26" s="114">
        <v>3753579.75974186</v>
      </c>
      <c r="FM26" s="114">
        <v>3867437.9485331001</v>
      </c>
      <c r="FN26" s="114">
        <v>3540444.9685980398</v>
      </c>
      <c r="FO26" s="114">
        <v>4068157.7869473798</v>
      </c>
      <c r="FP26" s="114">
        <v>3930017.7722100802</v>
      </c>
      <c r="FQ26" s="114">
        <v>3765368.1869943999</v>
      </c>
      <c r="FR26" s="114">
        <v>3957905.04917301</v>
      </c>
      <c r="FS26" s="114">
        <v>4021864.6108844802</v>
      </c>
      <c r="FT26" s="114">
        <v>4047220.9500754401</v>
      </c>
      <c r="FU26" s="114">
        <v>3722640.90943815</v>
      </c>
      <c r="FV26" s="114">
        <v>4215277.3751149597</v>
      </c>
      <c r="FW26" s="114">
        <v>4321509.0276096901</v>
      </c>
      <c r="FX26" s="114">
        <v>3943389.9238861199</v>
      </c>
      <c r="FY26" s="114">
        <v>4084329.6905098301</v>
      </c>
      <c r="FZ26" s="114">
        <v>4156406.1954637598</v>
      </c>
      <c r="GA26" s="114">
        <v>3814748.1128125601</v>
      </c>
      <c r="GB26" s="114">
        <v>3901892.0876674098</v>
      </c>
      <c r="GC26" s="114">
        <v>3850851.4448168301</v>
      </c>
      <c r="GD26" s="114">
        <v>4062720.5990664298</v>
      </c>
      <c r="GE26" s="114">
        <v>3752305.9364752499</v>
      </c>
      <c r="GF26" s="114">
        <v>4169308.9475005702</v>
      </c>
      <c r="GG26" s="114">
        <v>3754111.5321346801</v>
      </c>
      <c r="GH26" s="114">
        <v>3870599.69248875</v>
      </c>
      <c r="GI26" s="114">
        <v>3840779.6130299498</v>
      </c>
      <c r="GJ26" s="114">
        <v>3830300.3469432099</v>
      </c>
      <c r="GK26" s="114">
        <v>3931542.8274462302</v>
      </c>
      <c r="GL26" s="114">
        <v>3971769.1092514298</v>
      </c>
      <c r="GM26" s="114">
        <v>4085022.22725935</v>
      </c>
      <c r="GN26" s="114">
        <v>4414099.8871768201</v>
      </c>
      <c r="GO26" s="114">
        <v>3995794.7601923598</v>
      </c>
      <c r="GP26" s="114">
        <v>3943924.4376852699</v>
      </c>
      <c r="GQ26" s="114">
        <v>4442499.30429981</v>
      </c>
      <c r="GR26" s="114">
        <v>3449427.6613786598</v>
      </c>
      <c r="GS26" s="114">
        <v>3696835.49119383</v>
      </c>
      <c r="GT26" s="114">
        <v>4059579.4642203599</v>
      </c>
      <c r="GU26" s="114">
        <v>3894756.04157389</v>
      </c>
      <c r="GV26" s="114">
        <v>3887778.0110400198</v>
      </c>
    </row>
    <row r="27" spans="1:204" s="79" customFormat="1" x14ac:dyDescent="0.2">
      <c r="A27" s="75" t="s">
        <v>2034</v>
      </c>
      <c r="B27" s="76">
        <f>STDEV(D27:W27)/AVERAGE(D27:W27)</f>
        <v>2.3876282980409478E-2</v>
      </c>
      <c r="C27" s="77"/>
      <c r="D27" s="78">
        <f t="shared" ref="D27:W27" si="25">(D25/D26)*117.1</f>
        <v>178.51253632919716</v>
      </c>
      <c r="E27" s="78">
        <f t="shared" si="25"/>
        <v>175.98150679840543</v>
      </c>
      <c r="F27" s="78">
        <f t="shared" si="25"/>
        <v>178.96880392221729</v>
      </c>
      <c r="G27" s="78">
        <f t="shared" si="25"/>
        <v>185.18589066788658</v>
      </c>
      <c r="H27" s="78">
        <f t="shared" si="25"/>
        <v>181.65460390996242</v>
      </c>
      <c r="I27" s="78">
        <f t="shared" si="25"/>
        <v>179.98974890015242</v>
      </c>
      <c r="J27" s="78">
        <f t="shared" si="25"/>
        <v>171.75141184275904</v>
      </c>
      <c r="K27" s="78">
        <f t="shared" si="25"/>
        <v>181.25052667942444</v>
      </c>
      <c r="L27" s="78">
        <f t="shared" si="25"/>
        <v>178.76780020167308</v>
      </c>
      <c r="M27" s="78">
        <f t="shared" si="25"/>
        <v>168.1692757130545</v>
      </c>
      <c r="N27" s="78">
        <f t="shared" si="25"/>
        <v>180.80178330646302</v>
      </c>
      <c r="O27" s="78">
        <f t="shared" si="25"/>
        <v>177.35509502680716</v>
      </c>
      <c r="P27" s="78">
        <f t="shared" si="25"/>
        <v>180.02921671977546</v>
      </c>
      <c r="Q27" s="78">
        <f t="shared" si="25"/>
        <v>181.11924478541528</v>
      </c>
      <c r="R27" s="78">
        <f t="shared" si="25"/>
        <v>186.04703180369637</v>
      </c>
      <c r="S27" s="78">
        <f t="shared" si="25"/>
        <v>178.46554355775226</v>
      </c>
      <c r="T27" s="78">
        <f t="shared" si="25"/>
        <v>181.07449259297937</v>
      </c>
      <c r="U27" s="78">
        <f t="shared" si="25"/>
        <v>173.01610490347184</v>
      </c>
      <c r="V27" s="78">
        <f t="shared" si="25"/>
        <v>182.77540206480327</v>
      </c>
      <c r="W27" s="78">
        <f t="shared" si="25"/>
        <v>179.90795759500321</v>
      </c>
      <c r="Y27" s="80">
        <f>STDEV(AA27:AT27)/AVERAGE(AA27:AT27)</f>
        <v>3.7062836986260596E-2</v>
      </c>
      <c r="Z27" s="81"/>
      <c r="AA27" s="82">
        <f>((AA25/AA26)*117.1)</f>
        <v>99.983037238620724</v>
      </c>
      <c r="AB27" s="82">
        <f t="shared" ref="AB27:AT27" si="26">((AB25/AB26)*117.1)</f>
        <v>103.93230837724717</v>
      </c>
      <c r="AC27" s="82">
        <f t="shared" si="26"/>
        <v>105.6905763508298</v>
      </c>
      <c r="AD27" s="82">
        <f t="shared" si="26"/>
        <v>101.39358293518343</v>
      </c>
      <c r="AE27" s="82">
        <f t="shared" si="26"/>
        <v>102.81196163170932</v>
      </c>
      <c r="AF27" s="82">
        <f t="shared" si="26"/>
        <v>104.01657835222991</v>
      </c>
      <c r="AG27" s="82">
        <f t="shared" si="26"/>
        <v>103.83533681661015</v>
      </c>
      <c r="AH27" s="82">
        <f t="shared" si="26"/>
        <v>102.37818209370452</v>
      </c>
      <c r="AI27" s="82">
        <f t="shared" si="26"/>
        <v>103.77006233043387</v>
      </c>
      <c r="AJ27" s="82">
        <f t="shared" si="26"/>
        <v>102.36019170419269</v>
      </c>
      <c r="AK27" s="82">
        <f t="shared" si="26"/>
        <v>100.1619577127325</v>
      </c>
      <c r="AL27" s="82">
        <f t="shared" si="26"/>
        <v>101.22215758194443</v>
      </c>
      <c r="AM27" s="82">
        <f t="shared" si="26"/>
        <v>98.359783713545042</v>
      </c>
      <c r="AN27" s="82">
        <f t="shared" si="26"/>
        <v>105.90356540601658</v>
      </c>
      <c r="AO27" s="82">
        <f t="shared" si="26"/>
        <v>98.70086424892753</v>
      </c>
      <c r="AP27" s="82">
        <f t="shared" si="26"/>
        <v>102.91727943228479</v>
      </c>
      <c r="AQ27" s="82">
        <f t="shared" si="26"/>
        <v>96.202469927452725</v>
      </c>
      <c r="AR27" s="82">
        <f t="shared" si="26"/>
        <v>94.754509512018572</v>
      </c>
      <c r="AS27" s="82">
        <f t="shared" si="26"/>
        <v>94.033443537951712</v>
      </c>
      <c r="AT27" s="82">
        <f t="shared" si="26"/>
        <v>93.856234078315779</v>
      </c>
      <c r="AU27" s="105"/>
      <c r="AV27" s="106">
        <f>((AV25/AV26)*117.1)</f>
        <v>87.847224244422563</v>
      </c>
      <c r="AW27" s="106">
        <f t="shared" ref="AW27:DH27" si="27">((AW25/AW26)*117.1)</f>
        <v>99.78274511786465</v>
      </c>
      <c r="AX27" s="106">
        <f t="shared" si="27"/>
        <v>157.99666242201644</v>
      </c>
      <c r="AY27" s="106">
        <f t="shared" si="27"/>
        <v>192.72428084468339</v>
      </c>
      <c r="AZ27" s="106">
        <f t="shared" si="27"/>
        <v>97.538286821050249</v>
      </c>
      <c r="BA27" s="106">
        <f t="shared" si="27"/>
        <v>93.417943835467923</v>
      </c>
      <c r="BB27" s="106">
        <f t="shared" si="27"/>
        <v>95.30073227266773</v>
      </c>
      <c r="BC27" s="106">
        <f t="shared" si="27"/>
        <v>83.948909201322067</v>
      </c>
      <c r="BD27" s="106">
        <f t="shared" si="27"/>
        <v>76.498761303255847</v>
      </c>
      <c r="BE27" s="106">
        <f t="shared" si="27"/>
        <v>64.350604970727034</v>
      </c>
      <c r="BF27" s="106">
        <f t="shared" si="27"/>
        <v>59.773381669821262</v>
      </c>
      <c r="BG27" s="106">
        <f t="shared" si="27"/>
        <v>133.9366418300344</v>
      </c>
      <c r="BH27" s="106">
        <f t="shared" si="27"/>
        <v>99.317252754440503</v>
      </c>
      <c r="BI27" s="106">
        <f t="shared" si="27"/>
        <v>104.72230913095635</v>
      </c>
      <c r="BJ27" s="106">
        <f t="shared" si="27"/>
        <v>59.043427449417884</v>
      </c>
      <c r="BK27" s="106">
        <f t="shared" si="27"/>
        <v>69.35223668908823</v>
      </c>
      <c r="BL27" s="106">
        <f t="shared" si="27"/>
        <v>69.083150992799332</v>
      </c>
      <c r="BM27" s="106">
        <f t="shared" si="27"/>
        <v>109.05553965639805</v>
      </c>
      <c r="BN27" s="106">
        <f t="shared" si="27"/>
        <v>80.74114120694091</v>
      </c>
      <c r="BO27" s="106">
        <f t="shared" si="27"/>
        <v>108.00565639264804</v>
      </c>
      <c r="BP27" s="106">
        <f t="shared" si="27"/>
        <v>67.065104206856745</v>
      </c>
      <c r="BQ27" s="106">
        <f t="shared" si="27"/>
        <v>70.935358842436045</v>
      </c>
      <c r="BR27" s="106">
        <f t="shared" si="27"/>
        <v>54.443653821814848</v>
      </c>
      <c r="BS27" s="106">
        <f t="shared" si="27"/>
        <v>63.673177098791562</v>
      </c>
      <c r="BT27" s="106">
        <f t="shared" si="27"/>
        <v>80.091485037697908</v>
      </c>
      <c r="BU27" s="106">
        <f t="shared" si="27"/>
        <v>68.144714079542041</v>
      </c>
      <c r="BV27" s="106">
        <f t="shared" si="27"/>
        <v>79.178791112205573</v>
      </c>
      <c r="BW27" s="106">
        <f t="shared" si="27"/>
        <v>102.79194572188722</v>
      </c>
      <c r="BX27" s="106">
        <f t="shared" si="27"/>
        <v>123.11210593756881</v>
      </c>
      <c r="BY27" s="106">
        <f t="shared" si="27"/>
        <v>97.766765607136449</v>
      </c>
      <c r="BZ27" s="106">
        <f t="shared" si="27"/>
        <v>213.08267699978657</v>
      </c>
      <c r="CA27" s="106">
        <f t="shared" si="27"/>
        <v>94.764986656978039</v>
      </c>
      <c r="CB27" s="106">
        <f t="shared" si="27"/>
        <v>100.55211042686398</v>
      </c>
      <c r="CC27" s="106">
        <f t="shared" si="27"/>
        <v>134.92060215690438</v>
      </c>
      <c r="CD27" s="106">
        <f t="shared" si="27"/>
        <v>71.758024219735404</v>
      </c>
      <c r="CE27" s="106">
        <f t="shared" si="27"/>
        <v>72.420418506146206</v>
      </c>
      <c r="CF27" s="106">
        <f t="shared" si="27"/>
        <v>150.17690383403036</v>
      </c>
      <c r="CG27" s="106">
        <f t="shared" si="27"/>
        <v>83.101749892814226</v>
      </c>
      <c r="CH27" s="106">
        <f t="shared" si="27"/>
        <v>93.874482672546051</v>
      </c>
      <c r="CI27" s="106">
        <f t="shared" si="27"/>
        <v>138.73552160997741</v>
      </c>
      <c r="CJ27" s="106">
        <f t="shared" si="27"/>
        <v>92.417813453540646</v>
      </c>
      <c r="CK27" s="106">
        <f t="shared" si="27"/>
        <v>84.283124657007448</v>
      </c>
      <c r="CL27" s="106">
        <f t="shared" si="27"/>
        <v>123.60293453287588</v>
      </c>
      <c r="CM27" s="106">
        <f t="shared" si="27"/>
        <v>121.19344688173933</v>
      </c>
      <c r="CN27" s="106">
        <f t="shared" si="27"/>
        <v>117.86847943193737</v>
      </c>
      <c r="CO27" s="106">
        <f t="shared" si="27"/>
        <v>121.31050158427801</v>
      </c>
      <c r="CP27" s="106">
        <f t="shared" si="27"/>
        <v>94.266693538167658</v>
      </c>
      <c r="CQ27" s="106">
        <f t="shared" si="27"/>
        <v>103.83843622770452</v>
      </c>
      <c r="CR27" s="106">
        <f t="shared" si="27"/>
        <v>84.260212792360306</v>
      </c>
      <c r="CS27" s="106">
        <f t="shared" si="27"/>
        <v>79.517109367647762</v>
      </c>
      <c r="CT27" s="106">
        <f t="shared" si="27"/>
        <v>97.24965002153462</v>
      </c>
      <c r="CU27" s="106">
        <f t="shared" si="27"/>
        <v>126.10025216022535</v>
      </c>
      <c r="CV27" s="106">
        <f t="shared" si="27"/>
        <v>99.694030464327412</v>
      </c>
      <c r="CW27" s="106">
        <f t="shared" si="27"/>
        <v>72.89206189874406</v>
      </c>
      <c r="CX27" s="106">
        <f t="shared" si="27"/>
        <v>128.34581441807234</v>
      </c>
      <c r="CY27" s="106">
        <f t="shared" si="27"/>
        <v>96.998299055225033</v>
      </c>
      <c r="CZ27" s="106">
        <f t="shared" si="27"/>
        <v>100.05731816670976</v>
      </c>
      <c r="DA27" s="106">
        <f t="shared" si="27"/>
        <v>195.56167346249018</v>
      </c>
      <c r="DB27" s="106">
        <f t="shared" si="27"/>
        <v>119.74854864094034</v>
      </c>
      <c r="DC27" s="106">
        <f t="shared" si="27"/>
        <v>180.07850527364772</v>
      </c>
      <c r="DD27" s="106">
        <f t="shared" si="27"/>
        <v>100.81792790130461</v>
      </c>
      <c r="DE27" s="106">
        <f t="shared" si="27"/>
        <v>84.747262098504166</v>
      </c>
      <c r="DF27" s="106">
        <f t="shared" si="27"/>
        <v>103.98086782036189</v>
      </c>
      <c r="DG27" s="106">
        <f t="shared" si="27"/>
        <v>60.255003966212875</v>
      </c>
      <c r="DH27" s="106">
        <f t="shared" si="27"/>
        <v>68.113258532964636</v>
      </c>
      <c r="DI27" s="106">
        <f t="shared" ref="DI27:FT27" si="28">((DI25/DI26)*117.1)</f>
        <v>102.08415477144725</v>
      </c>
      <c r="DJ27" s="106">
        <f t="shared" si="28"/>
        <v>126.11973135571554</v>
      </c>
      <c r="DK27" s="106">
        <f t="shared" si="28"/>
        <v>118.58865731284669</v>
      </c>
      <c r="DL27" s="106">
        <f t="shared" si="28"/>
        <v>112.21482818126781</v>
      </c>
      <c r="DM27" s="106">
        <f t="shared" si="28"/>
        <v>104.77216309487058</v>
      </c>
      <c r="DN27" s="106">
        <f t="shared" si="28"/>
        <v>61.007509770603804</v>
      </c>
      <c r="DO27" s="106">
        <f t="shared" si="28"/>
        <v>172.63039997151427</v>
      </c>
      <c r="DP27" s="106">
        <f t="shared" si="28"/>
        <v>103.60060439810707</v>
      </c>
      <c r="DQ27" s="106">
        <f t="shared" si="28"/>
        <v>99.639169072464966</v>
      </c>
      <c r="DR27" s="106">
        <f t="shared" si="28"/>
        <v>89.500940756726905</v>
      </c>
      <c r="DS27" s="106">
        <f t="shared" si="28"/>
        <v>152.32893053317369</v>
      </c>
      <c r="DT27" s="106">
        <f t="shared" si="28"/>
        <v>103.64144846750247</v>
      </c>
      <c r="DU27" s="106">
        <f t="shared" si="28"/>
        <v>75.107255047159626</v>
      </c>
      <c r="DV27" s="106">
        <f t="shared" si="28"/>
        <v>48.102959878153662</v>
      </c>
      <c r="DW27" s="106">
        <f t="shared" si="28"/>
        <v>102.63693996802994</v>
      </c>
      <c r="DX27" s="106">
        <f t="shared" si="28"/>
        <v>180.93278514592512</v>
      </c>
      <c r="DY27" s="106">
        <f t="shared" si="28"/>
        <v>148.48384731619012</v>
      </c>
      <c r="DZ27" s="106">
        <f t="shared" si="28"/>
        <v>89.333268538448863</v>
      </c>
      <c r="EA27" s="106">
        <f t="shared" si="28"/>
        <v>84.292869311977853</v>
      </c>
      <c r="EB27" s="106">
        <f t="shared" si="28"/>
        <v>114.86859070904035</v>
      </c>
      <c r="EC27" s="106">
        <f t="shared" si="28"/>
        <v>97.690083683054041</v>
      </c>
      <c r="ED27" s="106">
        <f t="shared" si="28"/>
        <v>121.30243160604311</v>
      </c>
      <c r="EE27" s="106">
        <f t="shared" si="28"/>
        <v>57.237891466263783</v>
      </c>
      <c r="EF27" s="106">
        <f t="shared" si="28"/>
        <v>108.44138202790241</v>
      </c>
      <c r="EG27" s="106">
        <f t="shared" si="28"/>
        <v>149.48999104060434</v>
      </c>
      <c r="EH27" s="106">
        <f t="shared" si="28"/>
        <v>102.54617938223736</v>
      </c>
      <c r="EI27" s="106">
        <f t="shared" si="28"/>
        <v>87.576814312649887</v>
      </c>
      <c r="EJ27" s="106">
        <f t="shared" si="28"/>
        <v>146.16042582170374</v>
      </c>
      <c r="EK27" s="106">
        <f t="shared" si="28"/>
        <v>121.65885024961942</v>
      </c>
      <c r="EL27" s="106">
        <f t="shared" si="28"/>
        <v>116.57512574588614</v>
      </c>
      <c r="EM27" s="106">
        <f t="shared" si="28"/>
        <v>125.44992850642738</v>
      </c>
      <c r="EN27" s="106">
        <f t="shared" si="28"/>
        <v>125.75181790817119</v>
      </c>
      <c r="EO27" s="106">
        <f t="shared" si="28"/>
        <v>161.12924837245566</v>
      </c>
      <c r="EP27" s="106">
        <f t="shared" si="28"/>
        <v>94.589434821199617</v>
      </c>
      <c r="EQ27" s="106">
        <f t="shared" si="28"/>
        <v>60.31383587294718</v>
      </c>
      <c r="ER27" s="106">
        <f t="shared" si="28"/>
        <v>64.579068362911983</v>
      </c>
      <c r="ES27" s="106">
        <f t="shared" si="28"/>
        <v>108.05441693329583</v>
      </c>
      <c r="ET27" s="106">
        <f t="shared" si="28"/>
        <v>78.74886226782769</v>
      </c>
      <c r="EU27" s="106">
        <f t="shared" si="28"/>
        <v>114.86144488991771</v>
      </c>
      <c r="EV27" s="106">
        <f t="shared" si="28"/>
        <v>140.07342420602419</v>
      </c>
      <c r="EW27" s="106">
        <f t="shared" si="28"/>
        <v>103.54476809928427</v>
      </c>
      <c r="EX27" s="106">
        <f t="shared" si="28"/>
        <v>154.27803903623933</v>
      </c>
      <c r="EY27" s="106">
        <f t="shared" si="28"/>
        <v>111.08569808954546</v>
      </c>
      <c r="EZ27" s="106">
        <f t="shared" si="28"/>
        <v>75.196467196427122</v>
      </c>
      <c r="FA27" s="106">
        <f t="shared" si="28"/>
        <v>84.021861632215163</v>
      </c>
      <c r="FB27" s="106">
        <f t="shared" si="28"/>
        <v>85.118966318603157</v>
      </c>
      <c r="FC27" s="106">
        <f t="shared" si="28"/>
        <v>96.523082291805238</v>
      </c>
      <c r="FD27" s="106">
        <f t="shared" si="28"/>
        <v>107.87839382115963</v>
      </c>
      <c r="FE27" s="106">
        <f t="shared" si="28"/>
        <v>131.77782353484204</v>
      </c>
      <c r="FF27" s="106">
        <f t="shared" si="28"/>
        <v>78.596239725756419</v>
      </c>
      <c r="FG27" s="106">
        <f t="shared" si="28"/>
        <v>78.052909730229842</v>
      </c>
      <c r="FH27" s="106">
        <f t="shared" si="28"/>
        <v>189.42674061115935</v>
      </c>
      <c r="FI27" s="106">
        <f t="shared" si="28"/>
        <v>118.53686546653645</v>
      </c>
      <c r="FJ27" s="106">
        <f t="shared" si="28"/>
        <v>79.583990010565813</v>
      </c>
      <c r="FK27" s="106">
        <f t="shared" si="28"/>
        <v>116.23867886510611</v>
      </c>
      <c r="FL27" s="106">
        <f t="shared" si="28"/>
        <v>87.08302380297765</v>
      </c>
      <c r="FM27" s="106">
        <f t="shared" si="28"/>
        <v>146.97285282533383</v>
      </c>
      <c r="FN27" s="106">
        <f t="shared" si="28"/>
        <v>106.3491031839031</v>
      </c>
      <c r="FO27" s="106">
        <f t="shared" si="28"/>
        <v>83.771015736062566</v>
      </c>
      <c r="FP27" s="106">
        <f t="shared" si="28"/>
        <v>63.501579907833978</v>
      </c>
      <c r="FQ27" s="106">
        <f t="shared" si="28"/>
        <v>96.688270100384344</v>
      </c>
      <c r="FR27" s="106">
        <f t="shared" si="28"/>
        <v>95.578479995641473</v>
      </c>
      <c r="FS27" s="106">
        <f t="shared" si="28"/>
        <v>95.215847209989775</v>
      </c>
      <c r="FT27" s="106">
        <f t="shared" si="28"/>
        <v>66.348219212989449</v>
      </c>
      <c r="FU27" s="106">
        <f t="shared" ref="FU27:GV27" si="29">((FU25/FU26)*117.1)</f>
        <v>104.07710281438476</v>
      </c>
      <c r="FV27" s="106">
        <f t="shared" si="29"/>
        <v>111.82510483820889</v>
      </c>
      <c r="FW27" s="106">
        <f t="shared" si="29"/>
        <v>126.79820020283491</v>
      </c>
      <c r="FX27" s="106">
        <f t="shared" si="29"/>
        <v>89.314330926623327</v>
      </c>
      <c r="FY27" s="106">
        <f t="shared" si="29"/>
        <v>137.11516368685679</v>
      </c>
      <c r="FZ27" s="106">
        <f t="shared" si="29"/>
        <v>37.30421822863314</v>
      </c>
      <c r="GA27" s="106">
        <f t="shared" si="29"/>
        <v>103.85618553724277</v>
      </c>
      <c r="GB27" s="106">
        <f t="shared" si="29"/>
        <v>131.41067457956595</v>
      </c>
      <c r="GC27" s="106">
        <f t="shared" si="29"/>
        <v>163.610637252141</v>
      </c>
      <c r="GD27" s="106">
        <f t="shared" si="29"/>
        <v>95.84700456344342</v>
      </c>
      <c r="GE27" s="106">
        <f t="shared" si="29"/>
        <v>126.27576352034066</v>
      </c>
      <c r="GF27" s="106">
        <f t="shared" si="29"/>
        <v>107.97823725083485</v>
      </c>
      <c r="GG27" s="106">
        <f t="shared" si="29"/>
        <v>85.553639860244985</v>
      </c>
      <c r="GH27" s="106">
        <f t="shared" si="29"/>
        <v>62.569230226164329</v>
      </c>
      <c r="GI27" s="106">
        <f t="shared" si="29"/>
        <v>160.62904206162844</v>
      </c>
      <c r="GJ27" s="106">
        <f t="shared" si="29"/>
        <v>89.671541719938404</v>
      </c>
      <c r="GK27" s="106">
        <f t="shared" si="29"/>
        <v>67.701532757350307</v>
      </c>
      <c r="GL27" s="106">
        <f t="shared" si="29"/>
        <v>120.62646609588401</v>
      </c>
      <c r="GM27" s="106">
        <f t="shared" si="29"/>
        <v>66.762509255801731</v>
      </c>
      <c r="GN27" s="106">
        <f t="shared" si="29"/>
        <v>84.849243231564984</v>
      </c>
      <c r="GO27" s="106">
        <f t="shared" si="29"/>
        <v>66.054094926520108</v>
      </c>
      <c r="GP27" s="106">
        <f t="shared" si="29"/>
        <v>73.387826582114243</v>
      </c>
      <c r="GQ27" s="106">
        <f t="shared" si="29"/>
        <v>77.926293278689741</v>
      </c>
      <c r="GR27" s="106">
        <f t="shared" si="29"/>
        <v>92.34996338819569</v>
      </c>
      <c r="GS27" s="106">
        <f t="shared" si="29"/>
        <v>78.956739431259933</v>
      </c>
      <c r="GT27" s="106">
        <f t="shared" si="29"/>
        <v>136.18168512461193</v>
      </c>
      <c r="GU27" s="106">
        <f t="shared" si="29"/>
        <v>94.726748728567941</v>
      </c>
      <c r="GV27" s="106">
        <f t="shared" si="29"/>
        <v>63.108878908862863</v>
      </c>
    </row>
    <row r="28" spans="1:204" x14ac:dyDescent="0.2">
      <c r="A28" s="83"/>
      <c r="B28" s="70"/>
      <c r="C28" s="71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Y28" s="72"/>
      <c r="Z28" s="73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</row>
    <row r="29" spans="1:204" x14ac:dyDescent="0.2">
      <c r="A29" s="69" t="s">
        <v>2045</v>
      </c>
      <c r="B29" s="70">
        <f>STDEV(D29:W29)/AVERAGE(D29:W29)</f>
        <v>0.14795703213574837</v>
      </c>
      <c r="C29" s="71"/>
      <c r="D29" s="8">
        <v>17928448.396067198</v>
      </c>
      <c r="E29" s="8">
        <v>17189085.105572201</v>
      </c>
      <c r="F29" s="8">
        <v>17024394.2065956</v>
      </c>
      <c r="G29" s="8">
        <v>16397832.2411434</v>
      </c>
      <c r="H29" s="8">
        <v>16967510.4544583</v>
      </c>
      <c r="I29" s="8">
        <v>16007611.2059798</v>
      </c>
      <c r="J29" s="8">
        <v>15868165.342276599</v>
      </c>
      <c r="K29" s="8">
        <v>14987271.8782221</v>
      </c>
      <c r="L29" s="8">
        <v>14310171.409943201</v>
      </c>
      <c r="M29" s="8">
        <v>14405715.462169399</v>
      </c>
      <c r="N29" s="8">
        <v>14306002.314846</v>
      </c>
      <c r="O29" s="8">
        <v>13122243.4634999</v>
      </c>
      <c r="P29" s="8">
        <v>13113886.816747701</v>
      </c>
      <c r="Q29" s="8">
        <v>12744408.2191143</v>
      </c>
      <c r="R29" s="8">
        <v>12100748.0611894</v>
      </c>
      <c r="S29" s="8">
        <v>12350432.831242301</v>
      </c>
      <c r="T29" s="8">
        <v>11872037.237880999</v>
      </c>
      <c r="U29" s="8">
        <v>12075629.1215357</v>
      </c>
      <c r="V29" s="8">
        <v>11801494.5166976</v>
      </c>
      <c r="W29" s="8">
        <v>11498158.733118501</v>
      </c>
      <c r="Y29" s="72">
        <f>STDEV(AA29:AT29)/AVERAGE(AA29:AT29)</f>
        <v>0.13426949333222338</v>
      </c>
      <c r="Z29" s="73"/>
      <c r="AA29" s="10">
        <v>9892859.6488710009</v>
      </c>
      <c r="AB29" s="10">
        <v>9932907.6877679005</v>
      </c>
      <c r="AC29" s="10">
        <v>9589012.6500875391</v>
      </c>
      <c r="AD29" s="10">
        <v>9700946.1907327808</v>
      </c>
      <c r="AE29" s="10">
        <v>8882709.7980636396</v>
      </c>
      <c r="AF29" s="10">
        <v>9359926.3412786499</v>
      </c>
      <c r="AG29" s="10">
        <v>8774741.6364675593</v>
      </c>
      <c r="AH29" s="10">
        <v>8664073.1664155293</v>
      </c>
      <c r="AI29" s="10">
        <v>8211993.2932820199</v>
      </c>
      <c r="AJ29" s="10">
        <v>7903166.9803165803</v>
      </c>
      <c r="AK29" s="10">
        <v>8170939.6061141295</v>
      </c>
      <c r="AL29" s="10">
        <v>7830252.5841427399</v>
      </c>
      <c r="AM29" s="10">
        <v>7472573.4812949104</v>
      </c>
      <c r="AN29" s="10">
        <v>7383616.4812645297</v>
      </c>
      <c r="AO29" s="10">
        <v>7008199.5813277801</v>
      </c>
      <c r="AP29" s="10">
        <v>6928835.6371328402</v>
      </c>
      <c r="AQ29" s="10">
        <v>7023089.4632469499</v>
      </c>
      <c r="AR29" s="10">
        <v>7363972.3832342196</v>
      </c>
      <c r="AS29" s="10">
        <v>6731765.3492764197</v>
      </c>
      <c r="AT29" s="10">
        <v>6843789.2771954201</v>
      </c>
      <c r="AV29" s="114">
        <v>10973431.180299001</v>
      </c>
      <c r="AW29" s="114">
        <v>16844870.988579299</v>
      </c>
      <c r="AX29" s="114">
        <v>12869909.153136799</v>
      </c>
      <c r="AY29" s="114">
        <v>14985833.4340191</v>
      </c>
      <c r="AZ29" s="114">
        <v>12989606.806538699</v>
      </c>
      <c r="BA29" s="114">
        <v>14005947.8088561</v>
      </c>
      <c r="BB29" s="114">
        <v>10099178.600764301</v>
      </c>
      <c r="BC29" s="114">
        <v>8899571.0044417307</v>
      </c>
      <c r="BD29" s="114">
        <v>15303641.9412692</v>
      </c>
      <c r="BE29" s="114">
        <v>13276573.168856001</v>
      </c>
      <c r="BF29" s="114">
        <v>10797022.170145201</v>
      </c>
      <c r="BG29" s="114">
        <v>10807029.6575845</v>
      </c>
      <c r="BH29" s="114">
        <v>16583062.8116126</v>
      </c>
      <c r="BI29" s="114">
        <v>13556443.185148399</v>
      </c>
      <c r="BJ29" s="114">
        <v>7862307.7341117701</v>
      </c>
      <c r="BK29" s="114">
        <v>9782397.9330454599</v>
      </c>
      <c r="BL29" s="114">
        <v>15991174.4978911</v>
      </c>
      <c r="BM29" s="114">
        <v>14482165.051284799</v>
      </c>
      <c r="BN29" s="114">
        <v>9135007.1658875998</v>
      </c>
      <c r="BO29" s="114">
        <v>11260103.7861623</v>
      </c>
      <c r="BP29" s="114">
        <v>11198470.2969379</v>
      </c>
      <c r="BQ29" s="114">
        <v>11761156.7978347</v>
      </c>
      <c r="BR29" s="114">
        <v>8124609.4092330802</v>
      </c>
      <c r="BS29" s="114">
        <v>8286797.6993937604</v>
      </c>
      <c r="BT29" s="114">
        <v>11387567.221728601</v>
      </c>
      <c r="BU29" s="114">
        <v>11920747.444215201</v>
      </c>
      <c r="BV29" s="114">
        <v>8933239.1898634993</v>
      </c>
      <c r="BW29" s="114">
        <v>9087805.5959463101</v>
      </c>
      <c r="BX29" s="114">
        <v>11066507.296676699</v>
      </c>
      <c r="BY29" s="114">
        <v>15445968.181433801</v>
      </c>
      <c r="BZ29" s="114">
        <v>7495416.3694808204</v>
      </c>
      <c r="CA29" s="114">
        <v>10289779.413791699</v>
      </c>
      <c r="CB29" s="114">
        <v>8225833.9014353901</v>
      </c>
      <c r="CC29" s="114">
        <v>9720754.9067113902</v>
      </c>
      <c r="CD29" s="114">
        <v>10618357.3472319</v>
      </c>
      <c r="CE29" s="114">
        <v>7767554.7342519602</v>
      </c>
      <c r="CF29" s="114">
        <v>8176850.6761503397</v>
      </c>
      <c r="CG29" s="114">
        <v>10132315.2927888</v>
      </c>
      <c r="CH29" s="114">
        <v>9219463.1806507502</v>
      </c>
      <c r="CI29" s="114">
        <v>12260311.5917987</v>
      </c>
      <c r="CJ29" s="114">
        <v>10342329.889071399</v>
      </c>
      <c r="CK29" s="114">
        <v>13290385.9583862</v>
      </c>
      <c r="CL29" s="114">
        <v>11427464.7168254</v>
      </c>
      <c r="CM29" s="114">
        <v>13508618.1809872</v>
      </c>
      <c r="CN29" s="114">
        <v>10571288.847825101</v>
      </c>
      <c r="CO29" s="114">
        <v>14044137.973918499</v>
      </c>
      <c r="CP29" s="114">
        <v>11879966.572411999</v>
      </c>
      <c r="CQ29" s="114">
        <v>10570227.695353599</v>
      </c>
      <c r="CR29" s="114">
        <v>9713521.7065943796</v>
      </c>
      <c r="CS29" s="114">
        <v>8088926.5839166101</v>
      </c>
      <c r="CT29" s="114">
        <v>11420479.427822599</v>
      </c>
      <c r="CU29" s="114">
        <v>14878335.6076559</v>
      </c>
      <c r="CV29" s="114">
        <v>9122569.70317862</v>
      </c>
      <c r="CW29" s="114">
        <v>9726198.8253728803</v>
      </c>
      <c r="CX29" s="114">
        <v>8621493.1563014705</v>
      </c>
      <c r="CY29" s="114">
        <v>10402175.290098101</v>
      </c>
      <c r="CZ29" s="114">
        <v>11985836.965114599</v>
      </c>
      <c r="DA29" s="114">
        <v>10461285.370347301</v>
      </c>
      <c r="DB29" s="114">
        <v>10544692.9324618</v>
      </c>
      <c r="DC29" s="114">
        <v>9872706.5778432898</v>
      </c>
      <c r="DD29" s="114">
        <v>11480864.2027016</v>
      </c>
      <c r="DE29" s="114">
        <v>10424675.002724299</v>
      </c>
      <c r="DF29" s="114">
        <v>14046697.2536014</v>
      </c>
      <c r="DG29" s="114">
        <v>7314739.4740994703</v>
      </c>
      <c r="DH29" s="114">
        <v>12242824.572499</v>
      </c>
      <c r="DI29" s="114">
        <v>5123993.8469158504</v>
      </c>
      <c r="DJ29" s="114">
        <v>7426216.13610458</v>
      </c>
      <c r="DK29" s="114">
        <v>9257377.0633039791</v>
      </c>
      <c r="DL29" s="114">
        <v>7844803.6474230299</v>
      </c>
      <c r="DM29" s="114">
        <v>9018739.0698438492</v>
      </c>
      <c r="DN29" s="114">
        <v>7297425.3355690101</v>
      </c>
      <c r="DO29" s="114">
        <v>10380143.535662901</v>
      </c>
      <c r="DP29" s="114">
        <v>7265438.9948133295</v>
      </c>
      <c r="DQ29" s="114">
        <v>11304581.0489204</v>
      </c>
      <c r="DR29" s="114">
        <v>9113070.9564460292</v>
      </c>
      <c r="DS29" s="114">
        <v>10867144.9014442</v>
      </c>
      <c r="DT29" s="114">
        <v>11424402.1161205</v>
      </c>
      <c r="DU29" s="114">
        <v>7135919.5937859602</v>
      </c>
      <c r="DV29" s="114">
        <v>6169371.4982694201</v>
      </c>
      <c r="DW29" s="114">
        <v>11373734.080250399</v>
      </c>
      <c r="DX29" s="114">
        <v>9691766.3621456195</v>
      </c>
      <c r="DY29" s="114">
        <v>7740222.96427787</v>
      </c>
      <c r="DZ29" s="114">
        <v>9199087.8276876602</v>
      </c>
      <c r="EA29" s="114">
        <v>5961263.4603663497</v>
      </c>
      <c r="EB29" s="114">
        <v>9747655.1550768297</v>
      </c>
      <c r="EC29" s="114">
        <v>10904269.5239358</v>
      </c>
      <c r="ED29" s="114">
        <v>11452406.7042253</v>
      </c>
      <c r="EE29" s="114">
        <v>4295455.2315086098</v>
      </c>
      <c r="EF29" s="114">
        <v>6915999.9498135904</v>
      </c>
      <c r="EG29" s="114">
        <v>8255396.33495491</v>
      </c>
      <c r="EH29" s="114">
        <v>7189899.9185411101</v>
      </c>
      <c r="EI29" s="114">
        <v>9992861.1947507095</v>
      </c>
      <c r="EJ29" s="114">
        <v>8982653.7357685696</v>
      </c>
      <c r="EK29" s="114">
        <v>6139928.2729625003</v>
      </c>
      <c r="EL29" s="114">
        <v>7882336.3397642598</v>
      </c>
      <c r="EM29" s="114">
        <v>8074122.8529337402</v>
      </c>
      <c r="EN29" s="114">
        <v>9038753.8077943102</v>
      </c>
      <c r="EO29" s="114">
        <v>7807158.7890240597</v>
      </c>
      <c r="EP29" s="114">
        <v>7051500.7239758698</v>
      </c>
      <c r="EQ29" s="114">
        <v>4454972.12927623</v>
      </c>
      <c r="ER29" s="114">
        <v>5505759.2488325099</v>
      </c>
      <c r="ES29" s="114">
        <v>8199962.4191301903</v>
      </c>
      <c r="ET29" s="114">
        <v>7342016.6424527196</v>
      </c>
      <c r="EU29" s="114">
        <v>6868132.8490649601</v>
      </c>
      <c r="EV29" s="114">
        <v>6419645.8592168698</v>
      </c>
      <c r="EW29" s="114">
        <v>8403135.8941159099</v>
      </c>
      <c r="EX29" s="114">
        <v>7921888.68134363</v>
      </c>
      <c r="EY29" s="114">
        <v>6990389.9129705904</v>
      </c>
      <c r="EZ29" s="114">
        <v>9931277.9527741801</v>
      </c>
      <c r="FA29" s="114">
        <v>7962995.7881349903</v>
      </c>
      <c r="FB29" s="114">
        <v>8049885.5182248699</v>
      </c>
      <c r="FC29" s="114">
        <v>4974591.4734198898</v>
      </c>
      <c r="FD29" s="114">
        <v>7987128.20225308</v>
      </c>
      <c r="FE29" s="114">
        <v>13150522.4247314</v>
      </c>
      <c r="FF29" s="114">
        <v>6721765.2515808297</v>
      </c>
      <c r="FG29" s="114">
        <v>7082064.1600272097</v>
      </c>
      <c r="FH29" s="114">
        <v>12951857.2887602</v>
      </c>
      <c r="FI29" s="114">
        <v>7776367.0518878195</v>
      </c>
      <c r="FJ29" s="114">
        <v>8740864.3090698496</v>
      </c>
      <c r="FK29" s="114">
        <v>5981949.8751470698</v>
      </c>
      <c r="FL29" s="114">
        <v>6942747.4813048802</v>
      </c>
      <c r="FM29" s="114">
        <v>7875227.1040818496</v>
      </c>
      <c r="FN29" s="114">
        <v>6454730.5485783201</v>
      </c>
      <c r="FO29" s="114">
        <v>11147712.991999799</v>
      </c>
      <c r="FP29" s="114">
        <v>7219429.4342063898</v>
      </c>
      <c r="FQ29" s="114">
        <v>9147147.1822941396</v>
      </c>
      <c r="FR29" s="114">
        <v>7924792.32620876</v>
      </c>
      <c r="FS29" s="114">
        <v>7939504.1896454701</v>
      </c>
      <c r="FT29" s="114">
        <v>5348848.8234378099</v>
      </c>
      <c r="FU29" s="114">
        <v>8500764.5324784108</v>
      </c>
      <c r="FV29" s="114">
        <v>5073198.2385725398</v>
      </c>
      <c r="FW29" s="114">
        <v>9540403.9495203197</v>
      </c>
      <c r="FX29" s="114">
        <v>6979355.2511175899</v>
      </c>
      <c r="FY29" s="114">
        <v>15004211.665884299</v>
      </c>
      <c r="FZ29" s="114">
        <v>6857366.2282421701</v>
      </c>
      <c r="GA29" s="114">
        <v>5303829.1106982296</v>
      </c>
      <c r="GB29" s="114">
        <v>10126727.449289801</v>
      </c>
      <c r="GC29" s="114">
        <v>8131059.3875031602</v>
      </c>
      <c r="GD29" s="114">
        <v>8804935.5583041795</v>
      </c>
      <c r="GE29" s="114">
        <v>7116107.5572427399</v>
      </c>
      <c r="GF29" s="114">
        <v>8698858.2161871605</v>
      </c>
      <c r="GG29" s="114">
        <v>11501926.0286645</v>
      </c>
      <c r="GH29" s="114">
        <v>9476156.4519398697</v>
      </c>
      <c r="GI29" s="114">
        <v>10635953.631278099</v>
      </c>
      <c r="GJ29" s="114">
        <v>5850018.4142342098</v>
      </c>
      <c r="GK29" s="114">
        <v>6919243.6128276</v>
      </c>
      <c r="GL29" s="114">
        <v>9155164.5017040893</v>
      </c>
      <c r="GM29" s="114">
        <v>5723829.6241359804</v>
      </c>
      <c r="GN29" s="114">
        <v>7176681.7824823698</v>
      </c>
      <c r="GO29" s="114">
        <v>5960282.4724518796</v>
      </c>
      <c r="GP29" s="114">
        <v>5523225.4716514796</v>
      </c>
      <c r="GQ29" s="114">
        <v>9064968.8470297791</v>
      </c>
      <c r="GR29" s="114">
        <v>6706871.7445587004</v>
      </c>
      <c r="GS29" s="114">
        <v>8829971.6557526197</v>
      </c>
      <c r="GT29" s="114">
        <v>8836295.9067627992</v>
      </c>
      <c r="GU29" s="114">
        <v>8147776.2602869002</v>
      </c>
      <c r="GV29" s="114">
        <v>7776683.3441433702</v>
      </c>
    </row>
    <row r="30" spans="1:204" x14ac:dyDescent="0.2">
      <c r="A30" s="69" t="s">
        <v>2046</v>
      </c>
      <c r="B30" s="70">
        <f>STDEV(D30:W30)/AVERAGE(D30:W30)</f>
        <v>0.12822470319979984</v>
      </c>
      <c r="C30" s="71"/>
      <c r="D30" s="8">
        <v>5422281.3735773899</v>
      </c>
      <c r="E30" s="8">
        <v>5987278.0670476397</v>
      </c>
      <c r="F30" s="8">
        <v>5791888.1605794895</v>
      </c>
      <c r="G30" s="8">
        <v>5393752.5884121098</v>
      </c>
      <c r="H30" s="8">
        <v>5374601.7184879398</v>
      </c>
      <c r="I30" s="8">
        <v>5178932.5304198097</v>
      </c>
      <c r="J30" s="8">
        <v>5205054.5670454698</v>
      </c>
      <c r="K30" s="8">
        <v>5118405.4440730503</v>
      </c>
      <c r="L30" s="8">
        <v>4803035.7314291904</v>
      </c>
      <c r="M30" s="8">
        <v>4784572.1446928596</v>
      </c>
      <c r="N30" s="8">
        <v>4790601.5591867603</v>
      </c>
      <c r="O30" s="8">
        <v>4463396.10350376</v>
      </c>
      <c r="P30" s="8">
        <v>4538514.7606361797</v>
      </c>
      <c r="Q30" s="8">
        <v>4482822.2057777802</v>
      </c>
      <c r="R30" s="8">
        <v>4307553.6097637499</v>
      </c>
      <c r="S30" s="8">
        <v>4184408.9317792999</v>
      </c>
      <c r="T30" s="8">
        <v>4096990.0745383599</v>
      </c>
      <c r="U30" s="8">
        <v>4064677.74193432</v>
      </c>
      <c r="V30" s="8">
        <v>4056558.0531352302</v>
      </c>
      <c r="W30" s="8">
        <v>3892179.6987749999</v>
      </c>
      <c r="Y30" s="72">
        <f>STDEV(AA30:AT30)/AVERAGE(AA30:AT30)</f>
        <v>0.11742435191118027</v>
      </c>
      <c r="Z30" s="73"/>
      <c r="AA30" s="10">
        <v>6622658.3740513697</v>
      </c>
      <c r="AB30" s="10">
        <v>6763831.7284386801</v>
      </c>
      <c r="AC30" s="10">
        <v>6564554.6611979501</v>
      </c>
      <c r="AD30" s="10">
        <v>6226005.1778983399</v>
      </c>
      <c r="AE30" s="10">
        <v>6273647.77223692</v>
      </c>
      <c r="AF30" s="10">
        <v>6091822.4538350096</v>
      </c>
      <c r="AG30" s="10">
        <v>5824563.5032288097</v>
      </c>
      <c r="AH30" s="10">
        <v>5721253.50004349</v>
      </c>
      <c r="AI30" s="10">
        <v>5746421.4610395804</v>
      </c>
      <c r="AJ30" s="10">
        <v>5438906.22724838</v>
      </c>
      <c r="AK30" s="10">
        <v>5354126.5742580304</v>
      </c>
      <c r="AL30" s="10">
        <v>5301987.6966754701</v>
      </c>
      <c r="AM30" s="10">
        <v>5163085.45129852</v>
      </c>
      <c r="AN30" s="10">
        <v>5023884.3715288397</v>
      </c>
      <c r="AO30" s="10">
        <v>5101895.5282059303</v>
      </c>
      <c r="AP30" s="10">
        <v>4992363.1329451902</v>
      </c>
      <c r="AQ30" s="10">
        <v>4974197.0767449997</v>
      </c>
      <c r="AR30" s="10">
        <v>4896923.6958806198</v>
      </c>
      <c r="AS30" s="10">
        <v>4736873.4431335796</v>
      </c>
      <c r="AT30" s="10">
        <v>4756523.6572543997</v>
      </c>
      <c r="AV30" s="114">
        <v>7181569.0886652097</v>
      </c>
      <c r="AW30" s="114">
        <v>6732810.3881748104</v>
      </c>
      <c r="AX30" s="114">
        <v>6543289.5526019903</v>
      </c>
      <c r="AY30" s="114">
        <v>6793551.61832033</v>
      </c>
      <c r="AZ30" s="114">
        <v>6777225.9619527301</v>
      </c>
      <c r="BA30" s="114">
        <v>6682219.8514801003</v>
      </c>
      <c r="BB30" s="114">
        <v>6895124.2945285495</v>
      </c>
      <c r="BC30" s="114">
        <v>6599612.9818492001</v>
      </c>
      <c r="BD30" s="114">
        <v>6686526.7500358298</v>
      </c>
      <c r="BE30" s="114">
        <v>6848750.3921865197</v>
      </c>
      <c r="BF30" s="114">
        <v>6909709.5587152299</v>
      </c>
      <c r="BG30" s="114">
        <v>5048267.3462061305</v>
      </c>
      <c r="BH30" s="114">
        <v>6790586.5836520903</v>
      </c>
      <c r="BI30" s="114">
        <v>6374661.5134848999</v>
      </c>
      <c r="BJ30" s="114">
        <v>6570284.9985102601</v>
      </c>
      <c r="BK30" s="114">
        <v>6722341.5810563304</v>
      </c>
      <c r="BL30" s="114">
        <v>6918058.5326339696</v>
      </c>
      <c r="BM30" s="114">
        <v>7027104.76143027</v>
      </c>
      <c r="BN30" s="114">
        <v>6673542.6372745102</v>
      </c>
      <c r="BO30" s="114">
        <v>6632569.0364801101</v>
      </c>
      <c r="BP30" s="114">
        <v>6778350.5191956498</v>
      </c>
      <c r="BQ30" s="114">
        <v>6465268.3675351404</v>
      </c>
      <c r="BR30" s="114">
        <v>6396925.6279643197</v>
      </c>
      <c r="BS30" s="114">
        <v>6489665.9850611696</v>
      </c>
      <c r="BT30" s="114">
        <v>6689918.2692065798</v>
      </c>
      <c r="BU30" s="114">
        <v>7067532.4731163504</v>
      </c>
      <c r="BV30" s="114">
        <v>6328042.7823268296</v>
      </c>
      <c r="BW30" s="114">
        <v>6441239.1122300103</v>
      </c>
      <c r="BX30" s="114">
        <v>6390404.1058112001</v>
      </c>
      <c r="BY30" s="114">
        <v>6661440.9709371896</v>
      </c>
      <c r="BZ30" s="114">
        <v>6519159.3733926797</v>
      </c>
      <c r="CA30" s="114">
        <v>6644817.0359641397</v>
      </c>
      <c r="CB30" s="114">
        <v>6635659.6296330998</v>
      </c>
      <c r="CC30" s="114">
        <v>6697970.1273287004</v>
      </c>
      <c r="CD30" s="114">
        <v>6492962.2460811799</v>
      </c>
      <c r="CE30" s="114">
        <v>6385020.1741389297</v>
      </c>
      <c r="CF30" s="114">
        <v>6130720.9820282198</v>
      </c>
      <c r="CG30" s="114">
        <v>6331006.88724952</v>
      </c>
      <c r="CH30" s="114">
        <v>6986655.84639508</v>
      </c>
      <c r="CI30" s="114">
        <v>5953353.0305230096</v>
      </c>
      <c r="CJ30" s="114">
        <v>5796662.26020642</v>
      </c>
      <c r="CK30" s="114">
        <v>6178735.7106760703</v>
      </c>
      <c r="CL30" s="114">
        <v>6295720.35384236</v>
      </c>
      <c r="CM30" s="114">
        <v>6284076.1220501699</v>
      </c>
      <c r="CN30" s="114">
        <v>5997819.5092992401</v>
      </c>
      <c r="CO30" s="114">
        <v>6385166.2035806999</v>
      </c>
      <c r="CP30" s="114">
        <v>5791936.8968062103</v>
      </c>
      <c r="CQ30" s="114">
        <v>5794758.71964134</v>
      </c>
      <c r="CR30" s="114">
        <v>5807117.7881862996</v>
      </c>
      <c r="CS30" s="114">
        <v>5581731.8829035601</v>
      </c>
      <c r="CT30" s="114">
        <v>5775059.1387677696</v>
      </c>
      <c r="CU30" s="114">
        <v>5872882.0241419496</v>
      </c>
      <c r="CV30" s="114">
        <v>6743370.51361298</v>
      </c>
      <c r="CW30" s="114">
        <v>5805028.8163647996</v>
      </c>
      <c r="CX30" s="114">
        <v>5681837.1762120305</v>
      </c>
      <c r="CY30" s="114">
        <v>5981184.2441696497</v>
      </c>
      <c r="CZ30" s="114">
        <v>5731113.3528958196</v>
      </c>
      <c r="DA30" s="114">
        <v>6911706.4165544296</v>
      </c>
      <c r="DB30" s="114">
        <v>5646334.1501471</v>
      </c>
      <c r="DC30" s="114">
        <v>5865619.39835524</v>
      </c>
      <c r="DD30" s="114">
        <v>6734913.2689912096</v>
      </c>
      <c r="DE30" s="114">
        <v>5843898.8556190804</v>
      </c>
      <c r="DF30" s="114">
        <v>5788924.8607986001</v>
      </c>
      <c r="DG30" s="114">
        <v>5410167.2478049602</v>
      </c>
      <c r="DH30" s="114">
        <v>6551756.2808055403</v>
      </c>
      <c r="DI30" s="114">
        <v>5406457.18484315</v>
      </c>
      <c r="DJ30" s="114">
        <v>5321885.21523475</v>
      </c>
      <c r="DK30" s="114">
        <v>5344498.0786190303</v>
      </c>
      <c r="DL30" s="114">
        <v>5857521.1172728902</v>
      </c>
      <c r="DM30" s="114">
        <v>5801691.91653693</v>
      </c>
      <c r="DN30" s="114">
        <v>5768870.4480452295</v>
      </c>
      <c r="DO30" s="114">
        <v>5898069.10940859</v>
      </c>
      <c r="DP30" s="114">
        <v>5916237.2044440499</v>
      </c>
      <c r="DQ30" s="114">
        <v>6355595.7228636099</v>
      </c>
      <c r="DR30" s="114">
        <v>5934527.3231277997</v>
      </c>
      <c r="DS30" s="114">
        <v>7173110.1824480398</v>
      </c>
      <c r="DT30" s="114">
        <v>5570461.4617297202</v>
      </c>
      <c r="DU30" s="114">
        <v>5003010.3280255999</v>
      </c>
      <c r="DV30" s="114">
        <v>4836068.54396722</v>
      </c>
      <c r="DW30" s="114">
        <v>4977389.1484695803</v>
      </c>
      <c r="DX30" s="114">
        <v>4981321.4050992103</v>
      </c>
      <c r="DY30" s="114">
        <v>4550435.6716801496</v>
      </c>
      <c r="DZ30" s="114">
        <v>5200461.8446535803</v>
      </c>
      <c r="EA30" s="114">
        <v>5115184.5407209704</v>
      </c>
      <c r="EB30" s="114">
        <v>5216132.6781920698</v>
      </c>
      <c r="EC30" s="114">
        <v>5056114.7346219998</v>
      </c>
      <c r="ED30" s="114">
        <v>5921065.6192342397</v>
      </c>
      <c r="EE30" s="114">
        <v>4908826.3001962099</v>
      </c>
      <c r="EF30" s="114">
        <v>4949839.85891659</v>
      </c>
      <c r="EG30" s="114">
        <v>4732894.9333485505</v>
      </c>
      <c r="EH30" s="114">
        <v>4747297.92577687</v>
      </c>
      <c r="EI30" s="114">
        <v>5267182.7618482001</v>
      </c>
      <c r="EJ30" s="114">
        <v>4806222.8646494998</v>
      </c>
      <c r="EK30" s="114">
        <v>4992245.2905718097</v>
      </c>
      <c r="EL30" s="114">
        <v>4554103.9433219898</v>
      </c>
      <c r="EM30" s="114">
        <v>4916716.0605833204</v>
      </c>
      <c r="EN30" s="114">
        <v>4868451.65005688</v>
      </c>
      <c r="EO30" s="114">
        <v>5214850.2004394596</v>
      </c>
      <c r="EP30" s="114">
        <v>4867971.5194073599</v>
      </c>
      <c r="EQ30" s="114">
        <v>4879590.9213331398</v>
      </c>
      <c r="ER30" s="114">
        <v>4945440.1904616999</v>
      </c>
      <c r="ES30" s="114">
        <v>5674342.6127909003</v>
      </c>
      <c r="ET30" s="114">
        <v>4772764.8747260096</v>
      </c>
      <c r="EU30" s="114">
        <v>4799523.0124124102</v>
      </c>
      <c r="EV30" s="114">
        <v>4879882.5946704904</v>
      </c>
      <c r="EW30" s="114">
        <v>4892393.1460033497</v>
      </c>
      <c r="EX30" s="114">
        <v>4631727.8179573696</v>
      </c>
      <c r="EY30" s="114">
        <v>4926442.71239217</v>
      </c>
      <c r="EZ30" s="114">
        <v>5123354.8815679997</v>
      </c>
      <c r="FA30" s="114">
        <v>4845931.6652192399</v>
      </c>
      <c r="FB30" s="114">
        <v>4720338.3674569204</v>
      </c>
      <c r="FC30" s="114">
        <v>5015514.7817178797</v>
      </c>
      <c r="FD30" s="114">
        <v>4747887.3753126301</v>
      </c>
      <c r="FE30" s="114">
        <v>5237279.1122109601</v>
      </c>
      <c r="FF30" s="114">
        <v>4810685.0089194598</v>
      </c>
      <c r="FG30" s="114">
        <v>5151572.8286520401</v>
      </c>
      <c r="FH30" s="114">
        <v>5154378.00593438</v>
      </c>
      <c r="FI30" s="114">
        <v>4908245.7960538901</v>
      </c>
      <c r="FJ30" s="114">
        <v>5151985.8456867402</v>
      </c>
      <c r="FK30" s="114">
        <v>4619277.3501931001</v>
      </c>
      <c r="FL30" s="114">
        <v>4709491.2718497701</v>
      </c>
      <c r="FM30" s="114">
        <v>4444129.1194001297</v>
      </c>
      <c r="FN30" s="114">
        <v>4427868.8508709297</v>
      </c>
      <c r="FO30" s="114">
        <v>4621484.50154706</v>
      </c>
      <c r="FP30" s="114">
        <v>4961677.7709682602</v>
      </c>
      <c r="FQ30" s="114">
        <v>4522140.8465712499</v>
      </c>
      <c r="FR30" s="114">
        <v>4884190.6807044204</v>
      </c>
      <c r="FS30" s="114">
        <v>4681501.8981718002</v>
      </c>
      <c r="FT30" s="114">
        <v>4602197.0328096701</v>
      </c>
      <c r="FU30" s="114">
        <v>4510061.6600374896</v>
      </c>
      <c r="FV30" s="114">
        <v>4512572.6568044899</v>
      </c>
      <c r="FW30" s="114">
        <v>4676408.79559673</v>
      </c>
      <c r="FX30" s="114">
        <v>4488510.5222428897</v>
      </c>
      <c r="FY30" s="114">
        <v>4838289.6537232203</v>
      </c>
      <c r="FZ30" s="114">
        <v>4975008.6743591698</v>
      </c>
      <c r="GA30" s="114">
        <v>4699539.3485858599</v>
      </c>
      <c r="GB30" s="114">
        <v>4787958.9176205397</v>
      </c>
      <c r="GC30" s="114">
        <v>4747931.9060106603</v>
      </c>
      <c r="GD30" s="114">
        <v>4550353.0398230497</v>
      </c>
      <c r="GE30" s="114">
        <v>4580162.8554702504</v>
      </c>
      <c r="GF30" s="114">
        <v>4756602.7437275099</v>
      </c>
      <c r="GG30" s="114">
        <v>5374946.5248660203</v>
      </c>
      <c r="GH30" s="114">
        <v>4706462.5908763902</v>
      </c>
      <c r="GI30" s="114">
        <v>4392586.4664428197</v>
      </c>
      <c r="GJ30" s="114">
        <v>4604887.16490079</v>
      </c>
      <c r="GK30" s="114">
        <v>4471902.1041997103</v>
      </c>
      <c r="GL30" s="114">
        <v>4402283.8428450301</v>
      </c>
      <c r="GM30" s="114">
        <v>4170618.36662238</v>
      </c>
      <c r="GN30" s="114">
        <v>4695038.8775882898</v>
      </c>
      <c r="GO30" s="114">
        <v>4347588.6934134401</v>
      </c>
      <c r="GP30" s="114">
        <v>4269061.4720791299</v>
      </c>
      <c r="GQ30" s="114">
        <v>4790084.9660243103</v>
      </c>
      <c r="GR30" s="114">
        <v>4387642.9734823499</v>
      </c>
      <c r="GS30" s="114">
        <v>4688739.1260750499</v>
      </c>
      <c r="GT30" s="114">
        <v>5014181.0282215197</v>
      </c>
      <c r="GU30" s="114">
        <v>4599341.0796728795</v>
      </c>
      <c r="GV30" s="114">
        <v>4595806.1672449801</v>
      </c>
    </row>
    <row r="31" spans="1:204" s="79" customFormat="1" x14ac:dyDescent="0.2">
      <c r="A31" s="75" t="s">
        <v>2034</v>
      </c>
      <c r="B31" s="76">
        <f>STDEV(D31:W31)/AVERAGE(D31:W31)</f>
        <v>3.8274656198197039E-2</v>
      </c>
      <c r="C31" s="77"/>
      <c r="D31" s="78">
        <f t="shared" ref="D31:W31" si="30">(D29/D30)*57.6</f>
        <v>190.45094794336603</v>
      </c>
      <c r="E31" s="78">
        <f t="shared" si="30"/>
        <v>165.36584588081078</v>
      </c>
      <c r="F31" s="78">
        <f t="shared" si="30"/>
        <v>169.30663699172587</v>
      </c>
      <c r="G31" s="78">
        <f t="shared" si="30"/>
        <v>175.1128034902913</v>
      </c>
      <c r="H31" s="78">
        <f t="shared" si="30"/>
        <v>181.84205144260517</v>
      </c>
      <c r="I31" s="78">
        <f t="shared" si="30"/>
        <v>178.03638105895448</v>
      </c>
      <c r="J31" s="78">
        <f t="shared" si="30"/>
        <v>175.59975826227446</v>
      </c>
      <c r="K31" s="78">
        <f t="shared" si="30"/>
        <v>168.65933533757635</v>
      </c>
      <c r="L31" s="78">
        <f t="shared" si="30"/>
        <v>171.6135209694682</v>
      </c>
      <c r="M31" s="78">
        <f t="shared" si="30"/>
        <v>173.42600038779926</v>
      </c>
      <c r="N31" s="78">
        <f t="shared" si="30"/>
        <v>172.00882251518618</v>
      </c>
      <c r="O31" s="78">
        <f t="shared" si="30"/>
        <v>169.34217935626637</v>
      </c>
      <c r="P31" s="78">
        <f t="shared" si="30"/>
        <v>166.43327618896762</v>
      </c>
      <c r="Q31" s="78">
        <f t="shared" si="30"/>
        <v>163.75351948485752</v>
      </c>
      <c r="R31" s="78">
        <f t="shared" si="30"/>
        <v>161.80949826013585</v>
      </c>
      <c r="S31" s="78">
        <f t="shared" si="30"/>
        <v>170.00846300580392</v>
      </c>
      <c r="T31" s="78">
        <f t="shared" si="30"/>
        <v>166.91017856053702</v>
      </c>
      <c r="U31" s="78">
        <f t="shared" si="30"/>
        <v>171.12211140985841</v>
      </c>
      <c r="V31" s="78">
        <f t="shared" si="30"/>
        <v>167.57213264491668</v>
      </c>
      <c r="W31" s="78">
        <f t="shared" si="30"/>
        <v>170.16016584128215</v>
      </c>
      <c r="Y31" s="80">
        <f>STDEV(AA31:AT31)/AVERAGE(AA31:AT31)</f>
        <v>3.4345021699992304E-2</v>
      </c>
      <c r="Z31" s="81"/>
      <c r="AA31" s="82">
        <f>((AA29/AA30)*57.6)</f>
        <v>86.042293530895293</v>
      </c>
      <c r="AB31" s="82">
        <f t="shared" ref="AB31:AT31" si="31">((AB29/AB30)*57.6)</f>
        <v>84.587480260615408</v>
      </c>
      <c r="AC31" s="82">
        <f t="shared" si="31"/>
        <v>84.137791084254516</v>
      </c>
      <c r="AD31" s="82">
        <f t="shared" si="31"/>
        <v>89.748479903261014</v>
      </c>
      <c r="AE31" s="82">
        <f t="shared" si="31"/>
        <v>81.554480414515652</v>
      </c>
      <c r="AF31" s="82">
        <f t="shared" si="31"/>
        <v>88.500897940360758</v>
      </c>
      <c r="AG31" s="82">
        <f t="shared" si="31"/>
        <v>86.774763118361093</v>
      </c>
      <c r="AH31" s="82">
        <f t="shared" si="31"/>
        <v>87.22749557972584</v>
      </c>
      <c r="AI31" s="82">
        <f t="shared" si="31"/>
        <v>82.313978690917722</v>
      </c>
      <c r="AJ31" s="82">
        <f t="shared" si="31"/>
        <v>83.69741985725291</v>
      </c>
      <c r="AK31" s="82">
        <f t="shared" si="31"/>
        <v>87.903435748975639</v>
      </c>
      <c r="AL31" s="82">
        <f t="shared" si="31"/>
        <v>85.066690956191508</v>
      </c>
      <c r="AM31" s="82">
        <f t="shared" si="31"/>
        <v>83.364925214308784</v>
      </c>
      <c r="AN31" s="82">
        <f t="shared" si="31"/>
        <v>84.654876161374148</v>
      </c>
      <c r="AO31" s="82">
        <f t="shared" si="31"/>
        <v>79.122023109405106</v>
      </c>
      <c r="AP31" s="82">
        <f t="shared" si="31"/>
        <v>79.942288265278165</v>
      </c>
      <c r="AQ31" s="82">
        <f t="shared" si="31"/>
        <v>81.325678665659026</v>
      </c>
      <c r="AR31" s="82">
        <f t="shared" si="31"/>
        <v>86.618627451987081</v>
      </c>
      <c r="AS31" s="82">
        <f t="shared" si="31"/>
        <v>81.857725095102836</v>
      </c>
      <c r="AT31" s="82">
        <f t="shared" si="31"/>
        <v>82.876127771432323</v>
      </c>
      <c r="AU31" s="105"/>
      <c r="AV31" s="106">
        <f>((AV29/AV30)*57.6)</f>
        <v>88.01274877141104</v>
      </c>
      <c r="AW31" s="106">
        <f t="shared" ref="AW31:DH31" si="32">((AW29/AW30)*57.6)</f>
        <v>144.10989067006764</v>
      </c>
      <c r="AX31" s="106">
        <f t="shared" si="32"/>
        <v>113.29267354917729</v>
      </c>
      <c r="AY31" s="106">
        <f t="shared" si="32"/>
        <v>127.05931363967731</v>
      </c>
      <c r="AZ31" s="106">
        <f t="shared" si="32"/>
        <v>110.39935163103947</v>
      </c>
      <c r="BA31" s="106">
        <f t="shared" si="32"/>
        <v>120.72972929967567</v>
      </c>
      <c r="BB31" s="106">
        <f t="shared" si="32"/>
        <v>84.365801478825702</v>
      </c>
      <c r="BC31" s="106">
        <f t="shared" si="32"/>
        <v>77.67353801892331</v>
      </c>
      <c r="BD31" s="106">
        <f t="shared" si="32"/>
        <v>131.83074094669291</v>
      </c>
      <c r="BE31" s="106">
        <f t="shared" si="32"/>
        <v>111.65987526696226</v>
      </c>
      <c r="BF31" s="106">
        <f t="shared" si="32"/>
        <v>90.005009865566521</v>
      </c>
      <c r="BG31" s="106">
        <f t="shared" si="32"/>
        <v>123.30664475301145</v>
      </c>
      <c r="BH31" s="106">
        <f t="shared" si="32"/>
        <v>140.66302022397184</v>
      </c>
      <c r="BI31" s="106">
        <f t="shared" si="32"/>
        <v>122.49295524362238</v>
      </c>
      <c r="BJ31" s="106">
        <f t="shared" si="32"/>
        <v>68.926831269499118</v>
      </c>
      <c r="BK31" s="106">
        <f t="shared" si="32"/>
        <v>83.819918126635415</v>
      </c>
      <c r="BL31" s="106">
        <f t="shared" si="32"/>
        <v>133.14308439767314</v>
      </c>
      <c r="BM31" s="106">
        <f t="shared" si="32"/>
        <v>118.70787974195794</v>
      </c>
      <c r="BN31" s="106">
        <f t="shared" si="32"/>
        <v>78.845141382061726</v>
      </c>
      <c r="BO31" s="106">
        <f t="shared" si="32"/>
        <v>97.787444731543957</v>
      </c>
      <c r="BP31" s="106">
        <f t="shared" si="32"/>
        <v>95.160598035901742</v>
      </c>
      <c r="BQ31" s="106">
        <f t="shared" si="32"/>
        <v>104.78182699375729</v>
      </c>
      <c r="BR31" s="106">
        <f t="shared" si="32"/>
        <v>73.15662697812995</v>
      </c>
      <c r="BS31" s="106">
        <f t="shared" si="32"/>
        <v>73.550711020234658</v>
      </c>
      <c r="BT31" s="106">
        <f t="shared" si="32"/>
        <v>98.04661964119326</v>
      </c>
      <c r="BU31" s="106">
        <f t="shared" si="32"/>
        <v>97.153434441035046</v>
      </c>
      <c r="BV31" s="106">
        <f t="shared" si="32"/>
        <v>81.313384728245339</v>
      </c>
      <c r="BW31" s="106">
        <f t="shared" si="32"/>
        <v>81.266599982698381</v>
      </c>
      <c r="BX31" s="106">
        <f t="shared" si="32"/>
        <v>99.748123864173408</v>
      </c>
      <c r="BY31" s="106">
        <f t="shared" si="32"/>
        <v>133.55785499446046</v>
      </c>
      <c r="BZ31" s="106">
        <f t="shared" si="32"/>
        <v>66.225713800491519</v>
      </c>
      <c r="CA31" s="106">
        <f t="shared" si="32"/>
        <v>89.196029179816904</v>
      </c>
      <c r="CB31" s="106">
        <f t="shared" si="32"/>
        <v>71.403305649792102</v>
      </c>
      <c r="CC31" s="106">
        <f t="shared" si="32"/>
        <v>83.594801407375471</v>
      </c>
      <c r="CD31" s="106">
        <f t="shared" si="32"/>
        <v>94.196972047650277</v>
      </c>
      <c r="CE31" s="106">
        <f t="shared" si="32"/>
        <v>70.07200298364755</v>
      </c>
      <c r="CF31" s="106">
        <f t="shared" si="32"/>
        <v>76.824014716527458</v>
      </c>
      <c r="CG31" s="106">
        <f t="shared" si="32"/>
        <v>92.184603690770402</v>
      </c>
      <c r="CH31" s="106">
        <f t="shared" si="32"/>
        <v>76.007905767891174</v>
      </c>
      <c r="CI31" s="106">
        <f t="shared" si="32"/>
        <v>118.62121128495636</v>
      </c>
      <c r="CJ31" s="106">
        <f t="shared" si="32"/>
        <v>102.76917558231158</v>
      </c>
      <c r="CK31" s="106">
        <f t="shared" si="32"/>
        <v>123.89690497366848</v>
      </c>
      <c r="CL31" s="106">
        <f t="shared" si="32"/>
        <v>104.55069963319156</v>
      </c>
      <c r="CM31" s="106">
        <f t="shared" si="32"/>
        <v>123.82033446326395</v>
      </c>
      <c r="CN31" s="106">
        <f t="shared" si="32"/>
        <v>101.52126730233465</v>
      </c>
      <c r="CO31" s="106">
        <f t="shared" si="32"/>
        <v>126.690883448588</v>
      </c>
      <c r="CP31" s="106">
        <f t="shared" si="32"/>
        <v>118.14460115203606</v>
      </c>
      <c r="CQ31" s="106">
        <f t="shared" si="32"/>
        <v>105.06824264980806</v>
      </c>
      <c r="CR31" s="106">
        <f t="shared" si="32"/>
        <v>96.347081410687395</v>
      </c>
      <c r="CS31" s="106">
        <f t="shared" si="32"/>
        <v>83.472689302881534</v>
      </c>
      <c r="CT31" s="106">
        <f t="shared" si="32"/>
        <v>113.90699198674204</v>
      </c>
      <c r="CU31" s="106">
        <f t="shared" si="32"/>
        <v>145.92360743466315</v>
      </c>
      <c r="CV31" s="106">
        <f t="shared" si="32"/>
        <v>77.922459375816842</v>
      </c>
      <c r="CW31" s="106">
        <f t="shared" si="32"/>
        <v>96.50754028337488</v>
      </c>
      <c r="CX31" s="106">
        <f t="shared" si="32"/>
        <v>87.400956838759129</v>
      </c>
      <c r="CY31" s="106">
        <f t="shared" si="32"/>
        <v>100.17502759486236</v>
      </c>
      <c r="CZ31" s="106">
        <f t="shared" si="32"/>
        <v>120.46249422754188</v>
      </c>
      <c r="DA31" s="106">
        <f t="shared" si="32"/>
        <v>87.18108105529069</v>
      </c>
      <c r="DB31" s="106">
        <f t="shared" si="32"/>
        <v>107.56967206660558</v>
      </c>
      <c r="DC31" s="106">
        <f t="shared" si="32"/>
        <v>96.949334803964931</v>
      </c>
      <c r="DD31" s="106">
        <f t="shared" si="32"/>
        <v>98.189501729792113</v>
      </c>
      <c r="DE31" s="106">
        <f t="shared" si="32"/>
        <v>102.75011511870342</v>
      </c>
      <c r="DF31" s="106">
        <f t="shared" si="32"/>
        <v>139.7651172303909</v>
      </c>
      <c r="DG31" s="106">
        <f t="shared" si="32"/>
        <v>77.877258578110158</v>
      </c>
      <c r="DH31" s="106">
        <f t="shared" si="32"/>
        <v>107.63323071737331</v>
      </c>
      <c r="DI31" s="106">
        <f t="shared" ref="DI31:FT31" si="33">((DI29/DI30)*57.6)</f>
        <v>54.590656226738531</v>
      </c>
      <c r="DJ31" s="106">
        <f t="shared" si="33"/>
        <v>80.375662409087809</v>
      </c>
      <c r="DK31" s="106">
        <f t="shared" si="33"/>
        <v>99.770813087108394</v>
      </c>
      <c r="DL31" s="106">
        <f t="shared" si="33"/>
        <v>77.141965183719407</v>
      </c>
      <c r="DM31" s="106">
        <f t="shared" si="33"/>
        <v>89.539289210152774</v>
      </c>
      <c r="DN31" s="106">
        <f t="shared" si="33"/>
        <v>72.862045198328829</v>
      </c>
      <c r="DO31" s="106">
        <f t="shared" si="33"/>
        <v>101.37152626787977</v>
      </c>
      <c r="DP31" s="106">
        <f t="shared" si="33"/>
        <v>70.735717930121993</v>
      </c>
      <c r="DQ31" s="106">
        <f t="shared" si="33"/>
        <v>102.45205906904857</v>
      </c>
      <c r="DR31" s="106">
        <f t="shared" si="33"/>
        <v>88.450664814638571</v>
      </c>
      <c r="DS31" s="106">
        <f t="shared" si="33"/>
        <v>87.263060290754169</v>
      </c>
      <c r="DT31" s="106">
        <f t="shared" si="33"/>
        <v>118.13124754734535</v>
      </c>
      <c r="DU31" s="106">
        <f t="shared" si="33"/>
        <v>82.156330219746081</v>
      </c>
      <c r="DV31" s="106">
        <f t="shared" si="33"/>
        <v>73.480306383086557</v>
      </c>
      <c r="DW31" s="106">
        <f t="shared" si="33"/>
        <v>131.62062749782339</v>
      </c>
      <c r="DX31" s="106">
        <f t="shared" si="33"/>
        <v>112.06780230806436</v>
      </c>
      <c r="DY31" s="106">
        <f t="shared" si="33"/>
        <v>97.976737813720092</v>
      </c>
      <c r="DZ31" s="106">
        <f t="shared" si="33"/>
        <v>101.88853888420471</v>
      </c>
      <c r="EA31" s="106">
        <f t="shared" si="33"/>
        <v>67.127348502016105</v>
      </c>
      <c r="EB31" s="106">
        <f t="shared" si="33"/>
        <v>107.6400796474815</v>
      </c>
      <c r="EC31" s="106">
        <f t="shared" si="33"/>
        <v>124.22303637175244</v>
      </c>
      <c r="ED31" s="106">
        <f t="shared" si="33"/>
        <v>111.40876804683845</v>
      </c>
      <c r="EE31" s="106">
        <f t="shared" si="33"/>
        <v>50.402724847894177</v>
      </c>
      <c r="EF31" s="106">
        <f t="shared" si="33"/>
        <v>80.47969398275751</v>
      </c>
      <c r="EG31" s="106">
        <f t="shared" si="33"/>
        <v>100.46933971487428</v>
      </c>
      <c r="EH31" s="106">
        <f t="shared" si="33"/>
        <v>87.236622133883969</v>
      </c>
      <c r="EI31" s="106">
        <f t="shared" si="33"/>
        <v>109.27830509068431</v>
      </c>
      <c r="EJ31" s="106">
        <f t="shared" si="33"/>
        <v>107.65228116778179</v>
      </c>
      <c r="EK31" s="106">
        <f t="shared" si="33"/>
        <v>70.841845289643615</v>
      </c>
      <c r="EL31" s="106">
        <f t="shared" si="33"/>
        <v>99.695259225733594</v>
      </c>
      <c r="EM31" s="106">
        <f t="shared" si="33"/>
        <v>94.589451698743702</v>
      </c>
      <c r="EN31" s="106">
        <f t="shared" si="33"/>
        <v>106.93999997368147</v>
      </c>
      <c r="EO31" s="106">
        <f t="shared" si="33"/>
        <v>86.233032390823027</v>
      </c>
      <c r="EP31" s="106">
        <f t="shared" si="33"/>
        <v>83.436486857354893</v>
      </c>
      <c r="EQ31" s="106">
        <f t="shared" si="33"/>
        <v>52.587685890727109</v>
      </c>
      <c r="ER31" s="106">
        <f t="shared" si="33"/>
        <v>64.126087975830032</v>
      </c>
      <c r="ES31" s="106">
        <f t="shared" si="33"/>
        <v>83.237454551513508</v>
      </c>
      <c r="ET31" s="106">
        <f t="shared" si="33"/>
        <v>88.606954188069892</v>
      </c>
      <c r="EU31" s="106">
        <f t="shared" si="33"/>
        <v>82.425785038021289</v>
      </c>
      <c r="EV31" s="106">
        <f t="shared" si="33"/>
        <v>75.774692181064694</v>
      </c>
      <c r="EW31" s="106">
        <f t="shared" si="33"/>
        <v>98.933305860032576</v>
      </c>
      <c r="EX31" s="106">
        <f t="shared" si="33"/>
        <v>98.516321765778002</v>
      </c>
      <c r="EY31" s="106">
        <f t="shared" si="33"/>
        <v>81.73168399467491</v>
      </c>
      <c r="EZ31" s="106">
        <f t="shared" si="33"/>
        <v>111.65371583721326</v>
      </c>
      <c r="FA31" s="106">
        <f t="shared" si="33"/>
        <v>94.650232212018679</v>
      </c>
      <c r="FB31" s="106">
        <f t="shared" si="33"/>
        <v>98.228849238101617</v>
      </c>
      <c r="FC31" s="106">
        <f t="shared" si="33"/>
        <v>57.130021810212504</v>
      </c>
      <c r="FD31" s="106">
        <f t="shared" si="33"/>
        <v>96.897535278937468</v>
      </c>
      <c r="FE31" s="106">
        <f t="shared" si="33"/>
        <v>144.63046086248332</v>
      </c>
      <c r="FF31" s="106">
        <f t="shared" si="33"/>
        <v>80.482026524954264</v>
      </c>
      <c r="FG31" s="106">
        <f t="shared" si="33"/>
        <v>79.184922583013432</v>
      </c>
      <c r="FH31" s="106">
        <f t="shared" si="33"/>
        <v>144.73656743328988</v>
      </c>
      <c r="FI31" s="106">
        <f t="shared" si="33"/>
        <v>91.258417121011774</v>
      </c>
      <c r="FJ31" s="106">
        <f t="shared" si="33"/>
        <v>97.724217279038768</v>
      </c>
      <c r="FK31" s="106">
        <f t="shared" si="33"/>
        <v>74.591821769279022</v>
      </c>
      <c r="FL31" s="106">
        <f t="shared" si="33"/>
        <v>84.914108942830566</v>
      </c>
      <c r="FM31" s="106">
        <f t="shared" si="33"/>
        <v>102.07018495815967</v>
      </c>
      <c r="FN31" s="106">
        <f t="shared" si="33"/>
        <v>83.966461546163984</v>
      </c>
      <c r="FO31" s="106">
        <f t="shared" si="33"/>
        <v>138.9398294258566</v>
      </c>
      <c r="FP31" s="106">
        <f t="shared" si="33"/>
        <v>83.810185708439903</v>
      </c>
      <c r="FQ31" s="106">
        <f t="shared" si="33"/>
        <v>116.51023167481104</v>
      </c>
      <c r="FR31" s="106">
        <f t="shared" si="33"/>
        <v>93.458275450415186</v>
      </c>
      <c r="FS31" s="106">
        <f t="shared" si="33"/>
        <v>97.685625525895432</v>
      </c>
      <c r="FT31" s="106">
        <f t="shared" si="33"/>
        <v>66.944915663883421</v>
      </c>
      <c r="FU31" s="106">
        <f t="shared" ref="FU31:GV31" si="34">((FU29/FU30)*57.6)</f>
        <v>108.56703831997861</v>
      </c>
      <c r="FV31" s="106">
        <f t="shared" si="34"/>
        <v>64.756014089024504</v>
      </c>
      <c r="FW31" s="106">
        <f t="shared" si="34"/>
        <v>117.51052816635726</v>
      </c>
      <c r="FX31" s="106">
        <f t="shared" si="34"/>
        <v>89.564424650939671</v>
      </c>
      <c r="FY31" s="106">
        <f t="shared" si="34"/>
        <v>178.625641251113</v>
      </c>
      <c r="FZ31" s="106">
        <f t="shared" si="34"/>
        <v>79.393689659772676</v>
      </c>
      <c r="GA31" s="106">
        <f t="shared" si="34"/>
        <v>65.006489810144132</v>
      </c>
      <c r="GB31" s="106">
        <f t="shared" si="34"/>
        <v>121.82633792709596</v>
      </c>
      <c r="GC31" s="106">
        <f t="shared" si="34"/>
        <v>98.642741722406342</v>
      </c>
      <c r="GD31" s="106">
        <f t="shared" si="34"/>
        <v>111.45603071229897</v>
      </c>
      <c r="GE31" s="106">
        <f t="shared" si="34"/>
        <v>89.491969659471465</v>
      </c>
      <c r="GF31" s="106">
        <f t="shared" si="34"/>
        <v>105.33867557325789</v>
      </c>
      <c r="GG31" s="106">
        <f t="shared" si="34"/>
        <v>123.25907545053937</v>
      </c>
      <c r="GH31" s="106">
        <f t="shared" si="34"/>
        <v>115.97385533029343</v>
      </c>
      <c r="GI31" s="106">
        <f t="shared" si="34"/>
        <v>139.46929305588287</v>
      </c>
      <c r="GJ31" s="106">
        <f t="shared" si="34"/>
        <v>73.174661743780248</v>
      </c>
      <c r="GK31" s="106">
        <f t="shared" si="34"/>
        <v>89.122798937074194</v>
      </c>
      <c r="GL31" s="106">
        <f t="shared" si="34"/>
        <v>119.78725001006687</v>
      </c>
      <c r="GM31" s="106">
        <f t="shared" si="34"/>
        <v>79.051247888988115</v>
      </c>
      <c r="GN31" s="106">
        <f t="shared" si="34"/>
        <v>88.045462763734264</v>
      </c>
      <c r="GO31" s="106">
        <f t="shared" si="34"/>
        <v>78.966133786607614</v>
      </c>
      <c r="GP31" s="106">
        <f t="shared" si="34"/>
        <v>74.521716130778714</v>
      </c>
      <c r="GQ31" s="106">
        <f t="shared" si="34"/>
        <v>109.00478995517371</v>
      </c>
      <c r="GR31" s="106">
        <f t="shared" si="34"/>
        <v>88.046318905472162</v>
      </c>
      <c r="GS31" s="106">
        <f t="shared" si="34"/>
        <v>108.47401693621329</v>
      </c>
      <c r="GT31" s="106">
        <f t="shared" si="34"/>
        <v>101.50623628562212</v>
      </c>
      <c r="GU31" s="106">
        <f t="shared" si="34"/>
        <v>102.03894524515336</v>
      </c>
      <c r="GV31" s="106">
        <f t="shared" si="34"/>
        <v>97.466460577727133</v>
      </c>
    </row>
    <row r="32" spans="1:204" x14ac:dyDescent="0.2">
      <c r="A32" s="83"/>
      <c r="B32" s="70"/>
      <c r="C32" s="71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Y32" s="72"/>
      <c r="Z32" s="73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</row>
    <row r="33" spans="1:204" x14ac:dyDescent="0.2">
      <c r="A33" s="69" t="s">
        <v>2047</v>
      </c>
      <c r="B33" s="70">
        <f>STDEV(D33:W33)/AVERAGE(D33:W33)</f>
        <v>0.13024739300918325</v>
      </c>
      <c r="C33" s="71"/>
      <c r="D33" s="8">
        <v>8274282.3689979604</v>
      </c>
      <c r="E33" s="8">
        <v>8301846.0049337596</v>
      </c>
      <c r="F33" s="8">
        <v>8164309.5890509104</v>
      </c>
      <c r="G33" s="8">
        <v>8113541.8170419196</v>
      </c>
      <c r="H33" s="8">
        <v>7789246.25226082</v>
      </c>
      <c r="I33" s="8">
        <v>8126057.3132576896</v>
      </c>
      <c r="J33" s="8">
        <v>7645381.4120604498</v>
      </c>
      <c r="K33" s="8">
        <v>7188415.9853847697</v>
      </c>
      <c r="L33" s="8">
        <v>7327456.8628060101</v>
      </c>
      <c r="M33" s="8">
        <v>7110543.6935376804</v>
      </c>
      <c r="N33" s="8">
        <v>7116830.5778500503</v>
      </c>
      <c r="O33" s="8">
        <v>6298574.7779071797</v>
      </c>
      <c r="P33" s="8">
        <v>6833515.0800873199</v>
      </c>
      <c r="Q33" s="8">
        <v>6394482.0423345799</v>
      </c>
      <c r="R33" s="8">
        <v>6390594.1919364296</v>
      </c>
      <c r="S33" s="8">
        <v>6049065.2736718198</v>
      </c>
      <c r="T33" s="8">
        <v>5845771.4423755202</v>
      </c>
      <c r="U33" s="8">
        <v>6046707.8004966201</v>
      </c>
      <c r="V33" s="8">
        <v>5841663.5847532898</v>
      </c>
      <c r="W33" s="8">
        <v>5662085.3173080301</v>
      </c>
      <c r="Y33" s="72">
        <f>STDEV(AA33:AT33)/AVERAGE(AA33:AT33)</f>
        <v>0.11938255470592135</v>
      </c>
      <c r="Z33" s="73"/>
      <c r="AA33" s="10">
        <v>15070962.917087</v>
      </c>
      <c r="AB33" s="10">
        <v>15502854.6864824</v>
      </c>
      <c r="AC33" s="10">
        <v>14941652.982877901</v>
      </c>
      <c r="AD33" s="10">
        <v>14798920.5250546</v>
      </c>
      <c r="AE33" s="10">
        <v>14656842.438089101</v>
      </c>
      <c r="AF33" s="10">
        <v>14585106.752347499</v>
      </c>
      <c r="AG33" s="10">
        <v>14256335.129858</v>
      </c>
      <c r="AH33" s="10">
        <v>13434951.909159699</v>
      </c>
      <c r="AI33" s="10">
        <v>13558297.522285899</v>
      </c>
      <c r="AJ33" s="10">
        <v>12906638.785185499</v>
      </c>
      <c r="AK33" s="10">
        <v>12786550.968482001</v>
      </c>
      <c r="AL33" s="10">
        <v>12019117.256054999</v>
      </c>
      <c r="AM33" s="10">
        <v>12324151.632549699</v>
      </c>
      <c r="AN33" s="10">
        <v>11548209.7768503</v>
      </c>
      <c r="AO33" s="10">
        <v>11239935.011968801</v>
      </c>
      <c r="AP33" s="10">
        <v>11146409.8206317</v>
      </c>
      <c r="AQ33" s="10">
        <v>11619971.8727057</v>
      </c>
      <c r="AR33" s="10">
        <v>11315557.9166432</v>
      </c>
      <c r="AS33" s="10">
        <v>11168093.904955899</v>
      </c>
      <c r="AT33" s="10">
        <v>11345460.235083601</v>
      </c>
      <c r="AV33" s="114">
        <v>10213079.711497299</v>
      </c>
      <c r="AW33" s="114">
        <v>13873912.937237499</v>
      </c>
      <c r="AX33" s="114">
        <v>6237416.7595929503</v>
      </c>
      <c r="AY33" s="114">
        <v>11443721.9699932</v>
      </c>
      <c r="AZ33" s="114">
        <v>10138367.4246148</v>
      </c>
      <c r="BA33" s="114">
        <v>10090653.368159501</v>
      </c>
      <c r="BB33" s="114">
        <v>9824027.1512478404</v>
      </c>
      <c r="BC33" s="114">
        <v>17683102.3017902</v>
      </c>
      <c r="BD33" s="114">
        <v>11907022.138818899</v>
      </c>
      <c r="BE33" s="114">
        <v>14411803.8764068</v>
      </c>
      <c r="BF33" s="114">
        <v>7151750.7597917998</v>
      </c>
      <c r="BG33" s="114">
        <v>15262880.1580202</v>
      </c>
      <c r="BH33" s="114">
        <v>14563062.726446001</v>
      </c>
      <c r="BI33" s="114">
        <v>13400556.648996601</v>
      </c>
      <c r="BJ33" s="114">
        <v>6348461.5306551997</v>
      </c>
      <c r="BK33" s="114">
        <v>14795822.3210133</v>
      </c>
      <c r="BL33" s="114">
        <v>8129399.3039136501</v>
      </c>
      <c r="BM33" s="114">
        <v>11838906.8887212</v>
      </c>
      <c r="BN33" s="114">
        <v>8719404.1476187091</v>
      </c>
      <c r="BO33" s="114">
        <v>13621862.428908501</v>
      </c>
      <c r="BP33" s="114">
        <v>7989663.6628493499</v>
      </c>
      <c r="BQ33" s="114">
        <v>13346466.3376654</v>
      </c>
      <c r="BR33" s="114">
        <v>12091206.436119501</v>
      </c>
      <c r="BS33" s="114">
        <v>13661972.343340101</v>
      </c>
      <c r="BT33" s="114">
        <v>8599090.4864303693</v>
      </c>
      <c r="BU33" s="114">
        <v>14561726.0690601</v>
      </c>
      <c r="BV33" s="114">
        <v>6817662.2455585301</v>
      </c>
      <c r="BW33" s="114">
        <v>9601066.2789419796</v>
      </c>
      <c r="BX33" s="114">
        <v>12067535.3150863</v>
      </c>
      <c r="BY33" s="114">
        <v>17557728.599739499</v>
      </c>
      <c r="BZ33" s="114">
        <v>8183033.0766199604</v>
      </c>
      <c r="CA33" s="114">
        <v>8106274.0961475801</v>
      </c>
      <c r="CB33" s="114">
        <v>9839303.4132293891</v>
      </c>
      <c r="CC33" s="114">
        <v>13668890.1571187</v>
      </c>
      <c r="CD33" s="114">
        <v>8412493.6552707497</v>
      </c>
      <c r="CE33" s="114">
        <v>12321131.424190201</v>
      </c>
      <c r="CF33" s="114">
        <v>13923094.865390001</v>
      </c>
      <c r="CG33" s="114">
        <v>8267827.6224401696</v>
      </c>
      <c r="CH33" s="114">
        <v>13634890.774085</v>
      </c>
      <c r="CI33" s="114">
        <v>15998068.336630899</v>
      </c>
      <c r="CJ33" s="114">
        <v>7854070.81275855</v>
      </c>
      <c r="CK33" s="114">
        <v>14110027.239476999</v>
      </c>
      <c r="CL33" s="114">
        <v>8048966.7969117397</v>
      </c>
      <c r="CM33" s="114">
        <v>8581388.3409608994</v>
      </c>
      <c r="CN33" s="114">
        <v>8746887.6206004694</v>
      </c>
      <c r="CO33" s="114">
        <v>11717155.138778601</v>
      </c>
      <c r="CP33" s="114">
        <v>9009290.8568945192</v>
      </c>
      <c r="CQ33" s="114">
        <v>13043619.410402499</v>
      </c>
      <c r="CR33" s="114">
        <v>9986364.4981973991</v>
      </c>
      <c r="CS33" s="114">
        <v>6128417.3825669102</v>
      </c>
      <c r="CT33" s="114">
        <v>12477776.193646999</v>
      </c>
      <c r="CU33" s="114">
        <v>9173504.0759852696</v>
      </c>
      <c r="CV33" s="114">
        <v>9129927.0382009801</v>
      </c>
      <c r="CW33" s="114">
        <v>9362920.2671063393</v>
      </c>
      <c r="CX33" s="114">
        <v>8672119.2322429903</v>
      </c>
      <c r="CY33" s="114">
        <v>9650543.9248811007</v>
      </c>
      <c r="CZ33" s="114">
        <v>5151617.7940684296</v>
      </c>
      <c r="DA33" s="114">
        <v>7800591.6763874805</v>
      </c>
      <c r="DB33" s="114">
        <v>7872715.95352118</v>
      </c>
      <c r="DC33" s="114">
        <v>16496515.5857902</v>
      </c>
      <c r="DD33" s="114">
        <v>8519752.9322694596</v>
      </c>
      <c r="DE33" s="114">
        <v>7366213.0417865999</v>
      </c>
      <c r="DF33" s="114">
        <v>13053467.3772322</v>
      </c>
      <c r="DG33" s="114">
        <v>7351581.0737841995</v>
      </c>
      <c r="DH33" s="114">
        <v>10483971.914787401</v>
      </c>
      <c r="DI33" s="114">
        <v>6227249.7890171604</v>
      </c>
      <c r="DJ33" s="114">
        <v>10446275.4712411</v>
      </c>
      <c r="DK33" s="114">
        <v>7913715.0384187102</v>
      </c>
      <c r="DL33" s="114">
        <v>11121475.782007599</v>
      </c>
      <c r="DM33" s="114">
        <v>9706558.6906930208</v>
      </c>
      <c r="DN33" s="114">
        <v>5942199.0869480902</v>
      </c>
      <c r="DO33" s="114">
        <v>13913660.2563667</v>
      </c>
      <c r="DP33" s="114">
        <v>8025039.13303426</v>
      </c>
      <c r="DQ33" s="114">
        <v>12101789.602107801</v>
      </c>
      <c r="DR33" s="114">
        <v>12111720.006389</v>
      </c>
      <c r="DS33" s="114">
        <v>11924323.432396499</v>
      </c>
      <c r="DT33" s="114">
        <v>7845366.4328205101</v>
      </c>
      <c r="DU33" s="114">
        <v>4728476.8590734396</v>
      </c>
      <c r="DV33" s="114">
        <v>5819676.0696096504</v>
      </c>
      <c r="DW33" s="114">
        <v>10216836.7814756</v>
      </c>
      <c r="DX33" s="114">
        <v>8404071.0898736808</v>
      </c>
      <c r="DY33" s="114">
        <v>8841151.9202042799</v>
      </c>
      <c r="DZ33" s="114">
        <v>7667060.5141231297</v>
      </c>
      <c r="EA33" s="114">
        <v>14147737.079752</v>
      </c>
      <c r="EB33" s="114">
        <v>8580062.9635786396</v>
      </c>
      <c r="EC33" s="114">
        <v>9942118.7616318204</v>
      </c>
      <c r="ED33" s="114">
        <v>8628898.6284329109</v>
      </c>
      <c r="EE33" s="114">
        <v>6074615.5813893899</v>
      </c>
      <c r="EF33" s="114">
        <v>9130381.7791179493</v>
      </c>
      <c r="EG33" s="114">
        <v>9204515.6644674502</v>
      </c>
      <c r="EH33" s="114">
        <v>13936413.6312386</v>
      </c>
      <c r="EI33" s="114">
        <v>13862422.600066001</v>
      </c>
      <c r="EJ33" s="114">
        <v>7067848.5835291902</v>
      </c>
      <c r="EK33" s="114">
        <v>13924404.905349899</v>
      </c>
      <c r="EL33" s="114">
        <v>8145221.9109693896</v>
      </c>
      <c r="EM33" s="114">
        <v>9784298.4546549208</v>
      </c>
      <c r="EN33" s="114">
        <v>8082945.65504413</v>
      </c>
      <c r="EO33" s="114">
        <v>9389172.3786205705</v>
      </c>
      <c r="EP33" s="114">
        <v>13930440.2301454</v>
      </c>
      <c r="EQ33" s="114">
        <v>5216701.0198944304</v>
      </c>
      <c r="ER33" s="114">
        <v>4920005.7686840296</v>
      </c>
      <c r="ES33" s="114">
        <v>7932149.0793212699</v>
      </c>
      <c r="ET33" s="114">
        <v>10641916.7086988</v>
      </c>
      <c r="EU33" s="114">
        <v>10558361.2221466</v>
      </c>
      <c r="EV33" s="114">
        <v>9134079.8979379106</v>
      </c>
      <c r="EW33" s="114">
        <v>6301209.8122452097</v>
      </c>
      <c r="EX33" s="114">
        <v>10023514.2364586</v>
      </c>
      <c r="EY33" s="114">
        <v>8599073.3739460707</v>
      </c>
      <c r="EZ33" s="114">
        <v>10268225.124716099</v>
      </c>
      <c r="FA33" s="114">
        <v>5512812.2951987796</v>
      </c>
      <c r="FB33" s="114">
        <v>6002933.82729288</v>
      </c>
      <c r="FC33" s="114">
        <v>10620351.8359691</v>
      </c>
      <c r="FD33" s="114">
        <v>5459112.8085650299</v>
      </c>
      <c r="FE33" s="114">
        <v>12324133.544487899</v>
      </c>
      <c r="FF33" s="114">
        <v>6325362.70091449</v>
      </c>
      <c r="FG33" s="114">
        <v>6839123.53405606</v>
      </c>
      <c r="FH33" s="114">
        <v>9593377.0982251707</v>
      </c>
      <c r="FI33" s="114">
        <v>5925037.57606092</v>
      </c>
      <c r="FJ33" s="114">
        <v>8280889.6688502198</v>
      </c>
      <c r="FK33" s="114">
        <v>7742393.1868417701</v>
      </c>
      <c r="FL33" s="114">
        <v>7371837.7743106904</v>
      </c>
      <c r="FM33" s="114">
        <v>5464096.0047521302</v>
      </c>
      <c r="FN33" s="114">
        <v>7923145.8926867601</v>
      </c>
      <c r="FO33" s="114">
        <v>13323498.724730499</v>
      </c>
      <c r="FP33" s="114">
        <v>8608641.5940709803</v>
      </c>
      <c r="FQ33" s="114">
        <v>7609752.0780014303</v>
      </c>
      <c r="FR33" s="114">
        <v>10910731.075867301</v>
      </c>
      <c r="FS33" s="114">
        <v>14659681.0706905</v>
      </c>
      <c r="FT33" s="114">
        <v>4952780.4173513297</v>
      </c>
      <c r="FU33" s="114">
        <v>8153557.1575632896</v>
      </c>
      <c r="FV33" s="114">
        <v>8815097.3535899296</v>
      </c>
      <c r="FW33" s="114">
        <v>9028073.0739190094</v>
      </c>
      <c r="FX33" s="114">
        <v>8983523.9724793397</v>
      </c>
      <c r="FY33" s="114">
        <v>8618024.5862044599</v>
      </c>
      <c r="FZ33" s="114">
        <v>7080552.1702015502</v>
      </c>
      <c r="GA33" s="114">
        <v>7694571.2809130196</v>
      </c>
      <c r="GB33" s="114">
        <v>8983029.5002066493</v>
      </c>
      <c r="GC33" s="114">
        <v>9234288.5365148094</v>
      </c>
      <c r="GD33" s="114">
        <v>6665152.2260090997</v>
      </c>
      <c r="GE33" s="114">
        <v>7109854.3116243603</v>
      </c>
      <c r="GF33" s="114">
        <v>7691698.4155168403</v>
      </c>
      <c r="GG33" s="114">
        <v>14113741.817366799</v>
      </c>
      <c r="GH33" s="114">
        <v>8040400.5028855596</v>
      </c>
      <c r="GI33" s="114">
        <v>4892342.5565071898</v>
      </c>
      <c r="GJ33" s="114">
        <v>6876099.7251062002</v>
      </c>
      <c r="GK33" s="114">
        <v>7157480.7612113198</v>
      </c>
      <c r="GL33" s="114">
        <v>7932778.2567845602</v>
      </c>
      <c r="GM33" s="114">
        <v>6441502.2690844703</v>
      </c>
      <c r="GN33" s="114">
        <v>8088914.8191062696</v>
      </c>
      <c r="GO33" s="114">
        <v>5287611.5345190503</v>
      </c>
      <c r="GP33" s="114">
        <v>5043054.20572758</v>
      </c>
      <c r="GQ33" s="114">
        <v>7796833.7315264801</v>
      </c>
      <c r="GR33" s="114">
        <v>6558248.5763433203</v>
      </c>
      <c r="GS33" s="114">
        <v>5376881.5310450401</v>
      </c>
      <c r="GT33" s="114">
        <v>11850083.7879586</v>
      </c>
      <c r="GU33" s="114">
        <v>10467955.686586499</v>
      </c>
      <c r="GV33" s="114">
        <v>8728976.9496430792</v>
      </c>
    </row>
    <row r="34" spans="1:204" x14ac:dyDescent="0.2">
      <c r="A34" s="69" t="s">
        <v>2048</v>
      </c>
      <c r="B34" s="70">
        <f>STDEV(D34:W34)/AVERAGE(D34:W34)</f>
        <v>0.12662584811541339</v>
      </c>
      <c r="C34" s="71"/>
      <c r="D34" s="8">
        <v>3375678.2003620402</v>
      </c>
      <c r="E34" s="8">
        <v>3567543.5734191202</v>
      </c>
      <c r="F34" s="8">
        <v>3485060.6506087501</v>
      </c>
      <c r="G34" s="8">
        <v>3352943.5140091102</v>
      </c>
      <c r="H34" s="8">
        <v>3239512.2887049001</v>
      </c>
      <c r="I34" s="8">
        <v>3193014.52348899</v>
      </c>
      <c r="J34" s="8">
        <v>3096102.5966471899</v>
      </c>
      <c r="K34" s="8">
        <v>2949785.7226407202</v>
      </c>
      <c r="L34" s="8">
        <v>2953258.0325801</v>
      </c>
      <c r="M34" s="8">
        <v>2883224.8276433898</v>
      </c>
      <c r="N34" s="8">
        <v>2847753.27469745</v>
      </c>
      <c r="O34" s="8">
        <v>2666458.2673538299</v>
      </c>
      <c r="P34" s="8">
        <v>2720693.3784427298</v>
      </c>
      <c r="Q34" s="8">
        <v>2651517.06256398</v>
      </c>
      <c r="R34" s="8">
        <v>2514789.6957391002</v>
      </c>
      <c r="S34" s="8">
        <v>2497462.3636821401</v>
      </c>
      <c r="T34" s="8">
        <v>2493562.8986217198</v>
      </c>
      <c r="U34" s="8">
        <v>2536512.3247444499</v>
      </c>
      <c r="V34" s="8">
        <v>2485641.2912688502</v>
      </c>
      <c r="W34" s="8">
        <v>2491188.9933230001</v>
      </c>
      <c r="Y34" s="72">
        <f>STDEV(AA34:AT34)/AVERAGE(AA34:AT34)</f>
        <v>0.11426194684361378</v>
      </c>
      <c r="Z34" s="73"/>
      <c r="AA34" s="10">
        <v>3960162.3598929299</v>
      </c>
      <c r="AB34" s="10">
        <v>3972481.9842682802</v>
      </c>
      <c r="AC34" s="10">
        <v>3864341.88790796</v>
      </c>
      <c r="AD34" s="10">
        <v>3798440.4285214301</v>
      </c>
      <c r="AE34" s="10">
        <v>3680972.8856591098</v>
      </c>
      <c r="AF34" s="10">
        <v>3777932.4640691802</v>
      </c>
      <c r="AG34" s="10">
        <v>3634471.5877044299</v>
      </c>
      <c r="AH34" s="10">
        <v>3541330.8640612802</v>
      </c>
      <c r="AI34" s="10">
        <v>3359132.4659394501</v>
      </c>
      <c r="AJ34" s="10">
        <v>3223898.47575399</v>
      </c>
      <c r="AK34" s="10">
        <v>3266521.7729432601</v>
      </c>
      <c r="AL34" s="10">
        <v>3117163.6377896401</v>
      </c>
      <c r="AM34" s="10">
        <v>3164578.5441850699</v>
      </c>
      <c r="AN34" s="10">
        <v>3064501.61131038</v>
      </c>
      <c r="AO34" s="10">
        <v>2812086.0613124999</v>
      </c>
      <c r="AP34" s="10">
        <v>2884882.3340453799</v>
      </c>
      <c r="AQ34" s="10">
        <v>3005771.8559921002</v>
      </c>
      <c r="AR34" s="10">
        <v>3021740.3321274999</v>
      </c>
      <c r="AS34" s="10">
        <v>3005123.75583864</v>
      </c>
      <c r="AT34" s="10">
        <v>3005107.4646448102</v>
      </c>
      <c r="AV34" s="114">
        <v>4136058.9619278102</v>
      </c>
      <c r="AW34" s="114">
        <v>3771463.7020388599</v>
      </c>
      <c r="AX34" s="114">
        <v>3889818.56686087</v>
      </c>
      <c r="AY34" s="114">
        <v>3869993.3926516501</v>
      </c>
      <c r="AZ34" s="114">
        <v>3830993.9273139602</v>
      </c>
      <c r="BA34" s="114">
        <v>3995702.0898261499</v>
      </c>
      <c r="BB34" s="114">
        <v>3795781.2784581198</v>
      </c>
      <c r="BC34" s="114">
        <v>4007216.70920878</v>
      </c>
      <c r="BD34" s="114">
        <v>3720095.1816677698</v>
      </c>
      <c r="BE34" s="114">
        <v>3554707.48867012</v>
      </c>
      <c r="BF34" s="114">
        <v>3606616.71203474</v>
      </c>
      <c r="BG34" s="114">
        <v>2700981.9619801398</v>
      </c>
      <c r="BH34" s="114">
        <v>3522724.4672941202</v>
      </c>
      <c r="BI34" s="114">
        <v>3730882.1289259898</v>
      </c>
      <c r="BJ34" s="114">
        <v>3747487.2965146401</v>
      </c>
      <c r="BK34" s="114">
        <v>3881152.3708118</v>
      </c>
      <c r="BL34" s="114">
        <v>3944868.29991137</v>
      </c>
      <c r="BM34" s="114">
        <v>3902870.4562439602</v>
      </c>
      <c r="BN34" s="114">
        <v>3877310.20150099</v>
      </c>
      <c r="BO34" s="114">
        <v>3753149.3560127299</v>
      </c>
      <c r="BP34" s="114">
        <v>4004636.4662681902</v>
      </c>
      <c r="BQ34" s="114">
        <v>3697534.8828684101</v>
      </c>
      <c r="BR34" s="114">
        <v>3788868.2337904698</v>
      </c>
      <c r="BS34" s="114">
        <v>3772465.9186408799</v>
      </c>
      <c r="BT34" s="114">
        <v>3816143.36650514</v>
      </c>
      <c r="BU34" s="114">
        <v>3594788.8087145798</v>
      </c>
      <c r="BV34" s="114">
        <v>3875004.4443379398</v>
      </c>
      <c r="BW34" s="114">
        <v>3956081.99199474</v>
      </c>
      <c r="BX34" s="114">
        <v>3659655.8668582002</v>
      </c>
      <c r="BY34" s="114">
        <v>3860856.5932842302</v>
      </c>
      <c r="BZ34" s="114">
        <v>3839872.17014746</v>
      </c>
      <c r="CA34" s="114">
        <v>3803588.54993157</v>
      </c>
      <c r="CB34" s="114">
        <v>3857318.9963026401</v>
      </c>
      <c r="CC34" s="114">
        <v>3778636.0696367701</v>
      </c>
      <c r="CD34" s="114">
        <v>3794108.7897809101</v>
      </c>
      <c r="CE34" s="114">
        <v>3668954.6479504299</v>
      </c>
      <c r="CF34" s="114">
        <v>3153428.0396241499</v>
      </c>
      <c r="CG34" s="114">
        <v>3688136.79639616</v>
      </c>
      <c r="CH34" s="114">
        <v>3757559.3298932002</v>
      </c>
      <c r="CI34" s="114">
        <v>3450933.49120927</v>
      </c>
      <c r="CJ34" s="114">
        <v>3490353.4296744899</v>
      </c>
      <c r="CK34" s="114">
        <v>3516394.96164842</v>
      </c>
      <c r="CL34" s="114">
        <v>3493417.5829153801</v>
      </c>
      <c r="CM34" s="114">
        <v>3608183.1500554001</v>
      </c>
      <c r="CN34" s="114">
        <v>3450178.5673629302</v>
      </c>
      <c r="CO34" s="114">
        <v>3377439.6472517098</v>
      </c>
      <c r="CP34" s="114">
        <v>3190709.2943122298</v>
      </c>
      <c r="CQ34" s="114">
        <v>3630056.7233599001</v>
      </c>
      <c r="CR34" s="114">
        <v>3422926.9460183801</v>
      </c>
      <c r="CS34" s="114">
        <v>3334173.40421713</v>
      </c>
      <c r="CT34" s="114">
        <v>3385044.4436697899</v>
      </c>
      <c r="CU34" s="114">
        <v>3221195.0750332698</v>
      </c>
      <c r="CV34" s="114">
        <v>3621232.3843458002</v>
      </c>
      <c r="CW34" s="114">
        <v>3335531.7295663501</v>
      </c>
      <c r="CX34" s="114">
        <v>3327233.12848465</v>
      </c>
      <c r="CY34" s="114">
        <v>2996375.6909065899</v>
      </c>
      <c r="CZ34" s="114">
        <v>3304750.83381119</v>
      </c>
      <c r="DA34" s="114">
        <v>3243724.8875497398</v>
      </c>
      <c r="DB34" s="114">
        <v>3261778.2807920799</v>
      </c>
      <c r="DC34" s="114">
        <v>3275759.9325309899</v>
      </c>
      <c r="DD34" s="114">
        <v>3288303.3887505201</v>
      </c>
      <c r="DE34" s="114">
        <v>3521752.4123637602</v>
      </c>
      <c r="DF34" s="114">
        <v>3234991.2106288299</v>
      </c>
      <c r="DG34" s="114">
        <v>3136275.3732669498</v>
      </c>
      <c r="DH34" s="114">
        <v>3364095.7665786198</v>
      </c>
      <c r="DI34" s="114">
        <v>3492869.7609893</v>
      </c>
      <c r="DJ34" s="114">
        <v>3258433.9096709001</v>
      </c>
      <c r="DK34" s="114">
        <v>3210246.3502359898</v>
      </c>
      <c r="DL34" s="114">
        <v>3328954.5904856399</v>
      </c>
      <c r="DM34" s="114">
        <v>3236974.0433193301</v>
      </c>
      <c r="DN34" s="114">
        <v>3474998.0850750702</v>
      </c>
      <c r="DO34" s="114">
        <v>3376323.7832402298</v>
      </c>
      <c r="DP34" s="114">
        <v>3456464.2270878898</v>
      </c>
      <c r="DQ34" s="114">
        <v>3615062.1238146499</v>
      </c>
      <c r="DR34" s="114">
        <v>3480121.1445569699</v>
      </c>
      <c r="DS34" s="114">
        <v>3562441.0938460799</v>
      </c>
      <c r="DT34" s="114">
        <v>3250141.9380835099</v>
      </c>
      <c r="DU34" s="114">
        <v>2885439.8990185801</v>
      </c>
      <c r="DV34" s="114">
        <v>3052870.8424469</v>
      </c>
      <c r="DW34" s="114">
        <v>2957828.5541049498</v>
      </c>
      <c r="DX34" s="114">
        <v>3092104.1224481598</v>
      </c>
      <c r="DY34" s="114">
        <v>2801148.1364212902</v>
      </c>
      <c r="DZ34" s="114">
        <v>2892483.4354968402</v>
      </c>
      <c r="EA34" s="114">
        <v>2994881.6348666199</v>
      </c>
      <c r="EB34" s="114">
        <v>3138482.1177781099</v>
      </c>
      <c r="EC34" s="114">
        <v>3004805.1517010299</v>
      </c>
      <c r="ED34" s="114">
        <v>2802554.6257283599</v>
      </c>
      <c r="EE34" s="114">
        <v>2861540.5764790601</v>
      </c>
      <c r="EF34" s="114">
        <v>2923462.14071027</v>
      </c>
      <c r="EG34" s="114">
        <v>2764033.4865504601</v>
      </c>
      <c r="EH34" s="114">
        <v>2738136.9968597302</v>
      </c>
      <c r="EI34" s="114">
        <v>2730408.9984507798</v>
      </c>
      <c r="EJ34" s="114">
        <v>2814301.98246055</v>
      </c>
      <c r="EK34" s="114">
        <v>2897371.8788417</v>
      </c>
      <c r="EL34" s="114">
        <v>2605400.6681475402</v>
      </c>
      <c r="EM34" s="114">
        <v>2744545.5858359099</v>
      </c>
      <c r="EN34" s="114">
        <v>2986979.3373827199</v>
      </c>
      <c r="EO34" s="114">
        <v>3133474.2479781699</v>
      </c>
      <c r="EP34" s="114">
        <v>2781883.6197655601</v>
      </c>
      <c r="EQ34" s="114">
        <v>2632655.5525147398</v>
      </c>
      <c r="ER34" s="114">
        <v>2682906.7473521899</v>
      </c>
      <c r="ES34" s="114">
        <v>3070095.4234705698</v>
      </c>
      <c r="ET34" s="114">
        <v>2950025.64590132</v>
      </c>
      <c r="EU34" s="114">
        <v>2873332.8561977702</v>
      </c>
      <c r="EV34" s="114">
        <v>2913531.9406054001</v>
      </c>
      <c r="EW34" s="114">
        <v>2774560.6299476102</v>
      </c>
      <c r="EX34" s="114">
        <v>2886437.7899318198</v>
      </c>
      <c r="EY34" s="114">
        <v>3050413.5407789298</v>
      </c>
      <c r="EZ34" s="114">
        <v>2853141.6002013199</v>
      </c>
      <c r="FA34" s="114">
        <v>2883446.0235951799</v>
      </c>
      <c r="FB34" s="114">
        <v>2848829.62754915</v>
      </c>
      <c r="FC34" s="114">
        <v>2722994.2260372899</v>
      </c>
      <c r="FD34" s="114">
        <v>2956314.0973644098</v>
      </c>
      <c r="FE34" s="114">
        <v>2858870.5649917498</v>
      </c>
      <c r="FF34" s="114">
        <v>2806383.4563485198</v>
      </c>
      <c r="FG34" s="114">
        <v>2826615.1147151799</v>
      </c>
      <c r="FH34" s="114">
        <v>2931196.4982424001</v>
      </c>
      <c r="FI34" s="114">
        <v>2829451.2740221601</v>
      </c>
      <c r="FJ34" s="114">
        <v>2807116.5617788201</v>
      </c>
      <c r="FK34" s="114">
        <v>2842377.1985321902</v>
      </c>
      <c r="FL34" s="114">
        <v>2632678.0581319998</v>
      </c>
      <c r="FM34" s="114">
        <v>2749975.47140384</v>
      </c>
      <c r="FN34" s="114">
        <v>2725951.1353765</v>
      </c>
      <c r="FO34" s="114">
        <v>2647927.29327056</v>
      </c>
      <c r="FP34" s="114">
        <v>2880695.3916961499</v>
      </c>
      <c r="FQ34" s="114">
        <v>2762954.18532837</v>
      </c>
      <c r="FR34" s="114">
        <v>2864454.4926904398</v>
      </c>
      <c r="FS34" s="114">
        <v>2594502.7779696202</v>
      </c>
      <c r="FT34" s="114">
        <v>2861519.7545668799</v>
      </c>
      <c r="FU34" s="114">
        <v>2631049.1338723102</v>
      </c>
      <c r="FV34" s="114">
        <v>2513584.2032767502</v>
      </c>
      <c r="FW34" s="114">
        <v>2812319.5150629301</v>
      </c>
      <c r="FX34" s="114">
        <v>2738923.5490142601</v>
      </c>
      <c r="FY34" s="114">
        <v>2750243.5628231098</v>
      </c>
      <c r="FZ34" s="114">
        <v>2843786.2543417099</v>
      </c>
      <c r="GA34" s="114">
        <v>2637152.2520969799</v>
      </c>
      <c r="GB34" s="114">
        <v>2851928.0812541898</v>
      </c>
      <c r="GC34" s="114">
        <v>2616502.4699464701</v>
      </c>
      <c r="GD34" s="114">
        <v>2555107.9002436898</v>
      </c>
      <c r="GE34" s="114">
        <v>2655148.9917379599</v>
      </c>
      <c r="GF34" s="114">
        <v>2804186.81148683</v>
      </c>
      <c r="GG34" s="114">
        <v>3176585.3644197099</v>
      </c>
      <c r="GH34" s="114">
        <v>2493601.8148056199</v>
      </c>
      <c r="GI34" s="114">
        <v>2729320.2137042</v>
      </c>
      <c r="GJ34" s="114">
        <v>2710304.19774995</v>
      </c>
      <c r="GK34" s="114">
        <v>2807347.6747390199</v>
      </c>
      <c r="GL34" s="114">
        <v>2642007.56943224</v>
      </c>
      <c r="GM34" s="114">
        <v>2458544.78537003</v>
      </c>
      <c r="GN34" s="114">
        <v>2767835.4162609498</v>
      </c>
      <c r="GO34" s="114">
        <v>2393742.7064744402</v>
      </c>
      <c r="GP34" s="114">
        <v>2641795.6623615702</v>
      </c>
      <c r="GQ34" s="114">
        <v>2780508.6738732001</v>
      </c>
      <c r="GR34" s="114">
        <v>2577579.4612424299</v>
      </c>
      <c r="GS34" s="114">
        <v>2875572.4736337499</v>
      </c>
      <c r="GT34" s="114">
        <v>2866843.6728328001</v>
      </c>
      <c r="GU34" s="114">
        <v>2773856.8723961702</v>
      </c>
      <c r="GV34" s="114">
        <v>2800655.2496086699</v>
      </c>
    </row>
    <row r="35" spans="1:204" s="79" customFormat="1" x14ac:dyDescent="0.2">
      <c r="A35" s="75" t="s">
        <v>2034</v>
      </c>
      <c r="B35" s="76">
        <f>STDEV(D35:W35)/AVERAGE(D35:W35)</f>
        <v>3.0878534106918293E-2</v>
      </c>
      <c r="C35" s="77"/>
      <c r="D35" s="78">
        <f t="shared" ref="D35:W35" si="35">(D33/D34)*65</f>
        <v>159.32453334182907</v>
      </c>
      <c r="E35" s="78">
        <f t="shared" si="35"/>
        <v>151.2581358056195</v>
      </c>
      <c r="F35" s="78">
        <f t="shared" si="35"/>
        <v>152.27285160607266</v>
      </c>
      <c r="G35" s="78">
        <f t="shared" si="35"/>
        <v>157.28872732399148</v>
      </c>
      <c r="H35" s="78">
        <f t="shared" si="35"/>
        <v>156.28926865388232</v>
      </c>
      <c r="I35" s="78">
        <f t="shared" si="35"/>
        <v>165.42164825000398</v>
      </c>
      <c r="J35" s="78">
        <f t="shared" si="35"/>
        <v>160.50817964562373</v>
      </c>
      <c r="K35" s="78">
        <f t="shared" si="35"/>
        <v>158.40033242540719</v>
      </c>
      <c r="L35" s="78">
        <f t="shared" si="35"/>
        <v>161.27432511079527</v>
      </c>
      <c r="M35" s="78">
        <f t="shared" si="35"/>
        <v>160.30152614137879</v>
      </c>
      <c r="N35" s="78">
        <f t="shared" si="35"/>
        <v>162.44173667376435</v>
      </c>
      <c r="O35" s="78">
        <f t="shared" si="35"/>
        <v>153.53975930411204</v>
      </c>
      <c r="P35" s="78">
        <f t="shared" si="35"/>
        <v>163.25929401861325</v>
      </c>
      <c r="Q35" s="78">
        <f t="shared" si="35"/>
        <v>156.75604680055437</v>
      </c>
      <c r="R35" s="78">
        <f t="shared" si="35"/>
        <v>165.17827442178407</v>
      </c>
      <c r="S35" s="78">
        <f t="shared" si="35"/>
        <v>157.4355027352519</v>
      </c>
      <c r="T35" s="78">
        <f t="shared" si="35"/>
        <v>152.38241793075861</v>
      </c>
      <c r="U35" s="78">
        <f t="shared" si="35"/>
        <v>154.95134921998778</v>
      </c>
      <c r="V35" s="78">
        <f t="shared" si="35"/>
        <v>152.76063136814625</v>
      </c>
      <c r="W35" s="78">
        <f t="shared" si="35"/>
        <v>147.73489551031568</v>
      </c>
      <c r="Y35" s="80">
        <f>STDEV(AA35:AT35)/AVERAGE(AA35:AT35)</f>
        <v>2.2926014590139439E-2</v>
      </c>
      <c r="Z35" s="81"/>
      <c r="AA35" s="82">
        <f>((AA33/AA34)*65)</f>
        <v>247.3667745372795</v>
      </c>
      <c r="AB35" s="82">
        <f t="shared" ref="AB35:AT35" si="36">((AB33/AB34)*65)</f>
        <v>253.66648825896908</v>
      </c>
      <c r="AC35" s="82">
        <f t="shared" si="36"/>
        <v>251.32544481276383</v>
      </c>
      <c r="AD35" s="82">
        <f t="shared" si="36"/>
        <v>253.24336454132228</v>
      </c>
      <c r="AE35" s="82">
        <f t="shared" si="36"/>
        <v>258.81602176083493</v>
      </c>
      <c r="AF35" s="82">
        <f t="shared" si="36"/>
        <v>250.93935582995309</v>
      </c>
      <c r="AG35" s="82">
        <f t="shared" si="36"/>
        <v>254.96465196638371</v>
      </c>
      <c r="AH35" s="82">
        <f t="shared" si="36"/>
        <v>246.59426289637679</v>
      </c>
      <c r="AI35" s="82">
        <f t="shared" si="36"/>
        <v>262.35623271323203</v>
      </c>
      <c r="AJ35" s="82">
        <f t="shared" si="36"/>
        <v>260.22268608841728</v>
      </c>
      <c r="AK35" s="82">
        <f t="shared" si="36"/>
        <v>254.43755490490858</v>
      </c>
      <c r="AL35" s="82">
        <f t="shared" si="36"/>
        <v>250.6261179786984</v>
      </c>
      <c r="AM35" s="82">
        <f t="shared" si="36"/>
        <v>253.13634815217358</v>
      </c>
      <c r="AN35" s="82">
        <f t="shared" si="36"/>
        <v>244.9447677641451</v>
      </c>
      <c r="AO35" s="82">
        <f t="shared" si="36"/>
        <v>259.80562466746738</v>
      </c>
      <c r="AP35" s="82">
        <f t="shared" si="36"/>
        <v>251.1425266087347</v>
      </c>
      <c r="AQ35" s="82">
        <f t="shared" si="36"/>
        <v>251.2826015787459</v>
      </c>
      <c r="AR35" s="82">
        <f t="shared" si="36"/>
        <v>243.40650874655424</v>
      </c>
      <c r="AS35" s="82">
        <f t="shared" si="36"/>
        <v>241.56279834124476</v>
      </c>
      <c r="AT35" s="82">
        <f t="shared" si="36"/>
        <v>245.40051361111566</v>
      </c>
      <c r="AU35" s="105"/>
      <c r="AV35" s="106">
        <f>((AV33/AV34)*65)</f>
        <v>160.50307487345515</v>
      </c>
      <c r="AW35" s="106">
        <f t="shared" ref="AW35:DH35" si="37">((AW33/AW34)*65)</f>
        <v>239.11256004742148</v>
      </c>
      <c r="AX35" s="106">
        <f t="shared" si="37"/>
        <v>104.2290488372907</v>
      </c>
      <c r="AY35" s="106">
        <f t="shared" si="37"/>
        <v>192.20754471104945</v>
      </c>
      <c r="AZ35" s="106">
        <f t="shared" si="37"/>
        <v>172.0164257900573</v>
      </c>
      <c r="BA35" s="106">
        <f t="shared" si="37"/>
        <v>164.14949217570546</v>
      </c>
      <c r="BB35" s="106">
        <f t="shared" si="37"/>
        <v>168.22933619887053</v>
      </c>
      <c r="BC35" s="106">
        <f t="shared" si="37"/>
        <v>286.83291496938062</v>
      </c>
      <c r="BD35" s="106">
        <f t="shared" si="37"/>
        <v>208.04748298839311</v>
      </c>
      <c r="BE35" s="106">
        <f t="shared" si="37"/>
        <v>263.52864615504649</v>
      </c>
      <c r="BF35" s="106">
        <f t="shared" si="37"/>
        <v>128.89193293961239</v>
      </c>
      <c r="BG35" s="106">
        <f t="shared" si="37"/>
        <v>367.30612208309441</v>
      </c>
      <c r="BH35" s="106">
        <f t="shared" si="37"/>
        <v>268.71221011108287</v>
      </c>
      <c r="BI35" s="106">
        <f t="shared" si="37"/>
        <v>233.46655082762544</v>
      </c>
      <c r="BJ35" s="106">
        <f t="shared" si="37"/>
        <v>110.11378207375758</v>
      </c>
      <c r="BK35" s="106">
        <f t="shared" si="37"/>
        <v>247.79456176432075</v>
      </c>
      <c r="BL35" s="106">
        <f t="shared" si="37"/>
        <v>133.94894698164174</v>
      </c>
      <c r="BM35" s="106">
        <f t="shared" si="37"/>
        <v>197.16999485231605</v>
      </c>
      <c r="BN35" s="106">
        <f t="shared" si="37"/>
        <v>146.17382673581565</v>
      </c>
      <c r="BO35" s="106">
        <f t="shared" si="37"/>
        <v>235.91415472463532</v>
      </c>
      <c r="BP35" s="106">
        <f t="shared" si="37"/>
        <v>129.6817182931851</v>
      </c>
      <c r="BQ35" s="106">
        <f t="shared" si="37"/>
        <v>234.62126509412698</v>
      </c>
      <c r="BR35" s="106">
        <f t="shared" si="37"/>
        <v>207.43091864176731</v>
      </c>
      <c r="BS35" s="106">
        <f t="shared" si="37"/>
        <v>235.39727633564405</v>
      </c>
      <c r="BT35" s="106">
        <f t="shared" si="37"/>
        <v>146.46747460377969</v>
      </c>
      <c r="BU35" s="106">
        <f t="shared" si="37"/>
        <v>263.30119649709246</v>
      </c>
      <c r="BV35" s="106">
        <f t="shared" si="37"/>
        <v>114.36065489133087</v>
      </c>
      <c r="BW35" s="106">
        <f t="shared" si="37"/>
        <v>157.74933618515823</v>
      </c>
      <c r="BX35" s="106">
        <f t="shared" si="37"/>
        <v>214.33430464979895</v>
      </c>
      <c r="BY35" s="106">
        <f t="shared" si="37"/>
        <v>295.59563568567137</v>
      </c>
      <c r="BZ35" s="106">
        <f t="shared" si="37"/>
        <v>138.51949398614258</v>
      </c>
      <c r="CA35" s="106">
        <f t="shared" si="37"/>
        <v>138.52913093322681</v>
      </c>
      <c r="CB35" s="106">
        <f t="shared" si="37"/>
        <v>165.80291193778459</v>
      </c>
      <c r="CC35" s="106">
        <f t="shared" si="37"/>
        <v>235.13189517034451</v>
      </c>
      <c r="CD35" s="106">
        <f t="shared" si="37"/>
        <v>144.12135178237057</v>
      </c>
      <c r="CE35" s="106">
        <f t="shared" si="37"/>
        <v>218.28384905759222</v>
      </c>
      <c r="CF35" s="106">
        <f t="shared" si="37"/>
        <v>286.98963631915166</v>
      </c>
      <c r="CG35" s="106">
        <f t="shared" si="37"/>
        <v>145.71281520352952</v>
      </c>
      <c r="CH35" s="106">
        <f t="shared" si="37"/>
        <v>235.86264979632807</v>
      </c>
      <c r="CI35" s="106">
        <f t="shared" si="37"/>
        <v>301.33134832355682</v>
      </c>
      <c r="CJ35" s="106">
        <f t="shared" si="37"/>
        <v>146.26444373483298</v>
      </c>
      <c r="CK35" s="106">
        <f t="shared" si="37"/>
        <v>260.82160296807541</v>
      </c>
      <c r="CL35" s="106">
        <f t="shared" si="37"/>
        <v>149.76246880931097</v>
      </c>
      <c r="CM35" s="106">
        <f t="shared" si="37"/>
        <v>154.59033507040633</v>
      </c>
      <c r="CN35" s="106">
        <f t="shared" si="37"/>
        <v>164.78790423116789</v>
      </c>
      <c r="CO35" s="106">
        <f t="shared" si="37"/>
        <v>225.50072349637705</v>
      </c>
      <c r="CP35" s="106">
        <f t="shared" si="37"/>
        <v>183.53408339081327</v>
      </c>
      <c r="CQ35" s="106">
        <f t="shared" si="37"/>
        <v>233.55978330041768</v>
      </c>
      <c r="CR35" s="106">
        <f t="shared" si="37"/>
        <v>189.63702778929991</v>
      </c>
      <c r="CS35" s="106">
        <f t="shared" si="37"/>
        <v>119.47402896412396</v>
      </c>
      <c r="CT35" s="106">
        <f t="shared" si="37"/>
        <v>239.5996466468176</v>
      </c>
      <c r="CU35" s="106">
        <f t="shared" si="37"/>
        <v>185.11072786639099</v>
      </c>
      <c r="CV35" s="106">
        <f t="shared" si="37"/>
        <v>163.87936329313303</v>
      </c>
      <c r="CW35" s="106">
        <f t="shared" si="37"/>
        <v>182.45661163026452</v>
      </c>
      <c r="CX35" s="106">
        <f t="shared" si="37"/>
        <v>169.4163673924825</v>
      </c>
      <c r="CY35" s="106">
        <f t="shared" si="37"/>
        <v>209.34803236488636</v>
      </c>
      <c r="CZ35" s="106">
        <f t="shared" si="37"/>
        <v>101.3253868305338</v>
      </c>
      <c r="DA35" s="106">
        <f t="shared" si="37"/>
        <v>156.3136445113862</v>
      </c>
      <c r="DB35" s="106">
        <f t="shared" si="37"/>
        <v>156.88575155225163</v>
      </c>
      <c r="DC35" s="106">
        <f t="shared" si="37"/>
        <v>327.33580456485998</v>
      </c>
      <c r="DD35" s="106">
        <f t="shared" si="37"/>
        <v>168.4102332199767</v>
      </c>
      <c r="DE35" s="106">
        <f t="shared" si="37"/>
        <v>135.95613537033438</v>
      </c>
      <c r="DF35" s="106">
        <f t="shared" si="37"/>
        <v>262.28058262797043</v>
      </c>
      <c r="DG35" s="106">
        <f t="shared" si="37"/>
        <v>152.36314191958542</v>
      </c>
      <c r="DH35" s="106">
        <f t="shared" si="37"/>
        <v>202.56800690137402</v>
      </c>
      <c r="DI35" s="106">
        <f t="shared" ref="DI35:FT35" si="38">((DI33/DI34)*65)</f>
        <v>115.88500688083784</v>
      </c>
      <c r="DJ35" s="106">
        <f t="shared" si="38"/>
        <v>208.38474078464611</v>
      </c>
      <c r="DK35" s="106">
        <f t="shared" si="38"/>
        <v>160.23426908012914</v>
      </c>
      <c r="DL35" s="106">
        <f t="shared" si="38"/>
        <v>217.1540362540768</v>
      </c>
      <c r="DM35" s="106">
        <f t="shared" si="38"/>
        <v>194.91238003504898</v>
      </c>
      <c r="DN35" s="106">
        <f t="shared" si="38"/>
        <v>111.14910891908647</v>
      </c>
      <c r="DO35" s="106">
        <f t="shared" si="38"/>
        <v>267.8617261629754</v>
      </c>
      <c r="DP35" s="106">
        <f t="shared" si="38"/>
        <v>150.91362426357412</v>
      </c>
      <c r="DQ35" s="106">
        <f t="shared" si="38"/>
        <v>217.59413730543628</v>
      </c>
      <c r="DR35" s="106">
        <f t="shared" si="38"/>
        <v>226.2167803113951</v>
      </c>
      <c r="DS35" s="106">
        <f t="shared" si="38"/>
        <v>217.57020051354169</v>
      </c>
      <c r="DT35" s="106">
        <f t="shared" si="38"/>
        <v>156.90047630166924</v>
      </c>
      <c r="DU35" s="106">
        <f t="shared" si="38"/>
        <v>106.51789903657753</v>
      </c>
      <c r="DV35" s="106">
        <f t="shared" si="38"/>
        <v>123.90925265001835</v>
      </c>
      <c r="DW35" s="106">
        <f t="shared" si="38"/>
        <v>224.52092088781373</v>
      </c>
      <c r="DX35" s="106">
        <f t="shared" si="38"/>
        <v>176.66436808385566</v>
      </c>
      <c r="DY35" s="106">
        <f t="shared" si="38"/>
        <v>205.15690239341473</v>
      </c>
      <c r="DZ35" s="106">
        <f t="shared" si="38"/>
        <v>172.2944813795971</v>
      </c>
      <c r="EA35" s="106">
        <f t="shared" si="38"/>
        <v>307.05818202555957</v>
      </c>
      <c r="EB35" s="106">
        <f t="shared" si="38"/>
        <v>177.69866824267217</v>
      </c>
      <c r="EC35" s="106">
        <f t="shared" si="38"/>
        <v>215.06809489468264</v>
      </c>
      <c r="ED35" s="106">
        <f t="shared" si="38"/>
        <v>200.13112525946636</v>
      </c>
      <c r="EE35" s="106">
        <f t="shared" si="38"/>
        <v>137.98511753977908</v>
      </c>
      <c r="EF35" s="106">
        <f t="shared" si="38"/>
        <v>203.00410509112288</v>
      </c>
      <c r="EG35" s="106">
        <f t="shared" si="38"/>
        <v>216.45668227307198</v>
      </c>
      <c r="EH35" s="106">
        <f t="shared" si="38"/>
        <v>330.83329543752365</v>
      </c>
      <c r="EI35" s="106">
        <f t="shared" si="38"/>
        <v>330.00824034624316</v>
      </c>
      <c r="EJ35" s="106">
        <f t="shared" si="38"/>
        <v>163.24124446934232</v>
      </c>
      <c r="EK35" s="106">
        <f t="shared" si="38"/>
        <v>312.38182625337532</v>
      </c>
      <c r="EL35" s="106">
        <f t="shared" si="38"/>
        <v>203.20844724026492</v>
      </c>
      <c r="EM35" s="106">
        <f t="shared" si="38"/>
        <v>231.72484466453807</v>
      </c>
      <c r="EN35" s="106">
        <f t="shared" si="38"/>
        <v>175.89390760172853</v>
      </c>
      <c r="EO35" s="106">
        <f t="shared" si="38"/>
        <v>194.76662525761049</v>
      </c>
      <c r="EP35" s="106">
        <f t="shared" si="38"/>
        <v>325.49119184064182</v>
      </c>
      <c r="EQ35" s="106">
        <f t="shared" si="38"/>
        <v>128.79982190197268</v>
      </c>
      <c r="ER35" s="106">
        <f t="shared" si="38"/>
        <v>119.19921379305443</v>
      </c>
      <c r="ES35" s="106">
        <f t="shared" si="38"/>
        <v>167.93930449661318</v>
      </c>
      <c r="ET35" s="106">
        <f t="shared" si="38"/>
        <v>234.48087206512392</v>
      </c>
      <c r="EU35" s="106">
        <f t="shared" si="38"/>
        <v>238.84927844652461</v>
      </c>
      <c r="EV35" s="106">
        <f t="shared" si="38"/>
        <v>203.77850851451336</v>
      </c>
      <c r="EW35" s="106">
        <f t="shared" si="38"/>
        <v>147.6192783012539</v>
      </c>
      <c r="EX35" s="106">
        <f t="shared" si="38"/>
        <v>225.72058460515052</v>
      </c>
      <c r="EY35" s="106">
        <f t="shared" si="38"/>
        <v>183.23409656900753</v>
      </c>
      <c r="EZ35" s="106">
        <f t="shared" si="38"/>
        <v>233.92972611645061</v>
      </c>
      <c r="FA35" s="106">
        <f t="shared" si="38"/>
        <v>124.27241441514448</v>
      </c>
      <c r="FB35" s="106">
        <f t="shared" si="38"/>
        <v>136.96526285768746</v>
      </c>
      <c r="FC35" s="106">
        <f t="shared" si="38"/>
        <v>253.51609736705254</v>
      </c>
      <c r="FD35" s="106">
        <f t="shared" si="38"/>
        <v>120.02863054134647</v>
      </c>
      <c r="FE35" s="106">
        <f t="shared" si="38"/>
        <v>280.20459904732525</v>
      </c>
      <c r="FF35" s="106">
        <f t="shared" si="38"/>
        <v>146.50477454510124</v>
      </c>
      <c r="FG35" s="106">
        <f t="shared" si="38"/>
        <v>157.27044952083534</v>
      </c>
      <c r="FH35" s="106">
        <f t="shared" si="38"/>
        <v>212.73548592137715</v>
      </c>
      <c r="FI35" s="106">
        <f t="shared" si="38"/>
        <v>136.1138274335745</v>
      </c>
      <c r="FJ35" s="106">
        <f t="shared" si="38"/>
        <v>191.74758747252727</v>
      </c>
      <c r="FK35" s="106">
        <f t="shared" si="38"/>
        <v>177.05445899460398</v>
      </c>
      <c r="FL35" s="106">
        <f t="shared" si="38"/>
        <v>182.00837502713361</v>
      </c>
      <c r="FM35" s="106">
        <f t="shared" si="38"/>
        <v>129.15251208680019</v>
      </c>
      <c r="FN35" s="106">
        <f t="shared" si="38"/>
        <v>188.92652782402445</v>
      </c>
      <c r="FO35" s="106">
        <f t="shared" si="38"/>
        <v>327.05860893854742</v>
      </c>
      <c r="FP35" s="106">
        <f t="shared" si="38"/>
        <v>194.24535659952039</v>
      </c>
      <c r="FQ35" s="106">
        <f t="shared" si="38"/>
        <v>179.02355663248429</v>
      </c>
      <c r="FR35" s="106">
        <f t="shared" si="38"/>
        <v>247.58554263686713</v>
      </c>
      <c r="FS35" s="106">
        <f t="shared" si="38"/>
        <v>367.26854859665139</v>
      </c>
      <c r="FT35" s="106">
        <f t="shared" si="38"/>
        <v>112.503408936474</v>
      </c>
      <c r="FU35" s="106">
        <f t="shared" ref="FU35:GV35" si="39">((FU33/FU34)*65)</f>
        <v>201.43341620595325</v>
      </c>
      <c r="FV35" s="106">
        <f t="shared" si="39"/>
        <v>227.95390233452193</v>
      </c>
      <c r="FW35" s="106">
        <f t="shared" si="39"/>
        <v>208.6621902887178</v>
      </c>
      <c r="FX35" s="106">
        <f t="shared" si="39"/>
        <v>213.19655250009203</v>
      </c>
      <c r="FY35" s="106">
        <f t="shared" si="39"/>
        <v>203.68072329138616</v>
      </c>
      <c r="FZ35" s="106">
        <f t="shared" si="39"/>
        <v>161.83912921037657</v>
      </c>
      <c r="GA35" s="106">
        <f t="shared" si="39"/>
        <v>189.6542502851874</v>
      </c>
      <c r="GB35" s="106">
        <f t="shared" si="39"/>
        <v>204.7376023790377</v>
      </c>
      <c r="GC35" s="106">
        <f t="shared" si="39"/>
        <v>229.40118030377494</v>
      </c>
      <c r="GD35" s="106">
        <f t="shared" si="39"/>
        <v>169.55639902693437</v>
      </c>
      <c r="GE35" s="106">
        <f t="shared" si="39"/>
        <v>174.05446236487231</v>
      </c>
      <c r="GF35" s="106">
        <f t="shared" si="39"/>
        <v>178.2906883951525</v>
      </c>
      <c r="GG35" s="106">
        <f t="shared" si="39"/>
        <v>288.79854084967394</v>
      </c>
      <c r="GH35" s="106">
        <f t="shared" si="39"/>
        <v>209.58680314735852</v>
      </c>
      <c r="GI35" s="106">
        <f t="shared" si="39"/>
        <v>116.51335910540837</v>
      </c>
      <c r="GJ35" s="106">
        <f t="shared" si="39"/>
        <v>164.90639039815184</v>
      </c>
      <c r="GK35" s="106">
        <f t="shared" si="39"/>
        <v>165.72092358385416</v>
      </c>
      <c r="GL35" s="106">
        <f t="shared" si="39"/>
        <v>195.16620340410455</v>
      </c>
      <c r="GM35" s="106">
        <f t="shared" si="39"/>
        <v>170.30303860316837</v>
      </c>
      <c r="GN35" s="106">
        <f t="shared" si="39"/>
        <v>189.96052299676816</v>
      </c>
      <c r="GO35" s="106">
        <f t="shared" si="39"/>
        <v>143.58048958818128</v>
      </c>
      <c r="GP35" s="106">
        <f t="shared" si="39"/>
        <v>124.08171004386654</v>
      </c>
      <c r="GQ35" s="106">
        <f t="shared" si="39"/>
        <v>182.26671878828046</v>
      </c>
      <c r="GR35" s="106">
        <f t="shared" si="39"/>
        <v>165.3823534335736</v>
      </c>
      <c r="GS35" s="106">
        <f t="shared" si="39"/>
        <v>121.54007687946789</v>
      </c>
      <c r="GT35" s="106">
        <f t="shared" si="39"/>
        <v>268.67717047724483</v>
      </c>
      <c r="GU35" s="106">
        <f t="shared" si="39"/>
        <v>245.29640530455723</v>
      </c>
      <c r="GV35" s="106">
        <f t="shared" si="39"/>
        <v>202.58955535711851</v>
      </c>
    </row>
    <row r="36" spans="1:204" x14ac:dyDescent="0.2">
      <c r="A36" s="83"/>
      <c r="B36" s="70"/>
      <c r="C36" s="71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Y36" s="72"/>
      <c r="Z36" s="73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</row>
    <row r="37" spans="1:204" x14ac:dyDescent="0.2">
      <c r="A37" s="69" t="s">
        <v>2049</v>
      </c>
      <c r="B37" s="70">
        <f>STDEV(D37:W37)/AVERAGE(D37:W37)</f>
        <v>0.13946633748563458</v>
      </c>
      <c r="C37" s="71"/>
      <c r="D37" s="8">
        <v>1463987.18544288</v>
      </c>
      <c r="E37" s="8">
        <v>1574195.0517541</v>
      </c>
      <c r="F37" s="8">
        <v>1491732.3177821699</v>
      </c>
      <c r="G37" s="8">
        <v>1491779.5285545301</v>
      </c>
      <c r="H37" s="8">
        <v>1362617.91088905</v>
      </c>
      <c r="I37" s="8">
        <v>1381683.7953469499</v>
      </c>
      <c r="J37" s="8">
        <v>1334281.4608533799</v>
      </c>
      <c r="K37" s="8">
        <v>1251826.79074551</v>
      </c>
      <c r="L37" s="8">
        <v>1234341.39456904</v>
      </c>
      <c r="M37" s="8">
        <v>1171330.68826382</v>
      </c>
      <c r="N37" s="8">
        <v>1171653.6891439001</v>
      </c>
      <c r="O37" s="8">
        <v>1022421.53936008</v>
      </c>
      <c r="P37" s="8">
        <v>1117225.29942648</v>
      </c>
      <c r="Q37" s="8">
        <v>1077234.2720590299</v>
      </c>
      <c r="R37" s="8">
        <v>1096718.5865350999</v>
      </c>
      <c r="S37" s="8">
        <v>1196338.7773281001</v>
      </c>
      <c r="T37" s="8">
        <v>1075625.8248397701</v>
      </c>
      <c r="U37" s="8">
        <v>1121066.5262388601</v>
      </c>
      <c r="V37" s="8">
        <v>1045211.12884117</v>
      </c>
      <c r="W37" s="8">
        <v>1058245.3522012001</v>
      </c>
      <c r="Y37" s="72">
        <f>STDEV(AA37:AT37)/AVERAGE(AA37:AT37)</f>
        <v>8.3507513733882238E-2</v>
      </c>
      <c r="Z37" s="73"/>
      <c r="AA37" s="10">
        <v>210026.81966862001</v>
      </c>
      <c r="AB37" s="10">
        <v>217715.38698953899</v>
      </c>
      <c r="AC37" s="10">
        <v>191207.11272027</v>
      </c>
      <c r="AD37" s="10">
        <v>200393.919182004</v>
      </c>
      <c r="AE37" s="10">
        <v>195471.80021546499</v>
      </c>
      <c r="AF37" s="10">
        <v>204516.720018472</v>
      </c>
      <c r="AG37" s="10">
        <v>198143.30168832501</v>
      </c>
      <c r="AH37" s="10">
        <v>192763.02946571799</v>
      </c>
      <c r="AI37" s="10">
        <v>196485.28651112501</v>
      </c>
      <c r="AJ37" s="10">
        <v>175488.379211388</v>
      </c>
      <c r="AK37" s="10">
        <v>184945.02270674001</v>
      </c>
      <c r="AL37" s="10">
        <v>176299.123914761</v>
      </c>
      <c r="AM37" s="10">
        <v>170366.25978727901</v>
      </c>
      <c r="AN37" s="10">
        <v>173877.925441161</v>
      </c>
      <c r="AO37" s="10">
        <v>160847.732537898</v>
      </c>
      <c r="AP37" s="10">
        <v>172528.24009913101</v>
      </c>
      <c r="AQ37" s="10">
        <v>192547.98070481099</v>
      </c>
      <c r="AR37" s="10">
        <v>179514.75589673</v>
      </c>
      <c r="AS37" s="10">
        <v>168491.09288567799</v>
      </c>
      <c r="AT37" s="10">
        <v>169792.07008505799</v>
      </c>
      <c r="AV37" s="114">
        <v>232399.45155630601</v>
      </c>
      <c r="AW37" s="114">
        <v>457244.18161958101</v>
      </c>
      <c r="AX37" s="114">
        <v>297278.07099068398</v>
      </c>
      <c r="AY37" s="114">
        <v>297795.47788272402</v>
      </c>
      <c r="AZ37" s="114">
        <v>174380.651174417</v>
      </c>
      <c r="BA37" s="114">
        <v>136967.61859088601</v>
      </c>
      <c r="BB37" s="114">
        <v>288664.57348898298</v>
      </c>
      <c r="BC37" s="114">
        <v>158093.76728932999</v>
      </c>
      <c r="BD37" s="114">
        <v>168557.90792778201</v>
      </c>
      <c r="BE37" s="114">
        <v>133465.071913525</v>
      </c>
      <c r="BF37" s="114">
        <v>502636.27947697102</v>
      </c>
      <c r="BG37" s="114">
        <v>122471.63267159701</v>
      </c>
      <c r="BH37" s="114">
        <v>157508.720413884</v>
      </c>
      <c r="BI37" s="114">
        <v>142906.672733065</v>
      </c>
      <c r="BJ37" s="114">
        <v>126795.345037258</v>
      </c>
      <c r="BK37" s="114">
        <v>152835.75441020899</v>
      </c>
      <c r="BL37" s="114">
        <v>349903.57355743099</v>
      </c>
      <c r="BM37" s="114">
        <v>820785.41654596303</v>
      </c>
      <c r="BN37" s="114">
        <v>157761.30527491</v>
      </c>
      <c r="BO37" s="114">
        <v>168138.963157772</v>
      </c>
      <c r="BP37" s="114">
        <v>161862.30652638499</v>
      </c>
      <c r="BQ37" s="114">
        <v>150650.18347840401</v>
      </c>
      <c r="BR37" s="114">
        <v>142275.98704604901</v>
      </c>
      <c r="BS37" s="114">
        <v>133155.58695394901</v>
      </c>
      <c r="BT37" s="114">
        <v>223231.11419575699</v>
      </c>
      <c r="BU37" s="114">
        <v>189437.747568227</v>
      </c>
      <c r="BV37" s="114">
        <v>146534.00835494301</v>
      </c>
      <c r="BW37" s="114">
        <v>175345.22905038999</v>
      </c>
      <c r="BX37" s="114">
        <v>117081.60962415001</v>
      </c>
      <c r="BY37" s="114">
        <v>172369.82756110601</v>
      </c>
      <c r="BZ37" s="114">
        <v>243634.034520374</v>
      </c>
      <c r="CA37" s="114">
        <v>144434.27827781599</v>
      </c>
      <c r="CB37" s="114">
        <v>212065.769661522</v>
      </c>
      <c r="CC37" s="114">
        <v>268481.52471883001</v>
      </c>
      <c r="CD37" s="114">
        <v>121952.144682456</v>
      </c>
      <c r="CE37" s="114">
        <v>147738.109301808</v>
      </c>
      <c r="CF37" s="114">
        <v>599642.49718534003</v>
      </c>
      <c r="CG37" s="114">
        <v>159708.30801229601</v>
      </c>
      <c r="CH37" s="114">
        <v>443543.50020246301</v>
      </c>
      <c r="CI37" s="114">
        <v>250306.26051497599</v>
      </c>
      <c r="CJ37" s="114">
        <v>162938.427122694</v>
      </c>
      <c r="CK37" s="114">
        <v>136919.53166097499</v>
      </c>
      <c r="CL37" s="114">
        <v>512781.11867261399</v>
      </c>
      <c r="CM37" s="114">
        <v>204837.85746194</v>
      </c>
      <c r="CN37" s="114">
        <v>131530.35141540499</v>
      </c>
      <c r="CO37" s="114">
        <v>215401.67504681801</v>
      </c>
      <c r="CP37" s="114">
        <v>157674.461008093</v>
      </c>
      <c r="CQ37" s="114">
        <v>188950.250652766</v>
      </c>
      <c r="CR37" s="114">
        <v>138849.13047433199</v>
      </c>
      <c r="CS37" s="114">
        <v>150172.191659601</v>
      </c>
      <c r="CT37" s="114">
        <v>153256.35406110701</v>
      </c>
      <c r="CU37" s="114">
        <v>158798.15351936701</v>
      </c>
      <c r="CV37" s="114">
        <v>369623.72361144098</v>
      </c>
      <c r="CW37" s="114">
        <v>269990.38288751902</v>
      </c>
      <c r="CX37" s="114">
        <v>183934.91847719799</v>
      </c>
      <c r="CY37" s="114">
        <v>342401.01115163101</v>
      </c>
      <c r="CZ37" s="114">
        <v>111935.322245123</v>
      </c>
      <c r="DA37" s="114">
        <v>1280143.5584054501</v>
      </c>
      <c r="DB37" s="114">
        <v>162659.068797071</v>
      </c>
      <c r="DC37" s="114">
        <v>183114.17851236201</v>
      </c>
      <c r="DD37" s="114">
        <v>1140203.79995404</v>
      </c>
      <c r="DE37" s="114">
        <v>196053.80943702901</v>
      </c>
      <c r="DF37" s="114">
        <v>172451.04834433901</v>
      </c>
      <c r="DG37" s="114">
        <v>152836.56357960301</v>
      </c>
      <c r="DH37" s="114">
        <v>564255.66657036403</v>
      </c>
      <c r="DI37" s="114">
        <v>124426.666655586</v>
      </c>
      <c r="DJ37" s="114">
        <v>550882.81723918801</v>
      </c>
      <c r="DK37" s="114">
        <v>170730.33033839701</v>
      </c>
      <c r="DL37" s="114">
        <v>180635.61681860301</v>
      </c>
      <c r="DM37" s="114">
        <v>166048.64514521</v>
      </c>
      <c r="DN37" s="114">
        <v>137002.64792421</v>
      </c>
      <c r="DO37" s="114">
        <v>223965.94955649</v>
      </c>
      <c r="DP37" s="114">
        <v>121970.92826621199</v>
      </c>
      <c r="DQ37" s="114">
        <v>220379.59954466301</v>
      </c>
      <c r="DR37" s="114">
        <v>95928.724738705307</v>
      </c>
      <c r="DS37" s="114">
        <v>1147922.2116296</v>
      </c>
      <c r="DT37" s="114">
        <v>172968.425082765</v>
      </c>
      <c r="DU37" s="114">
        <v>105538.08244406601</v>
      </c>
      <c r="DV37" s="114">
        <v>94922.028366207494</v>
      </c>
      <c r="DW37" s="114">
        <v>122064.54512955299</v>
      </c>
      <c r="DX37" s="114">
        <v>160665.76910525901</v>
      </c>
      <c r="DY37" s="114">
        <v>77260.658835067501</v>
      </c>
      <c r="DZ37" s="114">
        <v>184459.76671345701</v>
      </c>
      <c r="EA37" s="114">
        <v>380152.23316218698</v>
      </c>
      <c r="EB37" s="114">
        <v>130134.59651448599</v>
      </c>
      <c r="EC37" s="114">
        <v>110972.24765307701</v>
      </c>
      <c r="ED37" s="114">
        <v>1252986.5562849201</v>
      </c>
      <c r="EE37" s="114">
        <v>127244.0514766</v>
      </c>
      <c r="EF37" s="114">
        <v>376429.38254279998</v>
      </c>
      <c r="EG37" s="114">
        <v>151480.21127982301</v>
      </c>
      <c r="EH37" s="114">
        <v>75578.434218412498</v>
      </c>
      <c r="EI37" s="114">
        <v>251577.15379856899</v>
      </c>
      <c r="EJ37" s="114">
        <v>111956.40498378201</v>
      </c>
      <c r="EK37" s="114">
        <v>57877.641777862402</v>
      </c>
      <c r="EL37" s="114">
        <v>184527.420336929</v>
      </c>
      <c r="EM37" s="114">
        <v>228078.90893298699</v>
      </c>
      <c r="EN37" s="114">
        <v>206242.241665009</v>
      </c>
      <c r="EO37" s="114">
        <v>179117.675998513</v>
      </c>
      <c r="EP37" s="114">
        <v>169243.48188691499</v>
      </c>
      <c r="EQ37" s="114">
        <v>153950.27691330799</v>
      </c>
      <c r="ER37" s="114">
        <v>211533.07354560701</v>
      </c>
      <c r="ES37" s="114">
        <v>721730.04696553503</v>
      </c>
      <c r="ET37" s="114">
        <v>133119.01795042201</v>
      </c>
      <c r="EU37" s="114">
        <v>149681.89812186701</v>
      </c>
      <c r="EV37" s="114">
        <v>165844.456426402</v>
      </c>
      <c r="EW37" s="114">
        <v>205806.109440231</v>
      </c>
      <c r="EX37" s="114">
        <v>150915.58395871401</v>
      </c>
      <c r="EY37" s="114">
        <v>143617.63992813299</v>
      </c>
      <c r="EZ37" s="114">
        <v>217714.31830231199</v>
      </c>
      <c r="FA37" s="114">
        <v>202699.40197564801</v>
      </c>
      <c r="FB37" s="114">
        <v>149017.57437604599</v>
      </c>
      <c r="FC37" s="114">
        <v>135041.95820673101</v>
      </c>
      <c r="FD37" s="114">
        <v>144893.93339522599</v>
      </c>
      <c r="FE37" s="114">
        <v>206976.480618962</v>
      </c>
      <c r="FF37" s="114">
        <v>191798.61177467601</v>
      </c>
      <c r="FG37" s="114">
        <v>153112.390753685</v>
      </c>
      <c r="FH37" s="114">
        <v>294852.32010149298</v>
      </c>
      <c r="FI37" s="114">
        <v>434334.35134355002</v>
      </c>
      <c r="FJ37" s="114">
        <v>489450.67507843801</v>
      </c>
      <c r="FK37" s="114">
        <v>186088.69805415999</v>
      </c>
      <c r="FL37" s="114">
        <v>171493.51066715899</v>
      </c>
      <c r="FM37" s="114">
        <v>158925.96279474199</v>
      </c>
      <c r="FN37" s="114">
        <v>159443.96879662501</v>
      </c>
      <c r="FO37" s="114">
        <v>125101.386157171</v>
      </c>
      <c r="FP37" s="114">
        <v>213138.35201642601</v>
      </c>
      <c r="FQ37" s="114">
        <v>167923.23789606101</v>
      </c>
      <c r="FR37" s="114">
        <v>161861.181490894</v>
      </c>
      <c r="FS37" s="114">
        <v>135551.88527165301</v>
      </c>
      <c r="FT37" s="114">
        <v>133691.00479912001</v>
      </c>
      <c r="FU37" s="114">
        <v>165994.84118315499</v>
      </c>
      <c r="FV37" s="114">
        <v>218761.86207612799</v>
      </c>
      <c r="FW37" s="114">
        <v>153434.97047713699</v>
      </c>
      <c r="FX37" s="114">
        <v>175693.29036330199</v>
      </c>
      <c r="FY37" s="114">
        <v>413555.33098801703</v>
      </c>
      <c r="FZ37" s="114">
        <v>157393.361011445</v>
      </c>
      <c r="GA37" s="114">
        <v>327429.16228028497</v>
      </c>
      <c r="GB37" s="114">
        <v>151635.78641052899</v>
      </c>
      <c r="GC37" s="114">
        <v>271587.98668360699</v>
      </c>
      <c r="GD37" s="114">
        <v>135149.80736623</v>
      </c>
      <c r="GE37" s="114">
        <v>104685.766703136</v>
      </c>
      <c r="GF37" s="114">
        <v>134874.72404091401</v>
      </c>
      <c r="GG37" s="114">
        <v>176280.50062318801</v>
      </c>
      <c r="GH37" s="114">
        <v>119253.540035065</v>
      </c>
      <c r="GI37" s="114">
        <v>151852.34784138601</v>
      </c>
      <c r="GJ37" s="114">
        <v>152472.060373944</v>
      </c>
      <c r="GK37" s="114">
        <v>119870.507543926</v>
      </c>
      <c r="GL37" s="114">
        <v>115274.938404794</v>
      </c>
      <c r="GM37" s="114">
        <v>128658.972153264</v>
      </c>
      <c r="GN37" s="114">
        <v>159639.93079446</v>
      </c>
      <c r="GO37" s="114">
        <v>189819.119934413</v>
      </c>
      <c r="GP37" s="114">
        <v>117361.57902965099</v>
      </c>
      <c r="GQ37" s="114">
        <v>108191.484076187</v>
      </c>
      <c r="GR37" s="114">
        <v>238272.01047247299</v>
      </c>
      <c r="GS37" s="114">
        <v>152892.66137033401</v>
      </c>
      <c r="GT37" s="114">
        <v>240933.42185252</v>
      </c>
      <c r="GU37" s="114">
        <v>154140.84253199701</v>
      </c>
      <c r="GV37" s="114">
        <v>87852.686791115993</v>
      </c>
    </row>
    <row r="38" spans="1:204" x14ac:dyDescent="0.2">
      <c r="A38" s="69" t="s">
        <v>2050</v>
      </c>
      <c r="B38" s="70">
        <f>STDEV(D38:W38)/AVERAGE(D38:W38)</f>
        <v>0.14717025897003325</v>
      </c>
      <c r="C38" s="71"/>
      <c r="D38" s="8">
        <v>4565235.1797761796</v>
      </c>
      <c r="E38" s="8">
        <v>4584517.5279474296</v>
      </c>
      <c r="F38" s="8">
        <v>4516538.0600101398</v>
      </c>
      <c r="G38" s="8">
        <v>4396253.9638450099</v>
      </c>
      <c r="H38" s="8">
        <v>4367825.0448412597</v>
      </c>
      <c r="I38" s="8">
        <v>4247884.3078669598</v>
      </c>
      <c r="J38" s="8">
        <v>4135799.6256328798</v>
      </c>
      <c r="K38" s="8">
        <v>3916391.4773787698</v>
      </c>
      <c r="L38" s="8">
        <v>3938676.0194334099</v>
      </c>
      <c r="M38" s="8">
        <v>3675365.7682921798</v>
      </c>
      <c r="N38" s="8">
        <v>3720253.3694899902</v>
      </c>
      <c r="O38" s="8">
        <v>3479309.5507278</v>
      </c>
      <c r="P38" s="8">
        <v>3406182.1460159798</v>
      </c>
      <c r="Q38" s="8">
        <v>3223843.0581187299</v>
      </c>
      <c r="R38" s="8">
        <v>3096988.52650289</v>
      </c>
      <c r="S38" s="8">
        <v>3244696.1738585802</v>
      </c>
      <c r="T38" s="8">
        <v>3055037.2762939101</v>
      </c>
      <c r="U38" s="8">
        <v>3381817.3461550199</v>
      </c>
      <c r="V38" s="8">
        <v>3145032.1244209399</v>
      </c>
      <c r="W38" s="8">
        <v>3068100.1076035299</v>
      </c>
      <c r="Y38" s="72">
        <f>STDEV(AA38:AT38)/AVERAGE(AA38:AT38)</f>
        <v>9.650215560387565E-2</v>
      </c>
      <c r="Z38" s="73"/>
      <c r="AA38" s="10">
        <v>4798866.3176800702</v>
      </c>
      <c r="AB38" s="10">
        <v>4809088.0068822298</v>
      </c>
      <c r="AC38" s="10">
        <v>4768894.6908264495</v>
      </c>
      <c r="AD38" s="10">
        <v>4697685.7152188597</v>
      </c>
      <c r="AE38" s="10">
        <v>4507096.94966425</v>
      </c>
      <c r="AF38" s="10">
        <v>4776866.4691540003</v>
      </c>
      <c r="AG38" s="10">
        <v>4752429.5264593102</v>
      </c>
      <c r="AH38" s="10">
        <v>4481783.5900907004</v>
      </c>
      <c r="AI38" s="10">
        <v>4585936.4309837203</v>
      </c>
      <c r="AJ38" s="10">
        <v>4150883.6369046899</v>
      </c>
      <c r="AK38" s="10">
        <v>4236285.6467960803</v>
      </c>
      <c r="AL38" s="10">
        <v>3842025.2430004799</v>
      </c>
      <c r="AM38" s="10">
        <v>3824949.8503860999</v>
      </c>
      <c r="AN38" s="10">
        <v>3846584.8943787902</v>
      </c>
      <c r="AO38" s="10">
        <v>3869103.3626159499</v>
      </c>
      <c r="AP38" s="10">
        <v>3910689.1649100701</v>
      </c>
      <c r="AQ38" s="10">
        <v>3849093.1554657202</v>
      </c>
      <c r="AR38" s="10">
        <v>3886604.5236275</v>
      </c>
      <c r="AS38" s="10">
        <v>3919650.2344302</v>
      </c>
      <c r="AT38" s="10">
        <v>3806062.7009130898</v>
      </c>
      <c r="AV38" s="114">
        <v>5633941.3566649295</v>
      </c>
      <c r="AW38" s="114">
        <v>5474558.8695028201</v>
      </c>
      <c r="AX38" s="114">
        <v>5477906.94475313</v>
      </c>
      <c r="AY38" s="114">
        <v>5632074.11342654</v>
      </c>
      <c r="AZ38" s="114">
        <v>5303029.0985244503</v>
      </c>
      <c r="BA38" s="114">
        <v>5463553.07850793</v>
      </c>
      <c r="BB38" s="114">
        <v>5469166.0579830296</v>
      </c>
      <c r="BC38" s="114">
        <v>5480827.6320478199</v>
      </c>
      <c r="BD38" s="114">
        <v>5387752.3053140398</v>
      </c>
      <c r="BE38" s="114">
        <v>5271323.9662300302</v>
      </c>
      <c r="BF38" s="114">
        <v>5715932.0122201499</v>
      </c>
      <c r="BG38" s="114">
        <v>3136381.47249748</v>
      </c>
      <c r="BH38" s="114">
        <v>5173173.6237717401</v>
      </c>
      <c r="BI38" s="114">
        <v>5207310.3365139002</v>
      </c>
      <c r="BJ38" s="114">
        <v>5755122.5308849001</v>
      </c>
      <c r="BK38" s="114">
        <v>5624841.7644125996</v>
      </c>
      <c r="BL38" s="114">
        <v>5392277.1121416297</v>
      </c>
      <c r="BM38" s="114">
        <v>5295456.5372489002</v>
      </c>
      <c r="BN38" s="114">
        <v>5327045.8962168396</v>
      </c>
      <c r="BO38" s="114">
        <v>5304428.95544481</v>
      </c>
      <c r="BP38" s="114">
        <v>5493093.6919387104</v>
      </c>
      <c r="BQ38" s="114">
        <v>5457453.2702144496</v>
      </c>
      <c r="BR38" s="114">
        <v>5390250.4161551101</v>
      </c>
      <c r="BS38" s="114">
        <v>5260462.4316054396</v>
      </c>
      <c r="BT38" s="114">
        <v>5327897.7647239296</v>
      </c>
      <c r="BU38" s="114">
        <v>5456684.9185140403</v>
      </c>
      <c r="BV38" s="114">
        <v>5203595.54505549</v>
      </c>
      <c r="BW38" s="114">
        <v>5366873.94123594</v>
      </c>
      <c r="BX38" s="114">
        <v>4975252.1294304002</v>
      </c>
      <c r="BY38" s="114">
        <v>5352637.5451991204</v>
      </c>
      <c r="BZ38" s="114">
        <v>5284343.6811486799</v>
      </c>
      <c r="CA38" s="114">
        <v>5331706.2216224298</v>
      </c>
      <c r="CB38" s="114">
        <v>5149264.1984116798</v>
      </c>
      <c r="CC38" s="114">
        <v>5206667.4873002796</v>
      </c>
      <c r="CD38" s="114">
        <v>5457383.1033182601</v>
      </c>
      <c r="CE38" s="114">
        <v>5307223.3596858</v>
      </c>
      <c r="CF38" s="114">
        <v>4259402.2547090501</v>
      </c>
      <c r="CG38" s="114">
        <v>5116769.8743525902</v>
      </c>
      <c r="CH38" s="114">
        <v>5092703.3008762002</v>
      </c>
      <c r="CI38" s="114">
        <v>4866987.7275879001</v>
      </c>
      <c r="CJ38" s="114">
        <v>4489350.68042548</v>
      </c>
      <c r="CK38" s="114">
        <v>4669340.88346502</v>
      </c>
      <c r="CL38" s="114">
        <v>4831545.4757222496</v>
      </c>
      <c r="CM38" s="114">
        <v>4951271.6675335299</v>
      </c>
      <c r="CN38" s="114">
        <v>4063911.0822916101</v>
      </c>
      <c r="CO38" s="114">
        <v>4651541.3426826699</v>
      </c>
      <c r="CP38" s="114">
        <v>4548321.8949630503</v>
      </c>
      <c r="CQ38" s="114">
        <v>4577381.5791092403</v>
      </c>
      <c r="CR38" s="114">
        <v>4735975.6133517204</v>
      </c>
      <c r="CS38" s="114">
        <v>4419118.7310352903</v>
      </c>
      <c r="CT38" s="114">
        <v>4664063.6247812398</v>
      </c>
      <c r="CU38" s="114">
        <v>4469287.9144355301</v>
      </c>
      <c r="CV38" s="114">
        <v>4774133.3406447098</v>
      </c>
      <c r="CW38" s="114">
        <v>4520997.3640534701</v>
      </c>
      <c r="CX38" s="114">
        <v>4383617.1833613198</v>
      </c>
      <c r="CY38" s="114">
        <v>4459919.5377513496</v>
      </c>
      <c r="CZ38" s="114">
        <v>4630954.4752039397</v>
      </c>
      <c r="DA38" s="114">
        <v>4444913.55497522</v>
      </c>
      <c r="DB38" s="114">
        <v>4354383.8353848904</v>
      </c>
      <c r="DC38" s="114">
        <v>4389201.4243120197</v>
      </c>
      <c r="DD38" s="114">
        <v>4392297.0066752099</v>
      </c>
      <c r="DE38" s="114">
        <v>4634075.0376539798</v>
      </c>
      <c r="DF38" s="114">
        <v>4528915.3331992105</v>
      </c>
      <c r="DG38" s="114">
        <v>4373203.9321572501</v>
      </c>
      <c r="DH38" s="114">
        <v>4774297.9148614705</v>
      </c>
      <c r="DI38" s="114">
        <v>4597448.9920843802</v>
      </c>
      <c r="DJ38" s="114">
        <v>4379318.8846055605</v>
      </c>
      <c r="DK38" s="114">
        <v>4124949.5797943799</v>
      </c>
      <c r="DL38" s="114">
        <v>4603271.3240499198</v>
      </c>
      <c r="DM38" s="114">
        <v>4505912.53606473</v>
      </c>
      <c r="DN38" s="114">
        <v>4558036.8332226099</v>
      </c>
      <c r="DO38" s="114">
        <v>4477719.9713589903</v>
      </c>
      <c r="DP38" s="114">
        <v>4546288.1879315702</v>
      </c>
      <c r="DQ38" s="114">
        <v>5053065.86444778</v>
      </c>
      <c r="DR38" s="114">
        <v>4663432.42463334</v>
      </c>
      <c r="DS38" s="114">
        <v>4779473.5431245202</v>
      </c>
      <c r="DT38" s="114">
        <v>4410575.9181718798</v>
      </c>
      <c r="DU38" s="114">
        <v>3382375.1466493998</v>
      </c>
      <c r="DV38" s="114">
        <v>3865230.3281204598</v>
      </c>
      <c r="DW38" s="114">
        <v>3759883.8749299101</v>
      </c>
      <c r="DX38" s="114">
        <v>3898344.5361448801</v>
      </c>
      <c r="DY38" s="114">
        <v>3660116.1656823098</v>
      </c>
      <c r="DZ38" s="114">
        <v>3770509.85628025</v>
      </c>
      <c r="EA38" s="114">
        <v>3783235.6181883002</v>
      </c>
      <c r="EB38" s="114">
        <v>3997146.1930199498</v>
      </c>
      <c r="EC38" s="114">
        <v>3710454.3114831401</v>
      </c>
      <c r="ED38" s="114">
        <v>3774772.0621966198</v>
      </c>
      <c r="EE38" s="114">
        <v>3691256.6406516698</v>
      </c>
      <c r="EF38" s="114">
        <v>3716026.9147684998</v>
      </c>
      <c r="EG38" s="114">
        <v>3571955.06761591</v>
      </c>
      <c r="EH38" s="114">
        <v>3671530.8084220099</v>
      </c>
      <c r="EI38" s="114">
        <v>3573325.4184405701</v>
      </c>
      <c r="EJ38" s="114">
        <v>3437429.5438509402</v>
      </c>
      <c r="EK38" s="114">
        <v>3727115.82964464</v>
      </c>
      <c r="EL38" s="114">
        <v>3382642.3443994201</v>
      </c>
      <c r="EM38" s="114">
        <v>3561703.9123025001</v>
      </c>
      <c r="EN38" s="114">
        <v>3641655.80002699</v>
      </c>
      <c r="EO38" s="114">
        <v>3903991.2178997099</v>
      </c>
      <c r="EP38" s="114">
        <v>3715366.7802128098</v>
      </c>
      <c r="EQ38" s="114">
        <v>3537030.3837118298</v>
      </c>
      <c r="ER38" s="114">
        <v>3604621.60195038</v>
      </c>
      <c r="ES38" s="114">
        <v>3915462.9202233399</v>
      </c>
      <c r="ET38" s="114">
        <v>3831466.5658981898</v>
      </c>
      <c r="EU38" s="114">
        <v>3627554.7747223801</v>
      </c>
      <c r="EV38" s="114">
        <v>3415501.9753279602</v>
      </c>
      <c r="EW38" s="114">
        <v>3565841.2175334101</v>
      </c>
      <c r="EX38" s="114">
        <v>3648822.5165722198</v>
      </c>
      <c r="EY38" s="114">
        <v>3630498.6122290799</v>
      </c>
      <c r="EZ38" s="114">
        <v>3810822.3088797498</v>
      </c>
      <c r="FA38" s="114">
        <v>3527743.3824819699</v>
      </c>
      <c r="FB38" s="114">
        <v>3114240.9383572</v>
      </c>
      <c r="FC38" s="114">
        <v>3380783.7469146801</v>
      </c>
      <c r="FD38" s="114">
        <v>3622066.0248181201</v>
      </c>
      <c r="FE38" s="114">
        <v>3751915.0650105299</v>
      </c>
      <c r="FF38" s="114">
        <v>3812622.3127307701</v>
      </c>
      <c r="FG38" s="114">
        <v>3629167.9863632298</v>
      </c>
      <c r="FH38" s="114">
        <v>3943837.41290187</v>
      </c>
      <c r="FI38" s="114">
        <v>3556405.7172941999</v>
      </c>
      <c r="FJ38" s="114">
        <v>3498516.0979029001</v>
      </c>
      <c r="FK38" s="114">
        <v>3363127.5478461101</v>
      </c>
      <c r="FL38" s="114">
        <v>3234622.4410231598</v>
      </c>
      <c r="FM38" s="114">
        <v>3332223.5483644102</v>
      </c>
      <c r="FN38" s="114">
        <v>3262618.6755917598</v>
      </c>
      <c r="FO38" s="114">
        <v>3368721.88572386</v>
      </c>
      <c r="FP38" s="114">
        <v>3522796.7530382699</v>
      </c>
      <c r="FQ38" s="114">
        <v>3573701.5470174002</v>
      </c>
      <c r="FR38" s="114">
        <v>3386376.7932246099</v>
      </c>
      <c r="FS38" s="114">
        <v>3311279.7589318799</v>
      </c>
      <c r="FT38" s="114">
        <v>3438723.12126585</v>
      </c>
      <c r="FU38" s="114">
        <v>3369668.7283050502</v>
      </c>
      <c r="FV38" s="114">
        <v>3412928.2876631999</v>
      </c>
      <c r="FW38" s="114">
        <v>3346500.8118426399</v>
      </c>
      <c r="FX38" s="114">
        <v>3197299.6098495498</v>
      </c>
      <c r="FY38" s="114">
        <v>3285607.5138026299</v>
      </c>
      <c r="FZ38" s="114">
        <v>3768758.9557630499</v>
      </c>
      <c r="GA38" s="114">
        <v>3390997.1290349402</v>
      </c>
      <c r="GB38" s="114">
        <v>3515597.1872894401</v>
      </c>
      <c r="GC38" s="114">
        <v>3431978.6083219498</v>
      </c>
      <c r="GD38" s="114">
        <v>3068816.3497986398</v>
      </c>
      <c r="GE38" s="114">
        <v>3351591.9947322998</v>
      </c>
      <c r="GF38" s="114">
        <v>3357824.2592139398</v>
      </c>
      <c r="GG38" s="114">
        <v>4140867.55233431</v>
      </c>
      <c r="GH38" s="114">
        <v>3232572.5442943498</v>
      </c>
      <c r="GI38" s="114">
        <v>3311879.8938593599</v>
      </c>
      <c r="GJ38" s="114">
        <v>3273616.14856388</v>
      </c>
      <c r="GK38" s="114">
        <v>3293520.4295891901</v>
      </c>
      <c r="GL38" s="114">
        <v>3116183.3705361201</v>
      </c>
      <c r="GM38" s="114">
        <v>2859522.6355584301</v>
      </c>
      <c r="GN38" s="114">
        <v>3340266.5177479</v>
      </c>
      <c r="GO38" s="114">
        <v>3172030.1073788898</v>
      </c>
      <c r="GP38" s="114">
        <v>3205402.51313528</v>
      </c>
      <c r="GQ38" s="114">
        <v>3441305.7953468999</v>
      </c>
      <c r="GR38" s="114">
        <v>3046732.45523741</v>
      </c>
      <c r="GS38" s="114">
        <v>3333461.1880796701</v>
      </c>
      <c r="GT38" s="114">
        <v>3578025.65303367</v>
      </c>
      <c r="GU38" s="114">
        <v>3510284.5941832401</v>
      </c>
      <c r="GV38" s="114">
        <v>3433747.9679395398</v>
      </c>
    </row>
    <row r="39" spans="1:204" s="79" customFormat="1" x14ac:dyDescent="0.2">
      <c r="A39" s="75" t="s">
        <v>2034</v>
      </c>
      <c r="B39" s="76">
        <f>STDEV(D39:W39)/AVERAGE(D39:W39)</f>
        <v>5.2109762903393267E-2</v>
      </c>
      <c r="C39" s="77"/>
      <c r="D39" s="78">
        <f t="shared" ref="D39:W39" si="40">(D37/D38)*136.3</f>
        <v>43.708909950537858</v>
      </c>
      <c r="E39" s="78">
        <f t="shared" si="40"/>
        <v>46.801606547711785</v>
      </c>
      <c r="F39" s="78">
        <f t="shared" si="40"/>
        <v>45.017469622132069</v>
      </c>
      <c r="G39" s="78">
        <f t="shared" si="40"/>
        <v>46.250637796217831</v>
      </c>
      <c r="H39" s="78">
        <f t="shared" si="40"/>
        <v>42.521121919371055</v>
      </c>
      <c r="I39" s="78">
        <f t="shared" si="40"/>
        <v>44.333481718656884</v>
      </c>
      <c r="J39" s="78">
        <f t="shared" si="40"/>
        <v>43.972769373827248</v>
      </c>
      <c r="K39" s="78">
        <f t="shared" si="40"/>
        <v>43.566633357299409</v>
      </c>
      <c r="L39" s="78">
        <f t="shared" si="40"/>
        <v>42.715047201054659</v>
      </c>
      <c r="M39" s="78">
        <f t="shared" si="40"/>
        <v>43.438499152301738</v>
      </c>
      <c r="N39" s="78">
        <f t="shared" si="40"/>
        <v>42.926215493813629</v>
      </c>
      <c r="O39" s="78">
        <f t="shared" si="40"/>
        <v>40.052790297324506</v>
      </c>
      <c r="P39" s="78">
        <f t="shared" si="40"/>
        <v>44.706302183498913</v>
      </c>
      <c r="Q39" s="78">
        <f t="shared" si="40"/>
        <v>45.544100204222268</v>
      </c>
      <c r="R39" s="78">
        <f t="shared" si="40"/>
        <v>48.267128555858612</v>
      </c>
      <c r="S39" s="78">
        <f t="shared" si="40"/>
        <v>50.254620652481172</v>
      </c>
      <c r="T39" s="78">
        <f t="shared" si="40"/>
        <v>47.98887433004149</v>
      </c>
      <c r="U39" s="78">
        <f t="shared" si="40"/>
        <v>45.183211239981723</v>
      </c>
      <c r="V39" s="78">
        <f t="shared" si="40"/>
        <v>45.297558570178829</v>
      </c>
      <c r="W39" s="78">
        <f t="shared" si="40"/>
        <v>47.012429988044779</v>
      </c>
      <c r="Y39" s="80">
        <f>STDEV(AA39:AT39)/AVERAGE(AA39:AT39)</f>
        <v>4.8074176192630644E-2</v>
      </c>
      <c r="Z39" s="81"/>
      <c r="AA39" s="82">
        <f>((AA37/AA38)*136.3)</f>
        <v>5.9652954730924819</v>
      </c>
      <c r="AB39" s="82">
        <f t="shared" ref="AB39:AT39" si="41">((AB37/AB38)*136.3)</f>
        <v>6.1705269698136487</v>
      </c>
      <c r="AC39" s="82">
        <f t="shared" si="41"/>
        <v>5.4648993432179021</v>
      </c>
      <c r="AD39" s="82">
        <f t="shared" si="41"/>
        <v>5.8142866169229528</v>
      </c>
      <c r="AE39" s="82">
        <f t="shared" si="41"/>
        <v>5.9113009253889244</v>
      </c>
      <c r="AF39" s="82">
        <f t="shared" si="41"/>
        <v>5.8355470303641557</v>
      </c>
      <c r="AG39" s="82">
        <f t="shared" si="41"/>
        <v>5.682763283444122</v>
      </c>
      <c r="AH39" s="82">
        <f t="shared" si="41"/>
        <v>5.8623091427860867</v>
      </c>
      <c r="AI39" s="82">
        <f t="shared" si="41"/>
        <v>5.8397984696271967</v>
      </c>
      <c r="AJ39" s="82">
        <f t="shared" si="41"/>
        <v>5.7624034251050729</v>
      </c>
      <c r="AK39" s="82">
        <f t="shared" si="41"/>
        <v>5.9504973688432887</v>
      </c>
      <c r="AL39" s="82">
        <f t="shared" si="41"/>
        <v>6.2544020587474636</v>
      </c>
      <c r="AM39" s="82">
        <f t="shared" si="41"/>
        <v>6.0709086699952817</v>
      </c>
      <c r="AN39" s="82">
        <f t="shared" si="41"/>
        <v>6.1611954209729305</v>
      </c>
      <c r="AO39" s="82">
        <f t="shared" si="41"/>
        <v>5.6663117756804287</v>
      </c>
      <c r="AP39" s="82">
        <f t="shared" si="41"/>
        <v>6.0131598636150674</v>
      </c>
      <c r="AQ39" s="82">
        <f t="shared" si="41"/>
        <v>6.8183046525644091</v>
      </c>
      <c r="AR39" s="82">
        <f t="shared" si="41"/>
        <v>6.2954337339904125</v>
      </c>
      <c r="AS39" s="82">
        <f t="shared" si="41"/>
        <v>5.859026848515831</v>
      </c>
      <c r="AT39" s="82">
        <f t="shared" si="41"/>
        <v>6.0804723860806051</v>
      </c>
      <c r="AU39" s="105"/>
      <c r="AV39" s="106">
        <f>((AV37/AV38)*136.3)</f>
        <v>5.6223597729947761</v>
      </c>
      <c r="AW39" s="106">
        <f t="shared" ref="AW39:DH39" si="42">((AW37/AW38)*136.3)</f>
        <v>11.384000691257302</v>
      </c>
      <c r="AX39" s="106">
        <f t="shared" si="42"/>
        <v>7.3968034661195361</v>
      </c>
      <c r="AY39" s="106">
        <f t="shared" si="42"/>
        <v>7.2068518307761966</v>
      </c>
      <c r="AZ39" s="106">
        <f t="shared" si="42"/>
        <v>4.4819823375448617</v>
      </c>
      <c r="BA39" s="106">
        <f t="shared" si="42"/>
        <v>3.4169497661467019</v>
      </c>
      <c r="BB39" s="106">
        <f t="shared" si="42"/>
        <v>7.1939635676482627</v>
      </c>
      <c r="BC39" s="106">
        <f t="shared" si="42"/>
        <v>3.9315559488749257</v>
      </c>
      <c r="BD39" s="106">
        <f t="shared" si="42"/>
        <v>4.2641980456110744</v>
      </c>
      <c r="BE39" s="106">
        <f t="shared" si="42"/>
        <v>3.4509905705574742</v>
      </c>
      <c r="BF39" s="106">
        <f t="shared" si="42"/>
        <v>11.985678756543004</v>
      </c>
      <c r="BG39" s="106">
        <f t="shared" si="42"/>
        <v>5.322338395222773</v>
      </c>
      <c r="BH39" s="106">
        <f t="shared" si="42"/>
        <v>4.1499551636466903</v>
      </c>
      <c r="BI39" s="106">
        <f t="shared" si="42"/>
        <v>3.7405451633897959</v>
      </c>
      <c r="BJ39" s="106">
        <f t="shared" si="42"/>
        <v>3.0029257302226333</v>
      </c>
      <c r="BK39" s="106">
        <f t="shared" si="42"/>
        <v>3.7034843287341639</v>
      </c>
      <c r="BL39" s="106">
        <f t="shared" si="42"/>
        <v>8.8444744370595334</v>
      </c>
      <c r="BM39" s="106">
        <f t="shared" si="42"/>
        <v>21.126233685100765</v>
      </c>
      <c r="BN39" s="106">
        <f t="shared" si="42"/>
        <v>4.0365460196693883</v>
      </c>
      <c r="BO39" s="106">
        <f t="shared" si="42"/>
        <v>4.3204161788010147</v>
      </c>
      <c r="BP39" s="106">
        <f t="shared" si="42"/>
        <v>4.0162854698660455</v>
      </c>
      <c r="BQ39" s="106">
        <f t="shared" si="42"/>
        <v>3.762491219150577</v>
      </c>
      <c r="BR39" s="106">
        <f t="shared" si="42"/>
        <v>3.5976467765312168</v>
      </c>
      <c r="BS39" s="106">
        <f t="shared" si="42"/>
        <v>3.4500971611889883</v>
      </c>
      <c r="BT39" s="106">
        <f t="shared" si="42"/>
        <v>5.7107704029786799</v>
      </c>
      <c r="BU39" s="106">
        <f t="shared" si="42"/>
        <v>4.731877573862322</v>
      </c>
      <c r="BV39" s="106">
        <f t="shared" si="42"/>
        <v>3.8382278495408602</v>
      </c>
      <c r="BW39" s="106">
        <f t="shared" si="42"/>
        <v>4.4531611849381942</v>
      </c>
      <c r="BX39" s="106">
        <f t="shared" si="42"/>
        <v>3.207520538983951</v>
      </c>
      <c r="BY39" s="106">
        <f t="shared" si="42"/>
        <v>4.3892393793132811</v>
      </c>
      <c r="BZ39" s="106">
        <f t="shared" si="42"/>
        <v>6.2840952271122088</v>
      </c>
      <c r="CA39" s="106">
        <f t="shared" si="42"/>
        <v>3.6923249914688254</v>
      </c>
      <c r="CB39" s="106">
        <f t="shared" si="42"/>
        <v>5.6133387783406477</v>
      </c>
      <c r="CC39" s="106">
        <f t="shared" si="42"/>
        <v>7.0283020585497358</v>
      </c>
      <c r="CD39" s="106">
        <f t="shared" si="42"/>
        <v>3.0457963103436905</v>
      </c>
      <c r="CE39" s="106">
        <f t="shared" si="42"/>
        <v>3.7942070519957487</v>
      </c>
      <c r="CF39" s="106">
        <f t="shared" si="42"/>
        <v>19.188437127768935</v>
      </c>
      <c r="CG39" s="106">
        <f t="shared" si="42"/>
        <v>4.2542938057831297</v>
      </c>
      <c r="CH39" s="106">
        <f t="shared" si="42"/>
        <v>11.870901465474029</v>
      </c>
      <c r="CI39" s="106">
        <f t="shared" si="42"/>
        <v>7.0098272725868638</v>
      </c>
      <c r="CJ39" s="106">
        <f t="shared" si="42"/>
        <v>4.9469309033168187</v>
      </c>
      <c r="CK39" s="106">
        <f t="shared" si="42"/>
        <v>3.9967380046029355</v>
      </c>
      <c r="CL39" s="106">
        <f t="shared" si="42"/>
        <v>14.465778460799728</v>
      </c>
      <c r="CM39" s="106">
        <f t="shared" si="42"/>
        <v>5.6388341918573097</v>
      </c>
      <c r="CN39" s="106">
        <f t="shared" si="42"/>
        <v>4.4114121925646224</v>
      </c>
      <c r="CO39" s="106">
        <f t="shared" si="42"/>
        <v>6.3117246834893281</v>
      </c>
      <c r="CP39" s="106">
        <f t="shared" si="42"/>
        <v>4.7250457491152718</v>
      </c>
      <c r="CQ39" s="106">
        <f t="shared" si="42"/>
        <v>5.6263430782154122</v>
      </c>
      <c r="CR39" s="106">
        <f t="shared" si="42"/>
        <v>3.9960375704421867</v>
      </c>
      <c r="CS39" s="106">
        <f t="shared" si="42"/>
        <v>4.6317990008854908</v>
      </c>
      <c r="CT39" s="106">
        <f t="shared" si="42"/>
        <v>4.4786784098616668</v>
      </c>
      <c r="CU39" s="106">
        <f t="shared" si="42"/>
        <v>4.8428717816053659</v>
      </c>
      <c r="CV39" s="106">
        <f t="shared" si="42"/>
        <v>10.552640643555218</v>
      </c>
      <c r="CW39" s="106">
        <f t="shared" si="42"/>
        <v>8.1397280786234969</v>
      </c>
      <c r="CX39" s="106">
        <f t="shared" si="42"/>
        <v>5.7190964310479258</v>
      </c>
      <c r="CY39" s="106">
        <f t="shared" si="42"/>
        <v>10.464147934717568</v>
      </c>
      <c r="CZ39" s="106">
        <f t="shared" si="42"/>
        <v>3.294522652662955</v>
      </c>
      <c r="DA39" s="106">
        <f t="shared" si="42"/>
        <v>39.254659253240661</v>
      </c>
      <c r="DB39" s="106">
        <f t="shared" si="42"/>
        <v>5.0915196994986784</v>
      </c>
      <c r="DC39" s="106">
        <f t="shared" si="42"/>
        <v>5.6863333710293391</v>
      </c>
      <c r="DD39" s="106">
        <f t="shared" si="42"/>
        <v>35.382347254193206</v>
      </c>
      <c r="DE39" s="106">
        <f t="shared" si="42"/>
        <v>5.7664440064387152</v>
      </c>
      <c r="DF39" s="106">
        <f t="shared" si="42"/>
        <v>5.1900016140795238</v>
      </c>
      <c r="DG39" s="106">
        <f t="shared" si="42"/>
        <v>4.7634695155009377</v>
      </c>
      <c r="DH39" s="106">
        <f t="shared" si="42"/>
        <v>16.108765880348749</v>
      </c>
      <c r="DI39" s="106">
        <f t="shared" ref="DI39:FT39" si="43">((DI37/DI38)*136.3)</f>
        <v>3.6888619524340567</v>
      </c>
      <c r="DJ39" s="106">
        <f t="shared" si="43"/>
        <v>17.145435161994182</v>
      </c>
      <c r="DK39" s="106">
        <f t="shared" si="43"/>
        <v>5.6414129615333382</v>
      </c>
      <c r="DL39" s="106">
        <f t="shared" si="43"/>
        <v>5.348508232339988</v>
      </c>
      <c r="DM39" s="106">
        <f t="shared" si="43"/>
        <v>5.0228294828506179</v>
      </c>
      <c r="DN39" s="106">
        <f t="shared" si="43"/>
        <v>4.0968209769527837</v>
      </c>
      <c r="DO39" s="106">
        <f t="shared" si="43"/>
        <v>6.817433676024355</v>
      </c>
      <c r="DP39" s="106">
        <f t="shared" si="43"/>
        <v>3.656749602195462</v>
      </c>
      <c r="DQ39" s="106">
        <f t="shared" si="43"/>
        <v>5.9444583197057179</v>
      </c>
      <c r="DR39" s="106">
        <f t="shared" si="43"/>
        <v>2.8037471097082651</v>
      </c>
      <c r="DS39" s="106">
        <f t="shared" si="43"/>
        <v>32.7361990883267</v>
      </c>
      <c r="DT39" s="106">
        <f t="shared" si="43"/>
        <v>5.3452421579793636</v>
      </c>
      <c r="DU39" s="106">
        <f t="shared" si="43"/>
        <v>4.2528814851823586</v>
      </c>
      <c r="DV39" s="106">
        <f t="shared" si="43"/>
        <v>3.3472448904759999</v>
      </c>
      <c r="DW39" s="106">
        <f t="shared" si="43"/>
        <v>4.4249764233657931</v>
      </c>
      <c r="DX39" s="106">
        <f t="shared" si="43"/>
        <v>5.6174471306999303</v>
      </c>
      <c r="DY39" s="106">
        <f t="shared" si="43"/>
        <v>2.8771293922187873</v>
      </c>
      <c r="DZ39" s="106">
        <f t="shared" si="43"/>
        <v>6.6680282405752918</v>
      </c>
      <c r="EA39" s="106">
        <f t="shared" si="43"/>
        <v>13.695882204878089</v>
      </c>
      <c r="EB39" s="106">
        <f t="shared" si="43"/>
        <v>4.4375023200048149</v>
      </c>
      <c r="EC39" s="106">
        <f t="shared" si="43"/>
        <v>4.0764596691849402</v>
      </c>
      <c r="ED39" s="106">
        <f t="shared" si="43"/>
        <v>45.243014626491892</v>
      </c>
      <c r="EE39" s="106">
        <f t="shared" si="43"/>
        <v>4.6984986156905935</v>
      </c>
      <c r="EF39" s="106">
        <f t="shared" si="43"/>
        <v>13.807038005207767</v>
      </c>
      <c r="EG39" s="106">
        <f t="shared" si="43"/>
        <v>5.7802386666695913</v>
      </c>
      <c r="EH39" s="106">
        <f t="shared" si="43"/>
        <v>2.8057344801083244</v>
      </c>
      <c r="EI39" s="106">
        <f t="shared" si="43"/>
        <v>9.5960938474250117</v>
      </c>
      <c r="EJ39" s="106">
        <f t="shared" si="43"/>
        <v>4.4392642248004153</v>
      </c>
      <c r="EK39" s="106">
        <f t="shared" si="43"/>
        <v>2.1165756404932532</v>
      </c>
      <c r="EL39" s="106">
        <f t="shared" si="43"/>
        <v>7.4353374762086881</v>
      </c>
      <c r="EM39" s="106">
        <f t="shared" si="43"/>
        <v>8.7281694528811968</v>
      </c>
      <c r="EN39" s="106">
        <f t="shared" si="43"/>
        <v>7.7192406648460254</v>
      </c>
      <c r="EO39" s="106">
        <f t="shared" si="43"/>
        <v>6.2535333395886994</v>
      </c>
      <c r="EP39" s="106">
        <f t="shared" si="43"/>
        <v>6.2087777454545758</v>
      </c>
      <c r="EQ39" s="106">
        <f t="shared" si="43"/>
        <v>5.9324971704832965</v>
      </c>
      <c r="ER39" s="106">
        <f t="shared" si="43"/>
        <v>7.9986087606715532</v>
      </c>
      <c r="ES39" s="106">
        <f t="shared" si="43"/>
        <v>25.123927210065691</v>
      </c>
      <c r="ET39" s="106">
        <f t="shared" si="43"/>
        <v>4.7355553897125269</v>
      </c>
      <c r="EU39" s="106">
        <f t="shared" si="43"/>
        <v>5.6240757151825029</v>
      </c>
      <c r="EV39" s="106">
        <f t="shared" si="43"/>
        <v>6.6182363746834252</v>
      </c>
      <c r="EW39" s="106">
        <f t="shared" si="43"/>
        <v>7.8666914776725223</v>
      </c>
      <c r="EX39" s="106">
        <f t="shared" si="43"/>
        <v>5.6373786338329266</v>
      </c>
      <c r="EY39" s="106">
        <f t="shared" si="43"/>
        <v>5.3918445957442946</v>
      </c>
      <c r="EZ39" s="106">
        <f t="shared" si="43"/>
        <v>7.786891956483899</v>
      </c>
      <c r="FA39" s="106">
        <f t="shared" si="43"/>
        <v>7.8316151414173989</v>
      </c>
      <c r="FB39" s="106">
        <f t="shared" si="43"/>
        <v>6.5220051336713274</v>
      </c>
      <c r="FC39" s="106">
        <f t="shared" si="43"/>
        <v>5.4443644673738882</v>
      </c>
      <c r="FD39" s="106">
        <f t="shared" si="43"/>
        <v>5.4524249382673773</v>
      </c>
      <c r="FE39" s="106">
        <f t="shared" si="43"/>
        <v>7.5190652825413435</v>
      </c>
      <c r="FF39" s="106">
        <f t="shared" si="43"/>
        <v>6.8567376048754669</v>
      </c>
      <c r="FG39" s="106">
        <f t="shared" si="43"/>
        <v>5.7504141274651221</v>
      </c>
      <c r="FH39" s="106">
        <f t="shared" si="43"/>
        <v>10.190169376242858</v>
      </c>
      <c r="FI39" s="106">
        <f t="shared" si="43"/>
        <v>16.645955718788603</v>
      </c>
      <c r="FJ39" s="106">
        <f t="shared" si="43"/>
        <v>19.068692310199761</v>
      </c>
      <c r="FK39" s="106">
        <f t="shared" si="43"/>
        <v>7.5417566488152143</v>
      </c>
      <c r="FL39" s="106">
        <f t="shared" si="43"/>
        <v>7.2263659608260316</v>
      </c>
      <c r="FM39" s="106">
        <f t="shared" si="43"/>
        <v>6.5006469147472803</v>
      </c>
      <c r="FN39" s="106">
        <f t="shared" si="43"/>
        <v>6.6609723991230121</v>
      </c>
      <c r="FO39" s="106">
        <f t="shared" si="43"/>
        <v>5.0616582524913536</v>
      </c>
      <c r="FP39" s="106">
        <f t="shared" si="43"/>
        <v>8.2465039615991937</v>
      </c>
      <c r="FQ39" s="106">
        <f t="shared" si="43"/>
        <v>6.4045463853396818</v>
      </c>
      <c r="FR39" s="106">
        <f t="shared" si="43"/>
        <v>6.5148329274371912</v>
      </c>
      <c r="FS39" s="106">
        <f t="shared" si="43"/>
        <v>5.5796318365096473</v>
      </c>
      <c r="FT39" s="106">
        <f t="shared" si="43"/>
        <v>5.2990843727517714</v>
      </c>
      <c r="FU39" s="106">
        <f t="shared" ref="FU39:GV39" si="44">((FU37/FU38)*136.3)</f>
        <v>6.7143386123432069</v>
      </c>
      <c r="FV39" s="106">
        <f t="shared" si="44"/>
        <v>8.7365567887134929</v>
      </c>
      <c r="FW39" s="106">
        <f t="shared" si="44"/>
        <v>6.2492698050530633</v>
      </c>
      <c r="FX39" s="106">
        <f t="shared" si="44"/>
        <v>7.4897564816094597</v>
      </c>
      <c r="FY39" s="106">
        <f t="shared" si="44"/>
        <v>17.155911464430865</v>
      </c>
      <c r="FZ39" s="106">
        <f t="shared" si="44"/>
        <v>5.6922491880398027</v>
      </c>
      <c r="GA39" s="106">
        <f t="shared" si="44"/>
        <v>13.160906105368456</v>
      </c>
      <c r="GB39" s="106">
        <f t="shared" si="44"/>
        <v>5.8789322515331461</v>
      </c>
      <c r="GC39" s="106">
        <f t="shared" si="44"/>
        <v>10.786035348593021</v>
      </c>
      <c r="GD39" s="106">
        <f t="shared" si="44"/>
        <v>6.0026135957030595</v>
      </c>
      <c r="GE39" s="106">
        <f t="shared" si="44"/>
        <v>4.2572813230439506</v>
      </c>
      <c r="GF39" s="106">
        <f t="shared" si="44"/>
        <v>5.4748025708409482</v>
      </c>
      <c r="GG39" s="106">
        <f t="shared" si="44"/>
        <v>5.8024150570563151</v>
      </c>
      <c r="GH39" s="106">
        <f t="shared" si="44"/>
        <v>5.0282730809766134</v>
      </c>
      <c r="GI39" s="106">
        <f t="shared" si="44"/>
        <v>6.2494642541707588</v>
      </c>
      <c r="GJ39" s="106">
        <f t="shared" si="44"/>
        <v>6.3483135730759122</v>
      </c>
      <c r="GK39" s="106">
        <f t="shared" si="44"/>
        <v>4.960755679986792</v>
      </c>
      <c r="GL39" s="106">
        <f t="shared" si="44"/>
        <v>5.0420569768557222</v>
      </c>
      <c r="GM39" s="106">
        <f t="shared" si="44"/>
        <v>6.13256831277549</v>
      </c>
      <c r="GN39" s="106">
        <f t="shared" si="44"/>
        <v>6.5141276756428903</v>
      </c>
      <c r="GO39" s="106">
        <f t="shared" si="44"/>
        <v>8.1563998988771633</v>
      </c>
      <c r="GP39" s="106">
        <f t="shared" si="44"/>
        <v>4.9904444624943505</v>
      </c>
      <c r="GQ39" s="106">
        <f t="shared" si="44"/>
        <v>4.285146440494624</v>
      </c>
      <c r="GR39" s="106">
        <f t="shared" si="44"/>
        <v>10.659444340631284</v>
      </c>
      <c r="GS39" s="106">
        <f t="shared" si="44"/>
        <v>6.2515411366710856</v>
      </c>
      <c r="GT39" s="106">
        <f t="shared" si="44"/>
        <v>9.1780296126874799</v>
      </c>
      <c r="GU39" s="106">
        <f t="shared" si="44"/>
        <v>5.9850978669721169</v>
      </c>
      <c r="GV39" s="106">
        <f t="shared" si="44"/>
        <v>3.487245226333382</v>
      </c>
    </row>
    <row r="40" spans="1:204" x14ac:dyDescent="0.2">
      <c r="A40" s="83"/>
      <c r="B40" s="70"/>
      <c r="C40" s="71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Y40" s="72"/>
      <c r="Z40" s="73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</row>
    <row r="41" spans="1:204" x14ac:dyDescent="0.2">
      <c r="A41" s="69" t="s">
        <v>2051</v>
      </c>
      <c r="B41" s="70">
        <f>STDEV(D41:W41)/AVERAGE(D41:W41)</f>
        <v>0.14600130556981489</v>
      </c>
      <c r="C41" s="71"/>
      <c r="D41" s="8">
        <v>1726695.02694752</v>
      </c>
      <c r="E41" s="8">
        <v>1783420.8491665099</v>
      </c>
      <c r="F41" s="8">
        <v>1767761.61979303</v>
      </c>
      <c r="G41" s="8">
        <v>1715577.61558737</v>
      </c>
      <c r="H41" s="8">
        <v>1681811.88411376</v>
      </c>
      <c r="I41" s="8">
        <v>1667200.7487075999</v>
      </c>
      <c r="J41" s="8">
        <v>1536954.17660669</v>
      </c>
      <c r="K41" s="8">
        <v>1805942.8843036401</v>
      </c>
      <c r="L41" s="8">
        <v>1502395.4307369001</v>
      </c>
      <c r="M41" s="8">
        <v>1437925.0097932201</v>
      </c>
      <c r="N41" s="8">
        <v>1463008.10524798</v>
      </c>
      <c r="O41" s="8">
        <v>1373151.2863920301</v>
      </c>
      <c r="P41" s="8">
        <v>1296032.7285911001</v>
      </c>
      <c r="Q41" s="8">
        <v>1345367.13159966</v>
      </c>
      <c r="R41" s="8">
        <v>1253560.34297327</v>
      </c>
      <c r="S41" s="8">
        <v>1326355.3844506</v>
      </c>
      <c r="T41" s="8">
        <v>1202619.0689354299</v>
      </c>
      <c r="U41" s="8">
        <v>1225111.0818100499</v>
      </c>
      <c r="V41" s="8">
        <v>1220335.0248789301</v>
      </c>
      <c r="W41" s="8">
        <v>1237755.7928827901</v>
      </c>
      <c r="Y41" s="72">
        <f>STDEV(AA41:AT41)/AVERAGE(AA41:AT41)</f>
        <v>0.117355039454328</v>
      </c>
      <c r="Z41" s="73"/>
      <c r="AA41" s="10">
        <v>1846038.8029269499</v>
      </c>
      <c r="AB41" s="10">
        <v>1781887.6664596701</v>
      </c>
      <c r="AC41" s="10">
        <v>1801070.2022285101</v>
      </c>
      <c r="AD41" s="10">
        <v>1796136.4642071801</v>
      </c>
      <c r="AE41" s="10">
        <v>1774431.61811122</v>
      </c>
      <c r="AF41" s="10">
        <v>1785169.8534545801</v>
      </c>
      <c r="AG41" s="10">
        <v>1655702.8568513501</v>
      </c>
      <c r="AH41" s="10">
        <v>1512681.9066079599</v>
      </c>
      <c r="AI41" s="10">
        <v>1613226.39916751</v>
      </c>
      <c r="AJ41" s="10">
        <v>1497182.32626774</v>
      </c>
      <c r="AK41" s="10">
        <v>1492060.90834711</v>
      </c>
      <c r="AL41" s="10">
        <v>1383494.9023822199</v>
      </c>
      <c r="AM41" s="10">
        <v>1430247.7309073899</v>
      </c>
      <c r="AN41" s="10">
        <v>1469202.7269896399</v>
      </c>
      <c r="AO41" s="10">
        <v>1348925.6953320899</v>
      </c>
      <c r="AP41" s="10">
        <v>1363877.46565522</v>
      </c>
      <c r="AQ41" s="10">
        <v>1432412.81630355</v>
      </c>
      <c r="AR41" s="10">
        <v>1452368.5237924899</v>
      </c>
      <c r="AS41" s="10">
        <v>1340928.4344645799</v>
      </c>
      <c r="AT41" s="10">
        <v>1327893.1924984199</v>
      </c>
      <c r="AV41" s="114">
        <v>987780.98616780003</v>
      </c>
      <c r="AW41" s="114">
        <v>1575767.3621693801</v>
      </c>
      <c r="AX41" s="114">
        <v>810560.57163029595</v>
      </c>
      <c r="AY41" s="114">
        <v>1849551.1045804699</v>
      </c>
      <c r="AZ41" s="114">
        <v>1315251.13712351</v>
      </c>
      <c r="BA41" s="114">
        <v>1554475.6665999901</v>
      </c>
      <c r="BB41" s="114">
        <v>1551652.9896847999</v>
      </c>
      <c r="BC41" s="114">
        <v>1516405.32217157</v>
      </c>
      <c r="BD41" s="114">
        <v>1479527.53333142</v>
      </c>
      <c r="BE41" s="114">
        <v>1213755.90265905</v>
      </c>
      <c r="BF41" s="114">
        <v>1155888.2098988099</v>
      </c>
      <c r="BG41" s="114">
        <v>1363372.4940941201</v>
      </c>
      <c r="BH41" s="114">
        <v>1234938.10178069</v>
      </c>
      <c r="BI41" s="114">
        <v>1749564.7483872301</v>
      </c>
      <c r="BJ41" s="114">
        <v>1103843.0248309099</v>
      </c>
      <c r="BK41" s="114">
        <v>1017181.12181042</v>
      </c>
      <c r="BL41" s="114">
        <v>1117043.97890202</v>
      </c>
      <c r="BM41" s="114">
        <v>1932889.99526773</v>
      </c>
      <c r="BN41" s="114">
        <v>1414473.52224707</v>
      </c>
      <c r="BO41" s="114">
        <v>1935758.8018716499</v>
      </c>
      <c r="BP41" s="114">
        <v>1498035.0435995699</v>
      </c>
      <c r="BQ41" s="114">
        <v>1127381.03639551</v>
      </c>
      <c r="BR41" s="114">
        <v>1199978.69388699</v>
      </c>
      <c r="BS41" s="114">
        <v>1174910.60726499</v>
      </c>
      <c r="BT41" s="114">
        <v>1105105.13300586</v>
      </c>
      <c r="BU41" s="114">
        <v>1391064.3509615399</v>
      </c>
      <c r="BV41" s="114">
        <v>1248801.4151355899</v>
      </c>
      <c r="BW41" s="114">
        <v>1301716.11984096</v>
      </c>
      <c r="BX41" s="114">
        <v>1517319.6048824899</v>
      </c>
      <c r="BY41" s="114">
        <v>1608214.6789150699</v>
      </c>
      <c r="BZ41" s="114">
        <v>1362725.0843165801</v>
      </c>
      <c r="CA41" s="114">
        <v>1444040.01060845</v>
      </c>
      <c r="CB41" s="114">
        <v>1505725.5760115699</v>
      </c>
      <c r="CC41" s="114">
        <v>1250954.70543526</v>
      </c>
      <c r="CD41" s="114">
        <v>1510555.10750263</v>
      </c>
      <c r="CE41" s="114">
        <v>1573783.70501347</v>
      </c>
      <c r="CF41" s="114">
        <v>1252778.0561234001</v>
      </c>
      <c r="CG41" s="114">
        <v>1352711.20614183</v>
      </c>
      <c r="CH41" s="114">
        <v>1146417.3712041101</v>
      </c>
      <c r="CI41" s="114">
        <v>1827212.0884052699</v>
      </c>
      <c r="CJ41" s="114">
        <v>1526849.77437918</v>
      </c>
      <c r="CK41" s="114">
        <v>1520119.4707909301</v>
      </c>
      <c r="CL41" s="114">
        <v>1947012.4979878201</v>
      </c>
      <c r="CM41" s="114">
        <v>1476652.5592911099</v>
      </c>
      <c r="CN41" s="114">
        <v>1407432.59666076</v>
      </c>
      <c r="CO41" s="114">
        <v>1336527.2716371301</v>
      </c>
      <c r="CP41" s="114">
        <v>960811.25085971504</v>
      </c>
      <c r="CQ41" s="114">
        <v>1346558.24073775</v>
      </c>
      <c r="CR41" s="114">
        <v>1571822.3292701601</v>
      </c>
      <c r="CS41" s="114">
        <v>1338236.29832492</v>
      </c>
      <c r="CT41" s="114">
        <v>1346291.7069629901</v>
      </c>
      <c r="CU41" s="114">
        <v>1325498.7929650501</v>
      </c>
      <c r="CV41" s="114">
        <v>1086114.81469208</v>
      </c>
      <c r="CW41" s="114">
        <v>1302967.79215251</v>
      </c>
      <c r="CX41" s="114">
        <v>1213943.62752174</v>
      </c>
      <c r="CY41" s="114">
        <v>1219132.83299716</v>
      </c>
      <c r="CZ41" s="114">
        <v>1068948.1096618201</v>
      </c>
      <c r="DA41" s="114">
        <v>2043490.9475360699</v>
      </c>
      <c r="DB41" s="114">
        <v>1157084.5061617701</v>
      </c>
      <c r="DC41" s="114">
        <v>1594916.01360681</v>
      </c>
      <c r="DD41" s="114">
        <v>1125735.7856157401</v>
      </c>
      <c r="DE41" s="114">
        <v>1431695.5797552599</v>
      </c>
      <c r="DF41" s="114">
        <v>1183041.14950429</v>
      </c>
      <c r="DG41" s="114">
        <v>799380.13377677999</v>
      </c>
      <c r="DH41" s="114">
        <v>880035.00470455806</v>
      </c>
      <c r="DI41" s="114">
        <v>870720.87719786097</v>
      </c>
      <c r="DJ41" s="114">
        <v>704956.49117349298</v>
      </c>
      <c r="DK41" s="114">
        <v>1371740.4579793201</v>
      </c>
      <c r="DL41" s="114">
        <v>1265466.5038650101</v>
      </c>
      <c r="DM41" s="114">
        <v>1283003.30548505</v>
      </c>
      <c r="DN41" s="114">
        <v>787664.30249416595</v>
      </c>
      <c r="DO41" s="114">
        <v>1690988.82149735</v>
      </c>
      <c r="DP41" s="114">
        <v>1018758.26548832</v>
      </c>
      <c r="DQ41" s="114">
        <v>1048172.47428046</v>
      </c>
      <c r="DR41" s="114">
        <v>1296955.57604443</v>
      </c>
      <c r="DS41" s="114">
        <v>1383945.8949563899</v>
      </c>
      <c r="DT41" s="114">
        <v>1259069.7252054799</v>
      </c>
      <c r="DU41" s="114">
        <v>1007207.96860317</v>
      </c>
      <c r="DV41" s="114">
        <v>831907.508481242</v>
      </c>
      <c r="DW41" s="114">
        <v>910248.14259242895</v>
      </c>
      <c r="DX41" s="114">
        <v>1771563.4082756599</v>
      </c>
      <c r="DY41" s="114">
        <v>1066429.05457385</v>
      </c>
      <c r="DZ41" s="114">
        <v>898957.18943883199</v>
      </c>
      <c r="EA41" s="114">
        <v>841032.15172747301</v>
      </c>
      <c r="EB41" s="114">
        <v>971316.15554213</v>
      </c>
      <c r="EC41" s="114">
        <v>1258073.60950179</v>
      </c>
      <c r="ED41" s="114">
        <v>1319431.4844524099</v>
      </c>
      <c r="EE41" s="114">
        <v>671077.64989144402</v>
      </c>
      <c r="EF41" s="114">
        <v>1132878.96533094</v>
      </c>
      <c r="EG41" s="114">
        <v>1133104.97652294</v>
      </c>
      <c r="EH41" s="114">
        <v>962313.47060821904</v>
      </c>
      <c r="EI41" s="114">
        <v>847160.18907884997</v>
      </c>
      <c r="EJ41" s="114">
        <v>1303928.7291260499</v>
      </c>
      <c r="EK41" s="114">
        <v>1403021.0152578801</v>
      </c>
      <c r="EL41" s="114">
        <v>1223957.6777917801</v>
      </c>
      <c r="EM41" s="114">
        <v>1189790.00298488</v>
      </c>
      <c r="EN41" s="114">
        <v>916249.81777915906</v>
      </c>
      <c r="EO41" s="114">
        <v>1328168.2041996601</v>
      </c>
      <c r="EP41" s="114">
        <v>968697.98661362403</v>
      </c>
      <c r="EQ41" s="114">
        <v>1012795.89705276</v>
      </c>
      <c r="ER41" s="114">
        <v>1029893.95491451</v>
      </c>
      <c r="ES41" s="114">
        <v>1065025.9006536501</v>
      </c>
      <c r="ET41" s="114">
        <v>1076698.50664774</v>
      </c>
      <c r="EU41" s="114">
        <v>1269185.0789036499</v>
      </c>
      <c r="EV41" s="114">
        <v>1526381.86147113</v>
      </c>
      <c r="EW41" s="114">
        <v>1329212.9391208</v>
      </c>
      <c r="EX41" s="114">
        <v>1369962.8168119199</v>
      </c>
      <c r="EY41" s="114">
        <v>1251779.6779622401</v>
      </c>
      <c r="EZ41" s="114">
        <v>1163734.8759669201</v>
      </c>
      <c r="FA41" s="114">
        <v>920926.89647421497</v>
      </c>
      <c r="FB41" s="114">
        <v>1023629.95433834</v>
      </c>
      <c r="FC41" s="114">
        <v>1305237.25472215</v>
      </c>
      <c r="FD41" s="114">
        <v>730971.52301688003</v>
      </c>
      <c r="FE41" s="114">
        <v>1278601.8183258299</v>
      </c>
      <c r="FF41" s="114">
        <v>901751.82246312103</v>
      </c>
      <c r="FG41" s="114">
        <v>1030462.59615891</v>
      </c>
      <c r="FH41" s="114">
        <v>1104481.87248163</v>
      </c>
      <c r="FI41" s="114">
        <v>1465228.5043865901</v>
      </c>
      <c r="FJ41" s="114">
        <v>740946.73207724502</v>
      </c>
      <c r="FK41" s="114">
        <v>1246029.02129749</v>
      </c>
      <c r="FL41" s="114">
        <v>1409932.59055175</v>
      </c>
      <c r="FM41" s="114">
        <v>948399.33642343304</v>
      </c>
      <c r="FN41" s="114">
        <v>1350968.0120174401</v>
      </c>
      <c r="FO41" s="114">
        <v>761439.34049968002</v>
      </c>
      <c r="FP41" s="114">
        <v>674728.19941405102</v>
      </c>
      <c r="FQ41" s="114">
        <v>1040887.31142471</v>
      </c>
      <c r="FR41" s="114">
        <v>887243.19149947702</v>
      </c>
      <c r="FS41" s="114">
        <v>1299867.64661087</v>
      </c>
      <c r="FT41" s="114">
        <v>806955.72696540097</v>
      </c>
      <c r="FU41" s="114">
        <v>977683.59618854197</v>
      </c>
      <c r="FV41" s="114">
        <v>1056217.8849293999</v>
      </c>
      <c r="FW41" s="114">
        <v>939938.90477924596</v>
      </c>
      <c r="FX41" s="114">
        <v>908847.18611915095</v>
      </c>
      <c r="FY41" s="114">
        <v>1217335.9444045499</v>
      </c>
      <c r="FZ41" s="114">
        <v>625129.748785679</v>
      </c>
      <c r="GA41" s="114">
        <v>1078123.0738484601</v>
      </c>
      <c r="GB41" s="114">
        <v>1224615.63873555</v>
      </c>
      <c r="GC41" s="114">
        <v>1461861.14546653</v>
      </c>
      <c r="GD41" s="114">
        <v>931708.376071746</v>
      </c>
      <c r="GE41" s="114">
        <v>696760.07486269996</v>
      </c>
      <c r="GF41" s="114">
        <v>999060.70566562295</v>
      </c>
      <c r="GG41" s="114">
        <v>1533251.7417391599</v>
      </c>
      <c r="GH41" s="114">
        <v>850460.78556383098</v>
      </c>
      <c r="GI41" s="114">
        <v>743986.88349006698</v>
      </c>
      <c r="GJ41" s="114">
        <v>1019135.04781946</v>
      </c>
      <c r="GK41" s="114">
        <v>928182.63259339996</v>
      </c>
      <c r="GL41" s="114">
        <v>1071242.13942329</v>
      </c>
      <c r="GM41" s="114">
        <v>853868.34843784606</v>
      </c>
      <c r="GN41" s="114">
        <v>676432.20247718506</v>
      </c>
      <c r="GO41" s="114">
        <v>603306.11463725904</v>
      </c>
      <c r="GP41" s="114">
        <v>753266.57448464294</v>
      </c>
      <c r="GQ41" s="114">
        <v>804495.89088128705</v>
      </c>
      <c r="GR41" s="114">
        <v>855357.90576431795</v>
      </c>
      <c r="GS41" s="114">
        <v>1121283.26873171</v>
      </c>
      <c r="GT41" s="114">
        <v>1389684.09757755</v>
      </c>
      <c r="GU41" s="114">
        <v>966453.23166533397</v>
      </c>
      <c r="GV41" s="114">
        <v>803866.96759540495</v>
      </c>
    </row>
    <row r="42" spans="1:204" x14ac:dyDescent="0.2">
      <c r="A42" s="69" t="s">
        <v>2052</v>
      </c>
      <c r="B42" s="70">
        <f>STDEV(D42:W42)/AVERAGE(D42:W42)</f>
        <v>0.14050830796178099</v>
      </c>
      <c r="C42" s="71"/>
      <c r="D42" s="8">
        <v>4667866.3295961404</v>
      </c>
      <c r="E42" s="8">
        <v>4477468.5021128403</v>
      </c>
      <c r="F42" s="8">
        <v>4507193.3407585397</v>
      </c>
      <c r="G42" s="8">
        <v>4278838.0903650997</v>
      </c>
      <c r="H42" s="8">
        <v>4189940.2144337501</v>
      </c>
      <c r="I42" s="8">
        <v>4243299.6401452804</v>
      </c>
      <c r="J42" s="8">
        <v>4069530.0157148801</v>
      </c>
      <c r="K42" s="8">
        <v>3874018.5872666198</v>
      </c>
      <c r="L42" s="8">
        <v>3846907.2716174</v>
      </c>
      <c r="M42" s="8">
        <v>3731955.27682496</v>
      </c>
      <c r="N42" s="8">
        <v>3620825.83880318</v>
      </c>
      <c r="O42" s="8">
        <v>3394237.64498884</v>
      </c>
      <c r="P42" s="8">
        <v>3512943.7893540999</v>
      </c>
      <c r="Q42" s="8">
        <v>3446969.86303205</v>
      </c>
      <c r="R42" s="8">
        <v>3400243.87339625</v>
      </c>
      <c r="S42" s="8">
        <v>3313077.7366856099</v>
      </c>
      <c r="T42" s="8">
        <v>3121273.0739812399</v>
      </c>
      <c r="U42" s="8">
        <v>3081859.4986628802</v>
      </c>
      <c r="V42" s="8">
        <v>3111682.0642042998</v>
      </c>
      <c r="W42" s="8">
        <v>2966780.5407236698</v>
      </c>
      <c r="Y42" s="72">
        <f>STDEV(AA42:AT42)/AVERAGE(AA42:AT42)</f>
        <v>0.11406874645688714</v>
      </c>
      <c r="Z42" s="73"/>
      <c r="AA42" s="10">
        <v>4628957.1092031896</v>
      </c>
      <c r="AB42" s="10">
        <v>4826613.02676492</v>
      </c>
      <c r="AC42" s="10">
        <v>4829145.7513941899</v>
      </c>
      <c r="AD42" s="10">
        <v>4721280.3175884001</v>
      </c>
      <c r="AE42" s="10">
        <v>4358189.7531025903</v>
      </c>
      <c r="AF42" s="10">
        <v>4617862.9988332</v>
      </c>
      <c r="AG42" s="10">
        <v>4350472.6309613604</v>
      </c>
      <c r="AH42" s="10">
        <v>4150599.7555703898</v>
      </c>
      <c r="AI42" s="10">
        <v>4160086.6506097098</v>
      </c>
      <c r="AJ42" s="10">
        <v>4031457.7518045702</v>
      </c>
      <c r="AK42" s="10">
        <v>3907118.1198587799</v>
      </c>
      <c r="AL42" s="10">
        <v>3651797.4435040401</v>
      </c>
      <c r="AM42" s="10">
        <v>3840837.4582216302</v>
      </c>
      <c r="AN42" s="10">
        <v>3842931.9068962699</v>
      </c>
      <c r="AO42" s="10">
        <v>3573694.3136711</v>
      </c>
      <c r="AP42" s="10">
        <v>3717530.1656043902</v>
      </c>
      <c r="AQ42" s="10">
        <v>3588455.8179749199</v>
      </c>
      <c r="AR42" s="10">
        <v>3633276.2899147598</v>
      </c>
      <c r="AS42" s="10">
        <v>3493390.80782991</v>
      </c>
      <c r="AT42" s="10">
        <v>3517745.79033243</v>
      </c>
      <c r="AV42" s="114">
        <v>4967203.5415893402</v>
      </c>
      <c r="AW42" s="114">
        <v>4809447.9201822197</v>
      </c>
      <c r="AX42" s="114">
        <v>4965354.4711074801</v>
      </c>
      <c r="AY42" s="114">
        <v>4792916.9550206503</v>
      </c>
      <c r="AZ42" s="114">
        <v>4765857.3466804801</v>
      </c>
      <c r="BA42" s="114">
        <v>4856822.5141681004</v>
      </c>
      <c r="BB42" s="114">
        <v>4697298.5512966299</v>
      </c>
      <c r="BC42" s="114">
        <v>4845394.2233112501</v>
      </c>
      <c r="BD42" s="114">
        <v>4619263.8921192698</v>
      </c>
      <c r="BE42" s="114">
        <v>4727219.87637142</v>
      </c>
      <c r="BF42" s="114">
        <v>4709927.2474711398</v>
      </c>
      <c r="BG42" s="114">
        <v>3842261.8367840098</v>
      </c>
      <c r="BH42" s="114">
        <v>4679471.5439519901</v>
      </c>
      <c r="BI42" s="114">
        <v>4621756.51168695</v>
      </c>
      <c r="BJ42" s="114">
        <v>5022050.0699429996</v>
      </c>
      <c r="BK42" s="114">
        <v>4856655.6971831303</v>
      </c>
      <c r="BL42" s="114">
        <v>4972614.6310582804</v>
      </c>
      <c r="BM42" s="114">
        <v>4496195.9740805002</v>
      </c>
      <c r="BN42" s="114">
        <v>4723405.3612241102</v>
      </c>
      <c r="BO42" s="114">
        <v>4698376.2309012199</v>
      </c>
      <c r="BP42" s="114">
        <v>4806432.5848116698</v>
      </c>
      <c r="BQ42" s="114">
        <v>4809050.2952370802</v>
      </c>
      <c r="BR42" s="114">
        <v>4971039.1915262602</v>
      </c>
      <c r="BS42" s="114">
        <v>4766667.0494504701</v>
      </c>
      <c r="BT42" s="114">
        <v>4812519.2571581099</v>
      </c>
      <c r="BU42" s="114">
        <v>4832559.8830440296</v>
      </c>
      <c r="BV42" s="114">
        <v>4637446.1466779904</v>
      </c>
      <c r="BW42" s="114">
        <v>4789526.8621789999</v>
      </c>
      <c r="BX42" s="114">
        <v>4523902.4187699202</v>
      </c>
      <c r="BY42" s="114">
        <v>4730146.6160503402</v>
      </c>
      <c r="BZ42" s="114">
        <v>4725799.77043272</v>
      </c>
      <c r="CA42" s="114">
        <v>4816180.1237966297</v>
      </c>
      <c r="CB42" s="114">
        <v>4797696.4450759403</v>
      </c>
      <c r="CC42" s="114">
        <v>4533235.4315362098</v>
      </c>
      <c r="CD42" s="114">
        <v>4799390.7285914104</v>
      </c>
      <c r="CE42" s="114">
        <v>4617343.71058759</v>
      </c>
      <c r="CF42" s="114">
        <v>4046846.9576951698</v>
      </c>
      <c r="CG42" s="114">
        <v>4527866.6970551703</v>
      </c>
      <c r="CH42" s="114">
        <v>4547533.9808465196</v>
      </c>
      <c r="CI42" s="114">
        <v>4258393.6922002397</v>
      </c>
      <c r="CJ42" s="114">
        <v>4302984.2547693802</v>
      </c>
      <c r="CK42" s="114">
        <v>4312460.0423694104</v>
      </c>
      <c r="CL42" s="114">
        <v>4244471.7821317501</v>
      </c>
      <c r="CM42" s="114">
        <v>4580563.4799373997</v>
      </c>
      <c r="CN42" s="114">
        <v>4337644.80872369</v>
      </c>
      <c r="CO42" s="114">
        <v>4079782.4947810899</v>
      </c>
      <c r="CP42" s="114">
        <v>4046331.6839388902</v>
      </c>
      <c r="CQ42" s="114">
        <v>4138228.2230972201</v>
      </c>
      <c r="CR42" s="114">
        <v>4372045.0438411003</v>
      </c>
      <c r="CS42" s="114">
        <v>4152482.9471266898</v>
      </c>
      <c r="CT42" s="114">
        <v>4189328.0875667101</v>
      </c>
      <c r="CU42" s="114">
        <v>4147648.28702561</v>
      </c>
      <c r="CV42" s="114">
        <v>4143761.3368233601</v>
      </c>
      <c r="CW42" s="114">
        <v>4211792.8864846202</v>
      </c>
      <c r="CX42" s="114">
        <v>4217334.7058104603</v>
      </c>
      <c r="CY42" s="114">
        <v>3824653.5039944998</v>
      </c>
      <c r="CZ42" s="114">
        <v>4091957.6317393999</v>
      </c>
      <c r="DA42" s="114">
        <v>3924040.8127722898</v>
      </c>
      <c r="DB42" s="114">
        <v>4033189.2966309101</v>
      </c>
      <c r="DC42" s="114">
        <v>4084230.9607930598</v>
      </c>
      <c r="DD42" s="114">
        <v>4117790.5642164499</v>
      </c>
      <c r="DE42" s="114">
        <v>4168668.03193872</v>
      </c>
      <c r="DF42" s="114">
        <v>4286654.0644470602</v>
      </c>
      <c r="DG42" s="114">
        <v>3901206.0922607202</v>
      </c>
      <c r="DH42" s="114">
        <v>4189116.5283498401</v>
      </c>
      <c r="DI42" s="114">
        <v>4256082.2050424796</v>
      </c>
      <c r="DJ42" s="114">
        <v>4014582.8659176398</v>
      </c>
      <c r="DK42" s="114">
        <v>3937261.8460837798</v>
      </c>
      <c r="DL42" s="114">
        <v>4204713.0585587798</v>
      </c>
      <c r="DM42" s="114">
        <v>4008401.2628795002</v>
      </c>
      <c r="DN42" s="114">
        <v>4240483.4847277701</v>
      </c>
      <c r="DO42" s="114">
        <v>4081793.6241437001</v>
      </c>
      <c r="DP42" s="114">
        <v>4098725.8372294498</v>
      </c>
      <c r="DQ42" s="114">
        <v>4579469.3676569499</v>
      </c>
      <c r="DR42" s="114">
        <v>4166731.0522912499</v>
      </c>
      <c r="DS42" s="114">
        <v>4312917.5521125896</v>
      </c>
      <c r="DT42" s="114">
        <v>4037812.26727159</v>
      </c>
      <c r="DU42" s="114">
        <v>3571155.14866044</v>
      </c>
      <c r="DV42" s="114">
        <v>3634099.48406841</v>
      </c>
      <c r="DW42" s="114">
        <v>3535973.0148193198</v>
      </c>
      <c r="DX42" s="114">
        <v>3609685.26781845</v>
      </c>
      <c r="DY42" s="114">
        <v>3503481.0285474202</v>
      </c>
      <c r="DZ42" s="114">
        <v>3817289.7838834398</v>
      </c>
      <c r="EA42" s="114">
        <v>3635660.5765382601</v>
      </c>
      <c r="EB42" s="114">
        <v>3584662.7779664001</v>
      </c>
      <c r="EC42" s="114">
        <v>3688297.3615233498</v>
      </c>
      <c r="ED42" s="114">
        <v>3553715.5860614399</v>
      </c>
      <c r="EE42" s="114">
        <v>3651264.9996140902</v>
      </c>
      <c r="EF42" s="114">
        <v>3371103.4449315602</v>
      </c>
      <c r="EG42" s="114">
        <v>3402514.88506698</v>
      </c>
      <c r="EH42" s="114">
        <v>3508553.3578200699</v>
      </c>
      <c r="EI42" s="114">
        <v>3367099.2883340502</v>
      </c>
      <c r="EJ42" s="114">
        <v>3296953.3187043201</v>
      </c>
      <c r="EK42" s="114">
        <v>3564185.7051035198</v>
      </c>
      <c r="EL42" s="114">
        <v>3320641.6562495902</v>
      </c>
      <c r="EM42" s="114">
        <v>3487848.7268685298</v>
      </c>
      <c r="EN42" s="114">
        <v>3623839.1226276299</v>
      </c>
      <c r="EO42" s="114">
        <v>3709114.5885681398</v>
      </c>
      <c r="EP42" s="114">
        <v>3392284.9142307402</v>
      </c>
      <c r="EQ42" s="114">
        <v>3340936.0434129499</v>
      </c>
      <c r="ER42" s="114">
        <v>3380137.3387683202</v>
      </c>
      <c r="ES42" s="114">
        <v>3476799.6281780899</v>
      </c>
      <c r="ET42" s="114">
        <v>3646542.6698420001</v>
      </c>
      <c r="EU42" s="114">
        <v>3261915.3355660401</v>
      </c>
      <c r="EV42" s="114">
        <v>3513925.9216709002</v>
      </c>
      <c r="EW42" s="114">
        <v>3342592.33376233</v>
      </c>
      <c r="EX42" s="114">
        <v>3550153.9976047901</v>
      </c>
      <c r="EY42" s="114">
        <v>3615626.8064938099</v>
      </c>
      <c r="EZ42" s="114">
        <v>3573808.8394545401</v>
      </c>
      <c r="FA42" s="114">
        <v>3368765.0293119</v>
      </c>
      <c r="FB42" s="114">
        <v>3394447.59970824</v>
      </c>
      <c r="FC42" s="114">
        <v>3363068.3182751099</v>
      </c>
      <c r="FD42" s="114">
        <v>3413425.6518691801</v>
      </c>
      <c r="FE42" s="114">
        <v>3439342.1440715999</v>
      </c>
      <c r="FF42" s="114">
        <v>3703705.5533342599</v>
      </c>
      <c r="FG42" s="114">
        <v>3676392.0865058498</v>
      </c>
      <c r="FH42" s="114">
        <v>3669420.9384566601</v>
      </c>
      <c r="FI42" s="114">
        <v>3610177.40375832</v>
      </c>
      <c r="FJ42" s="114">
        <v>3452700.0767722698</v>
      </c>
      <c r="FK42" s="114">
        <v>3437058.47175769</v>
      </c>
      <c r="FL42" s="114">
        <v>3242063.9733242602</v>
      </c>
      <c r="FM42" s="114">
        <v>3337274.37498804</v>
      </c>
      <c r="FN42" s="114">
        <v>3349344.8342963699</v>
      </c>
      <c r="FO42" s="114">
        <v>3338266.3763158498</v>
      </c>
      <c r="FP42" s="114">
        <v>3559973.3536330201</v>
      </c>
      <c r="FQ42" s="114">
        <v>3372790.79175724</v>
      </c>
      <c r="FR42" s="114">
        <v>3378211.7953779302</v>
      </c>
      <c r="FS42" s="114">
        <v>3257965.23652075</v>
      </c>
      <c r="FT42" s="114">
        <v>3354175.10702341</v>
      </c>
      <c r="FU42" s="114">
        <v>3214445.1958695902</v>
      </c>
      <c r="FV42" s="114">
        <v>3108332.74929247</v>
      </c>
      <c r="FW42" s="114">
        <v>2838029.55824563</v>
      </c>
      <c r="FX42" s="114">
        <v>2938533.79665804</v>
      </c>
      <c r="FY42" s="114">
        <v>3302172.9377534599</v>
      </c>
      <c r="FZ42" s="114">
        <v>3619761.38706173</v>
      </c>
      <c r="GA42" s="114">
        <v>3288723.4465791099</v>
      </c>
      <c r="GB42" s="114">
        <v>3540849.03993099</v>
      </c>
      <c r="GC42" s="114">
        <v>3271650.7878322401</v>
      </c>
      <c r="GD42" s="114">
        <v>3206123.7770297802</v>
      </c>
      <c r="GE42" s="114">
        <v>3289985.1297951899</v>
      </c>
      <c r="GF42" s="114">
        <v>3318258.7288546101</v>
      </c>
      <c r="GG42" s="114">
        <v>3972648.5781120099</v>
      </c>
      <c r="GH42" s="114">
        <v>3412166.4138960298</v>
      </c>
      <c r="GI42" s="114">
        <v>3295286.6046628002</v>
      </c>
      <c r="GJ42" s="114">
        <v>3269760.1447336199</v>
      </c>
      <c r="GK42" s="114">
        <v>3219077.7367030899</v>
      </c>
      <c r="GL42" s="114">
        <v>3068845.0694396701</v>
      </c>
      <c r="GM42" s="114">
        <v>3078993.2777708601</v>
      </c>
      <c r="GN42" s="114">
        <v>3333435.4428073098</v>
      </c>
      <c r="GO42" s="114">
        <v>2991417.9898946099</v>
      </c>
      <c r="GP42" s="114">
        <v>3270771.3891444602</v>
      </c>
      <c r="GQ42" s="114">
        <v>3497476.31135173</v>
      </c>
      <c r="GR42" s="114">
        <v>3085917.56571239</v>
      </c>
      <c r="GS42" s="114">
        <v>3292838.5229142099</v>
      </c>
      <c r="GT42" s="114">
        <v>3348600.8503542901</v>
      </c>
      <c r="GU42" s="114">
        <v>3377783.7294854498</v>
      </c>
      <c r="GV42" s="114">
        <v>3381795.2922170199</v>
      </c>
    </row>
    <row r="43" spans="1:204" s="79" customFormat="1" x14ac:dyDescent="0.2">
      <c r="A43" s="75" t="s">
        <v>2034</v>
      </c>
      <c r="B43" s="76">
        <f>STDEV(D43:W43)/AVERAGE(D43:W43)</f>
        <v>5.3217706393825073E-2</v>
      </c>
      <c r="C43" s="77"/>
      <c r="D43" s="78">
        <f t="shared" ref="D43:W43" si="45">(D41/D42)*134.5</f>
        <v>49.753027341837935</v>
      </c>
      <c r="E43" s="78">
        <f t="shared" si="45"/>
        <v>53.572706117241246</v>
      </c>
      <c r="F43" s="78">
        <f t="shared" si="45"/>
        <v>52.752105331729112</v>
      </c>
      <c r="G43" s="78">
        <f t="shared" si="45"/>
        <v>53.927067213896962</v>
      </c>
      <c r="H43" s="78">
        <f t="shared" si="45"/>
        <v>53.987333192502611</v>
      </c>
      <c r="I43" s="78">
        <f t="shared" si="45"/>
        <v>52.84531372229344</v>
      </c>
      <c r="J43" s="78">
        <f t="shared" si="45"/>
        <v>50.797103340024378</v>
      </c>
      <c r="K43" s="78">
        <f t="shared" si="45"/>
        <v>62.69957473544838</v>
      </c>
      <c r="L43" s="78">
        <f t="shared" si="45"/>
        <v>52.528478376645012</v>
      </c>
      <c r="M43" s="78">
        <f t="shared" si="45"/>
        <v>51.82294520467245</v>
      </c>
      <c r="N43" s="78">
        <f t="shared" si="45"/>
        <v>54.345223690983921</v>
      </c>
      <c r="O43" s="78">
        <f t="shared" si="45"/>
        <v>54.412468229028583</v>
      </c>
      <c r="P43" s="78">
        <f t="shared" si="45"/>
        <v>49.62117598458736</v>
      </c>
      <c r="Q43" s="78">
        <f t="shared" si="45"/>
        <v>52.4959272608737</v>
      </c>
      <c r="R43" s="78">
        <f t="shared" si="45"/>
        <v>49.585815726064084</v>
      </c>
      <c r="S43" s="78">
        <f t="shared" si="45"/>
        <v>53.84564244697475</v>
      </c>
      <c r="T43" s="78">
        <f t="shared" si="45"/>
        <v>51.822529121265703</v>
      </c>
      <c r="U43" s="78">
        <f t="shared" si="45"/>
        <v>53.466889251422188</v>
      </c>
      <c r="V43" s="78">
        <f t="shared" si="45"/>
        <v>52.748017779312462</v>
      </c>
      <c r="W43" s="78">
        <f t="shared" si="45"/>
        <v>56.114077821923154</v>
      </c>
      <c r="Y43" s="80">
        <f>STDEV(AA43:AT43)/AVERAGE(AA43:AT43)</f>
        <v>3.0778675288547844E-2</v>
      </c>
      <c r="Z43" s="81"/>
      <c r="AA43" s="82">
        <f>((AA41/AA42)*134.5)</f>
        <v>53.638911127524963</v>
      </c>
      <c r="AB43" s="82">
        <f t="shared" ref="AB43:AT43" si="46">((AB41/AB42)*134.5)</f>
        <v>49.654672916561218</v>
      </c>
      <c r="AC43" s="82">
        <f t="shared" si="46"/>
        <v>50.162897263930788</v>
      </c>
      <c r="AD43" s="82">
        <f t="shared" si="46"/>
        <v>51.168398863311594</v>
      </c>
      <c r="AE43" s="82">
        <f t="shared" si="46"/>
        <v>54.761510204106322</v>
      </c>
      <c r="AF43" s="82">
        <f t="shared" si="46"/>
        <v>51.994904428803686</v>
      </c>
      <c r="AG43" s="82">
        <f t="shared" si="46"/>
        <v>51.188009473190604</v>
      </c>
      <c r="AH43" s="82">
        <f t="shared" si="46"/>
        <v>49.018389731681324</v>
      </c>
      <c r="AI43" s="82">
        <f t="shared" si="46"/>
        <v>52.157315198285417</v>
      </c>
      <c r="AJ43" s="82">
        <f t="shared" si="46"/>
        <v>49.949927614365514</v>
      </c>
      <c r="AK43" s="82">
        <f t="shared" si="46"/>
        <v>51.363226300396526</v>
      </c>
      <c r="AL43" s="82">
        <f t="shared" si="46"/>
        <v>50.955746382213789</v>
      </c>
      <c r="AM43" s="82">
        <f t="shared" si="46"/>
        <v>50.084993676382645</v>
      </c>
      <c r="AN43" s="82">
        <f t="shared" si="46"/>
        <v>51.421095030461721</v>
      </c>
      <c r="AO43" s="82">
        <f t="shared" si="46"/>
        <v>50.768333857797273</v>
      </c>
      <c r="AP43" s="82">
        <f t="shared" si="46"/>
        <v>49.344998146317245</v>
      </c>
      <c r="AQ43" s="82">
        <f t="shared" si="46"/>
        <v>53.688698862551803</v>
      </c>
      <c r="AR43" s="82">
        <f t="shared" si="46"/>
        <v>53.765128457839594</v>
      </c>
      <c r="AS43" s="82">
        <f t="shared" si="46"/>
        <v>51.627454343570058</v>
      </c>
      <c r="AT43" s="82">
        <f t="shared" si="46"/>
        <v>50.771614845471667</v>
      </c>
      <c r="AU43" s="105"/>
      <c r="AV43" s="106">
        <f>((AV41/AV42)*134.5)</f>
        <v>26.746748251242273</v>
      </c>
      <c r="AW43" s="106">
        <f t="shared" ref="AW43:DH43" si="47">((AW41/AW42)*134.5)</f>
        <v>44.067575682106906</v>
      </c>
      <c r="AX43" s="106">
        <f t="shared" si="47"/>
        <v>21.956216322247528</v>
      </c>
      <c r="AY43" s="106">
        <f t="shared" si="47"/>
        <v>51.902552433229339</v>
      </c>
      <c r="AZ43" s="106">
        <f t="shared" si="47"/>
        <v>37.118458458755072</v>
      </c>
      <c r="BA43" s="106">
        <f t="shared" si="47"/>
        <v>43.04809915284919</v>
      </c>
      <c r="BB43" s="106">
        <f t="shared" si="47"/>
        <v>44.429223485272686</v>
      </c>
      <c r="BC43" s="106">
        <f t="shared" si="47"/>
        <v>42.092863125736791</v>
      </c>
      <c r="BD43" s="106">
        <f t="shared" si="47"/>
        <v>43.079689292611192</v>
      </c>
      <c r="BE43" s="106">
        <f t="shared" si="47"/>
        <v>34.53407566752572</v>
      </c>
      <c r="BF43" s="106">
        <f t="shared" si="47"/>
        <v>33.008357892335482</v>
      </c>
      <c r="BG43" s="106">
        <f t="shared" si="47"/>
        <v>47.725430552422651</v>
      </c>
      <c r="BH43" s="106">
        <f t="shared" si="47"/>
        <v>35.495284698157562</v>
      </c>
      <c r="BI43" s="106">
        <f t="shared" si="47"/>
        <v>50.914940686088094</v>
      </c>
      <c r="BJ43" s="106">
        <f t="shared" si="47"/>
        <v>29.563004106297669</v>
      </c>
      <c r="BK43" s="106">
        <f t="shared" si="47"/>
        <v>28.169767307748838</v>
      </c>
      <c r="BL43" s="106">
        <f t="shared" si="47"/>
        <v>30.213967160038468</v>
      </c>
      <c r="BM43" s="106">
        <f t="shared" si="47"/>
        <v>57.820812496207068</v>
      </c>
      <c r="BN43" s="106">
        <f t="shared" si="47"/>
        <v>40.27744269082315</v>
      </c>
      <c r="BO43" s="106">
        <f t="shared" si="47"/>
        <v>55.414795677568797</v>
      </c>
      <c r="BP43" s="106">
        <f t="shared" si="47"/>
        <v>41.920012360276758</v>
      </c>
      <c r="BQ43" s="106">
        <f t="shared" si="47"/>
        <v>31.530705666641563</v>
      </c>
      <c r="BR43" s="106">
        <f t="shared" si="47"/>
        <v>32.467483781443761</v>
      </c>
      <c r="BS43" s="106">
        <f t="shared" si="47"/>
        <v>33.152195242031702</v>
      </c>
      <c r="BT43" s="106">
        <f t="shared" si="47"/>
        <v>30.885412077719376</v>
      </c>
      <c r="BU43" s="106">
        <f t="shared" si="47"/>
        <v>38.716158667955085</v>
      </c>
      <c r="BV43" s="106">
        <f t="shared" si="47"/>
        <v>36.2190276767002</v>
      </c>
      <c r="BW43" s="106">
        <f t="shared" si="47"/>
        <v>36.554929778378138</v>
      </c>
      <c r="BX43" s="106">
        <f t="shared" si="47"/>
        <v>45.111381273379784</v>
      </c>
      <c r="BY43" s="106">
        <f t="shared" si="47"/>
        <v>45.728999938418589</v>
      </c>
      <c r="BZ43" s="106">
        <f t="shared" si="47"/>
        <v>38.784233937993804</v>
      </c>
      <c r="CA43" s="106">
        <f t="shared" si="47"/>
        <v>40.327266928241215</v>
      </c>
      <c r="CB43" s="106">
        <f t="shared" si="47"/>
        <v>42.211943229841125</v>
      </c>
      <c r="CC43" s="106">
        <f t="shared" si="47"/>
        <v>37.115523872984738</v>
      </c>
      <c r="CD43" s="106">
        <f t="shared" si="47"/>
        <v>42.332386223268109</v>
      </c>
      <c r="CE43" s="106">
        <f t="shared" si="47"/>
        <v>45.843221036143028</v>
      </c>
      <c r="CF43" s="106">
        <f t="shared" si="47"/>
        <v>41.637020206112162</v>
      </c>
      <c r="CG43" s="106">
        <f t="shared" si="47"/>
        <v>40.182202657248247</v>
      </c>
      <c r="CH43" s="106">
        <f t="shared" si="47"/>
        <v>33.906978392330757</v>
      </c>
      <c r="CI43" s="106">
        <f t="shared" si="47"/>
        <v>57.711908210987595</v>
      </c>
      <c r="CJ43" s="106">
        <f t="shared" si="47"/>
        <v>47.725318638193841</v>
      </c>
      <c r="CK43" s="106">
        <f t="shared" si="47"/>
        <v>47.410542199260604</v>
      </c>
      <c r="CL43" s="106">
        <f t="shared" si="47"/>
        <v>61.697472482156122</v>
      </c>
      <c r="CM43" s="106">
        <f t="shared" si="47"/>
        <v>43.359243921529185</v>
      </c>
      <c r="CN43" s="106">
        <f t="shared" si="47"/>
        <v>43.641121529858921</v>
      </c>
      <c r="CO43" s="106">
        <f t="shared" si="47"/>
        <v>44.061887677872292</v>
      </c>
      <c r="CP43" s="106">
        <f t="shared" si="47"/>
        <v>31.937350502822341</v>
      </c>
      <c r="CQ43" s="106">
        <f t="shared" si="47"/>
        <v>43.765610211723811</v>
      </c>
      <c r="CR43" s="106">
        <f t="shared" si="47"/>
        <v>48.354969165894104</v>
      </c>
      <c r="CS43" s="106">
        <f t="shared" si="47"/>
        <v>43.345820901985334</v>
      </c>
      <c r="CT43" s="106">
        <f t="shared" si="47"/>
        <v>43.22321642077376</v>
      </c>
      <c r="CU43" s="106">
        <f t="shared" si="47"/>
        <v>42.98329446387276</v>
      </c>
      <c r="CV43" s="106">
        <f t="shared" si="47"/>
        <v>35.253585016571613</v>
      </c>
      <c r="CW43" s="106">
        <f t="shared" si="47"/>
        <v>41.609160936397473</v>
      </c>
      <c r="CX43" s="106">
        <f t="shared" si="47"/>
        <v>38.715309381709801</v>
      </c>
      <c r="CY43" s="106">
        <f t="shared" si="47"/>
        <v>42.872737587042302</v>
      </c>
      <c r="CZ43" s="106">
        <f t="shared" si="47"/>
        <v>35.135632792072649</v>
      </c>
      <c r="DA43" s="106">
        <f t="shared" si="47"/>
        <v>70.042475488276935</v>
      </c>
      <c r="DB43" s="106">
        <f t="shared" si="47"/>
        <v>38.586799337378103</v>
      </c>
      <c r="DC43" s="106">
        <f t="shared" si="47"/>
        <v>52.523034541724847</v>
      </c>
      <c r="DD43" s="106">
        <f t="shared" si="47"/>
        <v>36.770073854916475</v>
      </c>
      <c r="DE43" s="106">
        <f t="shared" si="47"/>
        <v>46.192945564803651</v>
      </c>
      <c r="DF43" s="106">
        <f t="shared" si="47"/>
        <v>37.11963508509799</v>
      </c>
      <c r="DG43" s="106">
        <f t="shared" si="47"/>
        <v>27.559843148576604</v>
      </c>
      <c r="DH43" s="106">
        <f t="shared" si="47"/>
        <v>28.255291379872123</v>
      </c>
      <c r="DI43" s="106">
        <f t="shared" ref="DI43:FT43" si="48">((DI41/DI42)*134.5)</f>
        <v>27.516375939440628</v>
      </c>
      <c r="DJ43" s="106">
        <f t="shared" si="48"/>
        <v>23.61805727508926</v>
      </c>
      <c r="DK43" s="106">
        <f t="shared" si="48"/>
        <v>46.859746395005871</v>
      </c>
      <c r="DL43" s="106">
        <f t="shared" si="48"/>
        <v>40.479633782235766</v>
      </c>
      <c r="DM43" s="106">
        <f t="shared" si="48"/>
        <v>43.050566365647512</v>
      </c>
      <c r="DN43" s="106">
        <f t="shared" si="48"/>
        <v>24.983200398495711</v>
      </c>
      <c r="DO43" s="106">
        <f t="shared" si="48"/>
        <v>55.72011165535266</v>
      </c>
      <c r="DP43" s="106">
        <f t="shared" si="48"/>
        <v>33.430629944451297</v>
      </c>
      <c r="DQ43" s="106">
        <f t="shared" si="48"/>
        <v>30.78505094638351</v>
      </c>
      <c r="DR43" s="106">
        <f t="shared" si="48"/>
        <v>41.865079072490765</v>
      </c>
      <c r="DS43" s="106">
        <f t="shared" si="48"/>
        <v>43.158887370906832</v>
      </c>
      <c r="DT43" s="106">
        <f t="shared" si="48"/>
        <v>41.939760154962805</v>
      </c>
      <c r="DU43" s="106">
        <f t="shared" si="48"/>
        <v>37.934356290272554</v>
      </c>
      <c r="DV43" s="106">
        <f t="shared" si="48"/>
        <v>30.789349708573017</v>
      </c>
      <c r="DW43" s="106">
        <f t="shared" si="48"/>
        <v>34.623673502479349</v>
      </c>
      <c r="DX43" s="106">
        <f t="shared" si="48"/>
        <v>66.009987224476319</v>
      </c>
      <c r="DY43" s="106">
        <f t="shared" si="48"/>
        <v>40.940626385995401</v>
      </c>
      <c r="DZ43" s="106">
        <f t="shared" si="48"/>
        <v>31.674237174762748</v>
      </c>
      <c r="EA43" s="106">
        <f t="shared" si="48"/>
        <v>31.113692278461436</v>
      </c>
      <c r="EB43" s="106">
        <f t="shared" si="48"/>
        <v>36.444717679840018</v>
      </c>
      <c r="EC43" s="106">
        <f t="shared" si="48"/>
        <v>45.877781505150345</v>
      </c>
      <c r="ED43" s="106">
        <f t="shared" si="48"/>
        <v>49.937461330587468</v>
      </c>
      <c r="EE43" s="106">
        <f t="shared" si="48"/>
        <v>24.720184352529596</v>
      </c>
      <c r="EF43" s="106">
        <f t="shared" si="48"/>
        <v>45.199509100233158</v>
      </c>
      <c r="EG43" s="106">
        <f t="shared" si="48"/>
        <v>44.791169029473714</v>
      </c>
      <c r="EH43" s="106">
        <f t="shared" si="48"/>
        <v>36.890179112802059</v>
      </c>
      <c r="EI43" s="106">
        <f t="shared" si="48"/>
        <v>33.840120434191668</v>
      </c>
      <c r="EJ43" s="106">
        <f t="shared" si="48"/>
        <v>53.194084694039958</v>
      </c>
      <c r="EK43" s="106">
        <f t="shared" si="48"/>
        <v>52.945144323422397</v>
      </c>
      <c r="EL43" s="106">
        <f t="shared" si="48"/>
        <v>49.575450983447176</v>
      </c>
      <c r="EM43" s="106">
        <f t="shared" si="48"/>
        <v>45.881220182717627</v>
      </c>
      <c r="EN43" s="106">
        <f t="shared" si="48"/>
        <v>34.006918166372486</v>
      </c>
      <c r="EO43" s="106">
        <f t="shared" si="48"/>
        <v>48.162066498413473</v>
      </c>
      <c r="EP43" s="106">
        <f t="shared" si="48"/>
        <v>38.407705276453157</v>
      </c>
      <c r="EQ43" s="106">
        <f t="shared" si="48"/>
        <v>40.773318131058545</v>
      </c>
      <c r="ER43" s="106">
        <f t="shared" si="48"/>
        <v>40.98080138556643</v>
      </c>
      <c r="ES43" s="106">
        <f t="shared" si="48"/>
        <v>41.20052892233528</v>
      </c>
      <c r="ET43" s="106">
        <f t="shared" si="48"/>
        <v>39.713219412401862</v>
      </c>
      <c r="EU43" s="106">
        <f t="shared" si="48"/>
        <v>52.332870584122141</v>
      </c>
      <c r="EV43" s="106">
        <f t="shared" si="48"/>
        <v>58.424214096763301</v>
      </c>
      <c r="EW43" s="106">
        <f t="shared" si="48"/>
        <v>53.48517631239784</v>
      </c>
      <c r="EX43" s="106">
        <f t="shared" si="48"/>
        <v>51.901973544110859</v>
      </c>
      <c r="EY43" s="106">
        <f t="shared" si="48"/>
        <v>46.565747986913969</v>
      </c>
      <c r="EZ43" s="106">
        <f t="shared" si="48"/>
        <v>43.797065777429857</v>
      </c>
      <c r="FA43" s="106">
        <f t="shared" si="48"/>
        <v>36.768568451057085</v>
      </c>
      <c r="FB43" s="106">
        <f t="shared" si="48"/>
        <v>40.559833320255251</v>
      </c>
      <c r="FC43" s="106">
        <f t="shared" si="48"/>
        <v>52.200667410220674</v>
      </c>
      <c r="FD43" s="106">
        <f t="shared" si="48"/>
        <v>28.802639891082155</v>
      </c>
      <c r="FE43" s="106">
        <f t="shared" si="48"/>
        <v>50.001406478635005</v>
      </c>
      <c r="FF43" s="106">
        <f t="shared" si="48"/>
        <v>32.747101078837773</v>
      </c>
      <c r="FG43" s="106">
        <f t="shared" si="48"/>
        <v>37.699248589967517</v>
      </c>
      <c r="FH43" s="106">
        <f t="shared" si="48"/>
        <v>40.483993071468049</v>
      </c>
      <c r="FI43" s="106">
        <f t="shared" si="48"/>
        <v>54.588240908836305</v>
      </c>
      <c r="FJ43" s="106">
        <f t="shared" si="48"/>
        <v>28.863594650118973</v>
      </c>
      <c r="FK43" s="106">
        <f t="shared" si="48"/>
        <v>48.759980297573314</v>
      </c>
      <c r="FL43" s="106">
        <f t="shared" si="48"/>
        <v>58.492347772757427</v>
      </c>
      <c r="FM43" s="106">
        <f t="shared" si="48"/>
        <v>38.222722022791096</v>
      </c>
      <c r="FN43" s="106">
        <f t="shared" si="48"/>
        <v>54.250967459586256</v>
      </c>
      <c r="FO43" s="106">
        <f t="shared" si="48"/>
        <v>30.678675621515804</v>
      </c>
      <c r="FP43" s="106">
        <f t="shared" si="48"/>
        <v>25.492028677286815</v>
      </c>
      <c r="FQ43" s="106">
        <f t="shared" si="48"/>
        <v>41.50845754464455</v>
      </c>
      <c r="FR43" s="106">
        <f t="shared" si="48"/>
        <v>35.32466774876363</v>
      </c>
      <c r="FS43" s="106">
        <f t="shared" si="48"/>
        <v>53.663003063798499</v>
      </c>
      <c r="FT43" s="106">
        <f t="shared" si="48"/>
        <v>32.358342010701982</v>
      </c>
      <c r="FU43" s="106">
        <f t="shared" ref="FU43:GV43" si="49">((FU41/FU42)*134.5)</f>
        <v>40.908597183840051</v>
      </c>
      <c r="FV43" s="106">
        <f t="shared" si="49"/>
        <v>45.703377656507591</v>
      </c>
      <c r="FW43" s="106">
        <f t="shared" si="49"/>
        <v>44.545618746465095</v>
      </c>
      <c r="FX43" s="106">
        <f t="shared" si="49"/>
        <v>41.598958865828884</v>
      </c>
      <c r="FY43" s="106">
        <f t="shared" si="49"/>
        <v>49.583013248785868</v>
      </c>
      <c r="FZ43" s="106">
        <f t="shared" si="49"/>
        <v>23.228036939728803</v>
      </c>
      <c r="GA43" s="106">
        <f t="shared" si="49"/>
        <v>44.09235248511181</v>
      </c>
      <c r="GB43" s="106">
        <f t="shared" si="49"/>
        <v>46.517318742609156</v>
      </c>
      <c r="GC43" s="106">
        <f t="shared" si="49"/>
        <v>60.098200210275728</v>
      </c>
      <c r="GD43" s="106">
        <f t="shared" si="49"/>
        <v>39.086069439821827</v>
      </c>
      <c r="GE43" s="106">
        <f t="shared" si="49"/>
        <v>28.484697155718479</v>
      </c>
      <c r="GF43" s="106">
        <f t="shared" si="49"/>
        <v>40.495234366010123</v>
      </c>
      <c r="GG43" s="106">
        <f t="shared" si="49"/>
        <v>51.910546631316585</v>
      </c>
      <c r="GH43" s="106">
        <f t="shared" si="49"/>
        <v>33.523269906325467</v>
      </c>
      <c r="GI43" s="106">
        <f t="shared" si="49"/>
        <v>30.366474250774186</v>
      </c>
      <c r="GJ43" s="106">
        <f t="shared" si="49"/>
        <v>41.921626622213431</v>
      </c>
      <c r="GK43" s="106">
        <f t="shared" si="49"/>
        <v>38.78146919548184</v>
      </c>
      <c r="GL43" s="106">
        <f t="shared" si="49"/>
        <v>46.949932138066508</v>
      </c>
      <c r="GM43" s="106">
        <f t="shared" si="49"/>
        <v>37.299624424005366</v>
      </c>
      <c r="GN43" s="106">
        <f t="shared" si="49"/>
        <v>27.293203301564741</v>
      </c>
      <c r="GO43" s="106">
        <f t="shared" si="49"/>
        <v>27.125822166219617</v>
      </c>
      <c r="GP43" s="106">
        <f t="shared" si="49"/>
        <v>30.975675831225061</v>
      </c>
      <c r="GQ43" s="106">
        <f t="shared" si="49"/>
        <v>30.937935725921577</v>
      </c>
      <c r="GR43" s="106">
        <f t="shared" si="49"/>
        <v>37.280852736823597</v>
      </c>
      <c r="GS43" s="106">
        <f t="shared" si="49"/>
        <v>45.800180784736348</v>
      </c>
      <c r="GT43" s="106">
        <f t="shared" si="49"/>
        <v>55.818092235270342</v>
      </c>
      <c r="GU43" s="106">
        <f t="shared" si="49"/>
        <v>38.483209722485391</v>
      </c>
      <c r="GV43" s="106">
        <f t="shared" si="49"/>
        <v>31.97121581853677</v>
      </c>
    </row>
    <row r="44" spans="1:204" x14ac:dyDescent="0.2">
      <c r="A44" s="83"/>
      <c r="B44" s="70"/>
      <c r="C44" s="71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Y44" s="72"/>
      <c r="Z44" s="73"/>
      <c r="AA44" s="74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</row>
    <row r="45" spans="1:204" x14ac:dyDescent="0.2">
      <c r="A45" s="69" t="s">
        <v>2053</v>
      </c>
      <c r="B45" s="70">
        <f>STDEV(D45:W45)/AVERAGE(D45:W45)</f>
        <v>0.11963601541664395</v>
      </c>
      <c r="C45" s="71"/>
      <c r="D45" s="8">
        <v>37637961.850673199</v>
      </c>
      <c r="E45" s="8">
        <v>38165431.6377564</v>
      </c>
      <c r="F45" s="8">
        <v>37898051.271452896</v>
      </c>
      <c r="G45" s="8">
        <v>37072240.357287697</v>
      </c>
      <c r="H45" s="8">
        <v>36413699.710748397</v>
      </c>
      <c r="I45" s="8">
        <v>36727098.986537099</v>
      </c>
      <c r="J45" s="8">
        <v>35534268.638941102</v>
      </c>
      <c r="K45" s="8">
        <v>33928128.882522702</v>
      </c>
      <c r="L45" s="8">
        <v>32964984.612594102</v>
      </c>
      <c r="M45" s="8">
        <v>31876467.722541101</v>
      </c>
      <c r="N45" s="8">
        <v>31923797.657305099</v>
      </c>
      <c r="O45" s="8">
        <v>30941039.5423376</v>
      </c>
      <c r="P45" s="8">
        <v>30512682.9719445</v>
      </c>
      <c r="Q45" s="8">
        <v>29545076.473052699</v>
      </c>
      <c r="R45" s="8">
        <v>29487151.065897901</v>
      </c>
      <c r="S45" s="8">
        <v>29149857.972408298</v>
      </c>
      <c r="T45" s="8">
        <v>27965192.126366001</v>
      </c>
      <c r="U45" s="8">
        <v>27817343.659267198</v>
      </c>
      <c r="V45" s="8">
        <v>27001353.143592902</v>
      </c>
      <c r="W45" s="8">
        <v>27477404.048550699</v>
      </c>
      <c r="Y45" s="72">
        <f>STDEV(AA45:AT45)/AVERAGE(AA45:AT45)</f>
        <v>0.10299120886154395</v>
      </c>
      <c r="Z45" s="73"/>
      <c r="AA45" s="10">
        <v>24646189.8361152</v>
      </c>
      <c r="AB45" s="10">
        <v>25038554.0544012</v>
      </c>
      <c r="AC45" s="10">
        <v>25209365.047152601</v>
      </c>
      <c r="AD45" s="10">
        <v>24889919.973132499</v>
      </c>
      <c r="AE45" s="10">
        <v>24250717.428445</v>
      </c>
      <c r="AF45" s="10">
        <v>24504814.2505184</v>
      </c>
      <c r="AG45" s="10">
        <v>23263644.395098899</v>
      </c>
      <c r="AH45" s="10">
        <v>22473577.9367298</v>
      </c>
      <c r="AI45" s="10">
        <v>22063184.637975499</v>
      </c>
      <c r="AJ45" s="10">
        <v>21643946.335536201</v>
      </c>
      <c r="AK45" s="10">
        <v>21587288.771712299</v>
      </c>
      <c r="AL45" s="10">
        <v>20747203.455348101</v>
      </c>
      <c r="AM45" s="10">
        <v>20330821.0065821</v>
      </c>
      <c r="AN45" s="10">
        <v>20696922.893426899</v>
      </c>
      <c r="AO45" s="10">
        <v>20525391.854104798</v>
      </c>
      <c r="AP45" s="10">
        <v>19966638.265018601</v>
      </c>
      <c r="AQ45" s="10">
        <v>19456847.403840099</v>
      </c>
      <c r="AR45" s="10">
        <v>19230925.813253</v>
      </c>
      <c r="AS45" s="10">
        <v>18663896.804852899</v>
      </c>
      <c r="AT45" s="10">
        <v>18704904.051085699</v>
      </c>
      <c r="AV45" s="114">
        <v>26079252.793765601</v>
      </c>
      <c r="AW45" s="114">
        <v>36707569.934437901</v>
      </c>
      <c r="AX45" s="114">
        <v>23595016.927203</v>
      </c>
      <c r="AY45" s="114">
        <v>35233146.063041501</v>
      </c>
      <c r="AZ45" s="114">
        <v>31859689.005127799</v>
      </c>
      <c r="BA45" s="114">
        <v>35900468.708243199</v>
      </c>
      <c r="BB45" s="114">
        <v>26987201.273600999</v>
      </c>
      <c r="BC45" s="114">
        <v>21261273.3258381</v>
      </c>
      <c r="BD45" s="114">
        <v>37710026.7055021</v>
      </c>
      <c r="BE45" s="114">
        <v>27946304.222527899</v>
      </c>
      <c r="BF45" s="114">
        <v>26282943.515629102</v>
      </c>
      <c r="BG45" s="114">
        <v>25762523.114836499</v>
      </c>
      <c r="BH45" s="114">
        <v>36122147.965600803</v>
      </c>
      <c r="BI45" s="114">
        <v>32838156.519182101</v>
      </c>
      <c r="BJ45" s="114">
        <v>16809302.267316099</v>
      </c>
      <c r="BK45" s="114">
        <v>25031436.770681601</v>
      </c>
      <c r="BL45" s="114">
        <v>34452616.336224101</v>
      </c>
      <c r="BM45" s="114">
        <v>38060753.693245403</v>
      </c>
      <c r="BN45" s="114">
        <v>22833243.494266201</v>
      </c>
      <c r="BO45" s="114">
        <v>28841276.092507299</v>
      </c>
      <c r="BP45" s="114">
        <v>30280546.380032599</v>
      </c>
      <c r="BQ45" s="114">
        <v>24042313.2641486</v>
      </c>
      <c r="BR45" s="114">
        <v>18019438.4146685</v>
      </c>
      <c r="BS45" s="114">
        <v>21402038.476995599</v>
      </c>
      <c r="BT45" s="114">
        <v>25571170.288686302</v>
      </c>
      <c r="BU45" s="114">
        <v>29127289.255913001</v>
      </c>
      <c r="BV45" s="114">
        <v>27808409.1819821</v>
      </c>
      <c r="BW45" s="114">
        <v>22912127.4739458</v>
      </c>
      <c r="BX45" s="114">
        <v>29295265.490439098</v>
      </c>
      <c r="BY45" s="114">
        <v>36746083.550056599</v>
      </c>
      <c r="BZ45" s="114">
        <v>25028881.742094401</v>
      </c>
      <c r="CA45" s="114">
        <v>25533779.128327299</v>
      </c>
      <c r="CB45" s="114">
        <v>25933030.093650799</v>
      </c>
      <c r="CC45" s="114">
        <v>26263534.195449501</v>
      </c>
      <c r="CD45" s="114">
        <v>27474018.223056301</v>
      </c>
      <c r="CE45" s="114">
        <v>16868283.094844099</v>
      </c>
      <c r="CF45" s="114">
        <v>24476607.603925001</v>
      </c>
      <c r="CG45" s="114">
        <v>26225172.280248001</v>
      </c>
      <c r="CH45" s="114">
        <v>21399201.415968101</v>
      </c>
      <c r="CI45" s="114">
        <v>31203392.655881301</v>
      </c>
      <c r="CJ45" s="114">
        <v>29955623.5863856</v>
      </c>
      <c r="CK45" s="114">
        <v>30081318.211798999</v>
      </c>
      <c r="CL45" s="114">
        <v>28626571.0058822</v>
      </c>
      <c r="CM45" s="114">
        <v>31635848.1436713</v>
      </c>
      <c r="CN45" s="114">
        <v>28374458.252191</v>
      </c>
      <c r="CO45" s="114">
        <v>36269331.274560101</v>
      </c>
      <c r="CP45" s="114">
        <v>26493388.889545299</v>
      </c>
      <c r="CQ45" s="114">
        <v>25479596.850906201</v>
      </c>
      <c r="CR45" s="114">
        <v>24874174.796166901</v>
      </c>
      <c r="CS45" s="114">
        <v>19975708.039602902</v>
      </c>
      <c r="CT45" s="114">
        <v>26686548.156873699</v>
      </c>
      <c r="CU45" s="114">
        <v>31967540.923204601</v>
      </c>
      <c r="CV45" s="114">
        <v>21860303.8652144</v>
      </c>
      <c r="CW45" s="114">
        <v>23286689.132244602</v>
      </c>
      <c r="CX45" s="114">
        <v>21068508.8913095</v>
      </c>
      <c r="CY45" s="114">
        <v>26309961.230829298</v>
      </c>
      <c r="CZ45" s="114">
        <v>25357832.472813901</v>
      </c>
      <c r="DA45" s="114">
        <v>28108107.743679099</v>
      </c>
      <c r="DB45" s="114">
        <v>22149050.868583702</v>
      </c>
      <c r="DC45" s="114">
        <v>28461328.135857102</v>
      </c>
      <c r="DD45" s="114">
        <v>28138807.900287099</v>
      </c>
      <c r="DE45" s="114">
        <v>31047616.759417199</v>
      </c>
      <c r="DF45" s="114">
        <v>31495677.987651698</v>
      </c>
      <c r="DG45" s="114">
        <v>18360708.486901499</v>
      </c>
      <c r="DH45" s="114">
        <v>27481057.666823801</v>
      </c>
      <c r="DI45" s="114">
        <v>16569594.8796496</v>
      </c>
      <c r="DJ45" s="114">
        <v>21723229.235844299</v>
      </c>
      <c r="DK45" s="114">
        <v>24640621.870350901</v>
      </c>
      <c r="DL45" s="114">
        <v>21790213.173238602</v>
      </c>
      <c r="DM45" s="114">
        <v>21499438.217119001</v>
      </c>
      <c r="DN45" s="114">
        <v>19630371.3937549</v>
      </c>
      <c r="DO45" s="114">
        <v>33126463.360947501</v>
      </c>
      <c r="DP45" s="114">
        <v>19215137.944913398</v>
      </c>
      <c r="DQ45" s="114">
        <v>24456481.286414001</v>
      </c>
      <c r="DR45" s="114">
        <v>20868385.6732012</v>
      </c>
      <c r="DS45" s="114">
        <v>28424513.111180499</v>
      </c>
      <c r="DT45" s="114">
        <v>26654640.378962498</v>
      </c>
      <c r="DU45" s="114">
        <v>19102728.3107768</v>
      </c>
      <c r="DV45" s="114">
        <v>19662186.488841899</v>
      </c>
      <c r="DW45" s="114">
        <v>27330343.191580299</v>
      </c>
      <c r="DX45" s="114">
        <v>30802352.611704599</v>
      </c>
      <c r="DY45" s="114">
        <v>21926478.9645986</v>
      </c>
      <c r="DZ45" s="114">
        <v>22039826.225782</v>
      </c>
      <c r="EA45" s="114">
        <v>15155680.963393001</v>
      </c>
      <c r="EB45" s="114">
        <v>24838574.3875646</v>
      </c>
      <c r="EC45" s="114">
        <v>27092209.3355713</v>
      </c>
      <c r="ED45" s="114">
        <v>26892715.365925699</v>
      </c>
      <c r="EE45" s="114">
        <v>10699949.7035423</v>
      </c>
      <c r="EF45" s="114">
        <v>19370434.6918432</v>
      </c>
      <c r="EG45" s="114">
        <v>27400159.233356699</v>
      </c>
      <c r="EH45" s="114">
        <v>20827376.289410401</v>
      </c>
      <c r="EI45" s="114">
        <v>21107867.2619549</v>
      </c>
      <c r="EJ45" s="114">
        <v>28071094.181087501</v>
      </c>
      <c r="EK45" s="114">
        <v>19490026.352663301</v>
      </c>
      <c r="EL45" s="114">
        <v>20529194.259447802</v>
      </c>
      <c r="EM45" s="114">
        <v>19400637.0999768</v>
      </c>
      <c r="EN45" s="114">
        <v>23540117.424620401</v>
      </c>
      <c r="EO45" s="114">
        <v>24887453.785515402</v>
      </c>
      <c r="EP45" s="114">
        <v>18791096.265548799</v>
      </c>
      <c r="EQ45" s="114">
        <v>13750771.0552353</v>
      </c>
      <c r="ER45" s="114">
        <v>14451556.5805659</v>
      </c>
      <c r="ES45" s="114">
        <v>22236495.0596058</v>
      </c>
      <c r="ET45" s="114">
        <v>17827804.069338702</v>
      </c>
      <c r="EU45" s="114">
        <v>20462152.081004001</v>
      </c>
      <c r="EV45" s="114">
        <v>21250780.4129331</v>
      </c>
      <c r="EW45" s="114">
        <v>25085155.694331098</v>
      </c>
      <c r="EX45" s="114">
        <v>26605317.7897451</v>
      </c>
      <c r="EY45" s="114">
        <v>20170801.933433399</v>
      </c>
      <c r="EZ45" s="114">
        <v>25895155.291591398</v>
      </c>
      <c r="FA45" s="114">
        <v>22068545.9413286</v>
      </c>
      <c r="FB45" s="114">
        <v>22735815.6307064</v>
      </c>
      <c r="FC45" s="114">
        <v>14089920.8480736</v>
      </c>
      <c r="FD45" s="114">
        <v>16818206.950732298</v>
      </c>
      <c r="FE45" s="114">
        <v>30329017.289930999</v>
      </c>
      <c r="FF45" s="114">
        <v>18268431.602823701</v>
      </c>
      <c r="FG45" s="114">
        <v>19250143.979101799</v>
      </c>
      <c r="FH45" s="114">
        <v>36009100.842969701</v>
      </c>
      <c r="FI45" s="114">
        <v>21023181.499516699</v>
      </c>
      <c r="FJ45" s="114">
        <v>20841528.739872199</v>
      </c>
      <c r="FK45" s="114">
        <v>17190389.209018201</v>
      </c>
      <c r="FL45" s="114">
        <v>18962602.127558399</v>
      </c>
      <c r="FM45" s="114">
        <v>20085427.599224001</v>
      </c>
      <c r="FN45" s="114">
        <v>19753017.831307799</v>
      </c>
      <c r="FO45" s="114">
        <v>24680401.954455201</v>
      </c>
      <c r="FP45" s="114">
        <v>17846897.0939405</v>
      </c>
      <c r="FQ45" s="114">
        <v>21507744.6769423</v>
      </c>
      <c r="FR45" s="114">
        <v>21455278.730117101</v>
      </c>
      <c r="FS45" s="114">
        <v>19234282.814107999</v>
      </c>
      <c r="FT45" s="114">
        <v>13266893.670932099</v>
      </c>
      <c r="FU45" s="114">
        <v>21124228.025015902</v>
      </c>
      <c r="FV45" s="114">
        <v>13145748.1377919</v>
      </c>
      <c r="FW45" s="114">
        <v>25519282.9801795</v>
      </c>
      <c r="FX45" s="114">
        <v>15654002.3053471</v>
      </c>
      <c r="FY45" s="114">
        <v>33025830.631000899</v>
      </c>
      <c r="FZ45" s="114">
        <v>17229050.033041298</v>
      </c>
      <c r="GA45" s="114">
        <v>16031891.417446701</v>
      </c>
      <c r="GB45" s="114">
        <v>23294137.934459999</v>
      </c>
      <c r="GC45" s="114">
        <v>25335152.1370873</v>
      </c>
      <c r="GD45" s="114">
        <v>22923362.694831502</v>
      </c>
      <c r="GE45" s="114">
        <v>18262723.831317302</v>
      </c>
      <c r="GF45" s="114">
        <v>21584250.498707902</v>
      </c>
      <c r="GG45" s="114">
        <v>29295832.098979101</v>
      </c>
      <c r="GH45" s="114">
        <v>20169199.983411402</v>
      </c>
      <c r="GI45" s="114">
        <v>24435638.507762399</v>
      </c>
      <c r="GJ45" s="114">
        <v>14688957.350166401</v>
      </c>
      <c r="GK45" s="114">
        <v>17978174.2425768</v>
      </c>
      <c r="GL45" s="114">
        <v>21509979.829190299</v>
      </c>
      <c r="GM45" s="114">
        <v>14652103.3949358</v>
      </c>
      <c r="GN45" s="114">
        <v>16663924.475074001</v>
      </c>
      <c r="GO45" s="114">
        <v>16792652.496468399</v>
      </c>
      <c r="GP45" s="114">
        <v>15009693.0685411</v>
      </c>
      <c r="GQ45" s="114">
        <v>21442931.424617399</v>
      </c>
      <c r="GR45" s="114">
        <v>16257024.5603338</v>
      </c>
      <c r="GS45" s="114">
        <v>24728708.9650953</v>
      </c>
      <c r="GT45" s="114">
        <v>25288103.783863299</v>
      </c>
      <c r="GU45" s="114">
        <v>20120649.608362399</v>
      </c>
      <c r="GV45" s="114">
        <v>19081099.917539101</v>
      </c>
    </row>
    <row r="46" spans="1:204" x14ac:dyDescent="0.2">
      <c r="A46" s="69" t="s">
        <v>2054</v>
      </c>
      <c r="B46" s="70">
        <f>STDEV(D46:W46)/AVERAGE(D46:W46)</f>
        <v>0.13611469344871041</v>
      </c>
      <c r="C46" s="71"/>
      <c r="D46" s="8">
        <v>28137877.292144701</v>
      </c>
      <c r="E46" s="8">
        <v>27985636.152445901</v>
      </c>
      <c r="F46" s="8">
        <v>27820932.0843587</v>
      </c>
      <c r="G46" s="8">
        <v>26959703.004824098</v>
      </c>
      <c r="H46" s="8">
        <v>26504273.612287398</v>
      </c>
      <c r="I46" s="8">
        <v>26495773.5576717</v>
      </c>
      <c r="J46" s="8">
        <v>24712324.7299372</v>
      </c>
      <c r="K46" s="8">
        <v>24557337.058908001</v>
      </c>
      <c r="L46" s="8">
        <v>23181719.409603201</v>
      </c>
      <c r="M46" s="8">
        <v>22868035.704898</v>
      </c>
      <c r="N46" s="8">
        <v>23295697.284393098</v>
      </c>
      <c r="O46" s="8">
        <v>21571302.088299502</v>
      </c>
      <c r="P46" s="8">
        <v>21516228.267290398</v>
      </c>
      <c r="Q46" s="8">
        <v>20643351.776298899</v>
      </c>
      <c r="R46" s="8">
        <v>20841435.8143989</v>
      </c>
      <c r="S46" s="8">
        <v>20736992.792729199</v>
      </c>
      <c r="T46" s="8">
        <v>19907550.1582244</v>
      </c>
      <c r="U46" s="8">
        <v>19690170.2920723</v>
      </c>
      <c r="V46" s="8">
        <v>19062643.613810599</v>
      </c>
      <c r="W46" s="8">
        <v>18954806.228954099</v>
      </c>
      <c r="Y46" s="72">
        <f>STDEV(AA46:AT46)/AVERAGE(AA46:AT46)</f>
        <v>0.12251629531587267</v>
      </c>
      <c r="Z46" s="73"/>
      <c r="AA46" s="10">
        <v>35613202.481719203</v>
      </c>
      <c r="AB46" s="10">
        <v>35050214.182829902</v>
      </c>
      <c r="AC46" s="10">
        <v>34350523.5635195</v>
      </c>
      <c r="AD46" s="10">
        <v>33580115.326562203</v>
      </c>
      <c r="AE46" s="10">
        <v>33395037.0101633</v>
      </c>
      <c r="AF46" s="10">
        <v>32799962.660764098</v>
      </c>
      <c r="AG46" s="10">
        <v>30958070.0068059</v>
      </c>
      <c r="AH46" s="10">
        <v>30032699.953856401</v>
      </c>
      <c r="AI46" s="10">
        <v>29977727.1509443</v>
      </c>
      <c r="AJ46" s="10">
        <v>28565004.5061238</v>
      </c>
      <c r="AK46" s="10">
        <v>29372463.392494898</v>
      </c>
      <c r="AL46" s="10">
        <v>27616441.9389765</v>
      </c>
      <c r="AM46" s="10">
        <v>27084048.5401759</v>
      </c>
      <c r="AN46" s="10">
        <v>26198558.505329601</v>
      </c>
      <c r="AO46" s="10">
        <v>26996342.7551209</v>
      </c>
      <c r="AP46" s="10">
        <v>26701969.649950501</v>
      </c>
      <c r="AQ46" s="10">
        <v>25510547.185332499</v>
      </c>
      <c r="AR46" s="10">
        <v>26073016.684162799</v>
      </c>
      <c r="AS46" s="10">
        <v>25011998.161853898</v>
      </c>
      <c r="AT46" s="10">
        <v>24266331.088604301</v>
      </c>
      <c r="AV46" s="114">
        <v>35234459.619644903</v>
      </c>
      <c r="AW46" s="114">
        <v>34373747.299233802</v>
      </c>
      <c r="AX46" s="114">
        <v>34640357.9814661</v>
      </c>
      <c r="AY46" s="114">
        <v>34688980.1539573</v>
      </c>
      <c r="AZ46" s="114">
        <v>32986114.7054535</v>
      </c>
      <c r="BA46" s="114">
        <v>33319256.5961846</v>
      </c>
      <c r="BB46" s="114">
        <v>33023328.0348331</v>
      </c>
      <c r="BC46" s="114">
        <v>34546167.7090597</v>
      </c>
      <c r="BD46" s="114">
        <v>33265755.569127701</v>
      </c>
      <c r="BE46" s="114">
        <v>34607062.189812198</v>
      </c>
      <c r="BF46" s="114">
        <v>35671123.350575402</v>
      </c>
      <c r="BG46" s="114">
        <v>26623112.581009399</v>
      </c>
      <c r="BH46" s="114">
        <v>32853111.4888556</v>
      </c>
      <c r="BI46" s="114">
        <v>33891538.814321302</v>
      </c>
      <c r="BJ46" s="114">
        <v>36835695.780917503</v>
      </c>
      <c r="BK46" s="114">
        <v>35478690.781188503</v>
      </c>
      <c r="BL46" s="114">
        <v>34629034.418845803</v>
      </c>
      <c r="BM46" s="114">
        <v>32996449.3823332</v>
      </c>
      <c r="BN46" s="114">
        <v>34781765.7004885</v>
      </c>
      <c r="BO46" s="114">
        <v>33992603.865597002</v>
      </c>
      <c r="BP46" s="114">
        <v>34992947.546729803</v>
      </c>
      <c r="BQ46" s="114">
        <v>34875432.108666301</v>
      </c>
      <c r="BR46" s="114">
        <v>36776383.501433603</v>
      </c>
      <c r="BS46" s="114">
        <v>34776665.123515204</v>
      </c>
      <c r="BT46" s="114">
        <v>34927807.839161001</v>
      </c>
      <c r="BU46" s="114">
        <v>35137937.450880103</v>
      </c>
      <c r="BV46" s="114">
        <v>34026257.896498203</v>
      </c>
      <c r="BW46" s="114">
        <v>35056385.516385101</v>
      </c>
      <c r="BX46" s="114">
        <v>33754763.231704198</v>
      </c>
      <c r="BY46" s="114">
        <v>32015203.0540924</v>
      </c>
      <c r="BZ46" s="114">
        <v>33761009.532417797</v>
      </c>
      <c r="CA46" s="114">
        <v>35107628.7553363</v>
      </c>
      <c r="CB46" s="114">
        <v>33945706.076074801</v>
      </c>
      <c r="CC46" s="114">
        <v>33774064.183328301</v>
      </c>
      <c r="CD46" s="114">
        <v>33128472.383244</v>
      </c>
      <c r="CE46" s="114">
        <v>34308524.934302904</v>
      </c>
      <c r="CF46" s="114">
        <v>29923370.489522502</v>
      </c>
      <c r="CG46" s="114">
        <v>33406044.212498199</v>
      </c>
      <c r="CH46" s="114">
        <v>33026638.071557999</v>
      </c>
      <c r="CI46" s="114">
        <v>30803336.090746</v>
      </c>
      <c r="CJ46" s="114">
        <v>30392208.419842999</v>
      </c>
      <c r="CK46" s="114">
        <v>30655411.924159501</v>
      </c>
      <c r="CL46" s="114">
        <v>31464893.043145299</v>
      </c>
      <c r="CM46" s="114">
        <v>31992433.310485698</v>
      </c>
      <c r="CN46" s="114">
        <v>31612753.3633653</v>
      </c>
      <c r="CO46" s="114">
        <v>31009195.892985001</v>
      </c>
      <c r="CP46" s="114">
        <v>29899204.593088001</v>
      </c>
      <c r="CQ46" s="114">
        <v>31661690.972326402</v>
      </c>
      <c r="CR46" s="114">
        <v>30677449.113846999</v>
      </c>
      <c r="CS46" s="114">
        <v>29348182.195908401</v>
      </c>
      <c r="CT46" s="114">
        <v>30104558.375145201</v>
      </c>
      <c r="CU46" s="114">
        <v>29175471.4649731</v>
      </c>
      <c r="CV46" s="114">
        <v>30806583.580083702</v>
      </c>
      <c r="CW46" s="114">
        <v>30492399.3022063</v>
      </c>
      <c r="CX46" s="114">
        <v>30048819.731405299</v>
      </c>
      <c r="CY46" s="114">
        <v>28783736.451848399</v>
      </c>
      <c r="CZ46" s="114">
        <v>30183946.1555604</v>
      </c>
      <c r="DA46" s="114">
        <v>28989857.039439298</v>
      </c>
      <c r="DB46" s="114">
        <v>28895366.807708502</v>
      </c>
      <c r="DC46" s="114">
        <v>29046762.205504399</v>
      </c>
      <c r="DD46" s="114">
        <v>28748317.6389178</v>
      </c>
      <c r="DE46" s="114">
        <v>30109081.8992537</v>
      </c>
      <c r="DF46" s="114">
        <v>28758225.660223801</v>
      </c>
      <c r="DG46" s="114">
        <v>28835922.007972199</v>
      </c>
      <c r="DH46" s="114">
        <v>30843808.529290698</v>
      </c>
      <c r="DI46" s="114">
        <v>30345683.083781201</v>
      </c>
      <c r="DJ46" s="114">
        <v>28211759.999427199</v>
      </c>
      <c r="DK46" s="114">
        <v>28245537.243175201</v>
      </c>
      <c r="DL46" s="114">
        <v>29692743.0374423</v>
      </c>
      <c r="DM46" s="114">
        <v>29764371.0041335</v>
      </c>
      <c r="DN46" s="114">
        <v>30802553.122948501</v>
      </c>
      <c r="DO46" s="114">
        <v>28347246.2156507</v>
      </c>
      <c r="DP46" s="114">
        <v>30190508.762683101</v>
      </c>
      <c r="DQ46" s="114">
        <v>31603610.453330498</v>
      </c>
      <c r="DR46" s="114">
        <v>29908776.884478901</v>
      </c>
      <c r="DS46" s="114">
        <v>29554269.062601</v>
      </c>
      <c r="DT46" s="114">
        <v>28003203.526990701</v>
      </c>
      <c r="DU46" s="114">
        <v>25145271.322826501</v>
      </c>
      <c r="DV46" s="114">
        <v>26530457.0028308</v>
      </c>
      <c r="DW46" s="114">
        <v>25259850.575531699</v>
      </c>
      <c r="DX46" s="114">
        <v>26433955.261519801</v>
      </c>
      <c r="DY46" s="114">
        <v>25005244.182712302</v>
      </c>
      <c r="DZ46" s="114">
        <v>26629307.625445299</v>
      </c>
      <c r="EA46" s="114">
        <v>26521416.999657299</v>
      </c>
      <c r="EB46" s="114">
        <v>26218578.198364701</v>
      </c>
      <c r="EC46" s="114">
        <v>25171087.824335199</v>
      </c>
      <c r="ED46" s="114">
        <v>24996160.1078672</v>
      </c>
      <c r="EE46" s="114">
        <v>26480905.577688102</v>
      </c>
      <c r="EF46" s="114">
        <v>25239048.2758311</v>
      </c>
      <c r="EG46" s="114">
        <v>24048995.611434299</v>
      </c>
      <c r="EH46" s="114">
        <v>24796661.913827799</v>
      </c>
      <c r="EI46" s="114">
        <v>24980920.905670501</v>
      </c>
      <c r="EJ46" s="114">
        <v>23807550.9660878</v>
      </c>
      <c r="EK46" s="114">
        <v>25482333.151363701</v>
      </c>
      <c r="EL46" s="114">
        <v>23132007.432987899</v>
      </c>
      <c r="EM46" s="114">
        <v>24530492.609816901</v>
      </c>
      <c r="EN46" s="114">
        <v>25132473.020848799</v>
      </c>
      <c r="EO46" s="114">
        <v>26383399.879225001</v>
      </c>
      <c r="EP46" s="114">
        <v>26016073.791367099</v>
      </c>
      <c r="EQ46" s="114">
        <v>25637776.1806878</v>
      </c>
      <c r="ER46" s="114">
        <v>25145299.000856899</v>
      </c>
      <c r="ES46" s="114">
        <v>26105558.647837501</v>
      </c>
      <c r="ET46" s="114">
        <v>25542342.047461201</v>
      </c>
      <c r="EU46" s="114">
        <v>25501296.151793901</v>
      </c>
      <c r="EV46" s="114">
        <v>25059254.383715201</v>
      </c>
      <c r="EW46" s="114">
        <v>23893021.8044439</v>
      </c>
      <c r="EX46" s="114">
        <v>24304830.274482802</v>
      </c>
      <c r="EY46" s="114">
        <v>26250242.436313901</v>
      </c>
      <c r="EZ46" s="114">
        <v>24276615.433945499</v>
      </c>
      <c r="FA46" s="114">
        <v>25379140.260317799</v>
      </c>
      <c r="FB46" s="114">
        <v>24759564.1056275</v>
      </c>
      <c r="FC46" s="114">
        <v>25991356.4783963</v>
      </c>
      <c r="FD46" s="114">
        <v>25650480.943241801</v>
      </c>
      <c r="FE46" s="114">
        <v>24879588.624687102</v>
      </c>
      <c r="FF46" s="114">
        <v>26029013.515289798</v>
      </c>
      <c r="FG46" s="114">
        <v>26258192.705471799</v>
      </c>
      <c r="FH46" s="114">
        <v>24513894.777070198</v>
      </c>
      <c r="FI46" s="114">
        <v>25427874.0515192</v>
      </c>
      <c r="FJ46" s="114">
        <v>24993364.055748601</v>
      </c>
      <c r="FK46" s="114">
        <v>25036162.287961699</v>
      </c>
      <c r="FL46" s="114">
        <v>23770635.9955796</v>
      </c>
      <c r="FM46" s="114">
        <v>23294652.1664703</v>
      </c>
      <c r="FN46" s="114">
        <v>23065504.045088399</v>
      </c>
      <c r="FO46" s="114">
        <v>23415518.2612103</v>
      </c>
      <c r="FP46" s="114">
        <v>25291259.3937001</v>
      </c>
      <c r="FQ46" s="114">
        <v>24092922.340277199</v>
      </c>
      <c r="FR46" s="114">
        <v>24249585.717799701</v>
      </c>
      <c r="FS46" s="114">
        <v>23534818.1456475</v>
      </c>
      <c r="FT46" s="114">
        <v>24137949.9812418</v>
      </c>
      <c r="FU46" s="114">
        <v>23511171.501463</v>
      </c>
      <c r="FV46" s="114">
        <v>22491794.068083499</v>
      </c>
      <c r="FW46" s="114">
        <v>24126882.5394696</v>
      </c>
      <c r="FX46" s="114">
        <v>23018138.313174799</v>
      </c>
      <c r="FY46" s="114">
        <v>22204075.185742099</v>
      </c>
      <c r="FZ46" s="114">
        <v>24884173.8114697</v>
      </c>
      <c r="GA46" s="114">
        <v>23893414.517048799</v>
      </c>
      <c r="GB46" s="114">
        <v>24503258.412277699</v>
      </c>
      <c r="GC46" s="114">
        <v>23735503.353774801</v>
      </c>
      <c r="GD46" s="114">
        <v>22463713.511302698</v>
      </c>
      <c r="GE46" s="114">
        <v>23870748.716602799</v>
      </c>
      <c r="GF46" s="114">
        <v>23947151.065115102</v>
      </c>
      <c r="GG46" s="114">
        <v>26352526.8122801</v>
      </c>
      <c r="GH46" s="114">
        <v>23333694.944355</v>
      </c>
      <c r="GI46" s="114">
        <v>22589590.682002299</v>
      </c>
      <c r="GJ46" s="114">
        <v>24094566.787050299</v>
      </c>
      <c r="GK46" s="114">
        <v>23437420.667123899</v>
      </c>
      <c r="GL46" s="114">
        <v>22217657.4309952</v>
      </c>
      <c r="GM46" s="114">
        <v>23624496.1198854</v>
      </c>
      <c r="GN46" s="114">
        <v>23781728.048025001</v>
      </c>
      <c r="GO46" s="114">
        <v>22524439.4734153</v>
      </c>
      <c r="GP46" s="114">
        <v>22873618.660334699</v>
      </c>
      <c r="GQ46" s="114">
        <v>23189179.9119091</v>
      </c>
      <c r="GR46" s="114">
        <v>21674893.806637902</v>
      </c>
      <c r="GS46" s="114">
        <v>24166161.398836501</v>
      </c>
      <c r="GT46" s="114">
        <v>24254526.981444798</v>
      </c>
      <c r="GU46" s="114">
        <v>24204974.4663742</v>
      </c>
      <c r="GV46" s="114">
        <v>23993230.7479547</v>
      </c>
    </row>
    <row r="47" spans="1:204" s="79" customFormat="1" x14ac:dyDescent="0.2">
      <c r="A47" s="75" t="s">
        <v>2034</v>
      </c>
      <c r="B47" s="76">
        <f>STDEV(D47:W47)/AVERAGE(D47:W47)</f>
        <v>2.1343190569617775E-2</v>
      </c>
      <c r="C47" s="77"/>
      <c r="D47" s="78">
        <f t="shared" ref="D47:W47" si="50">(D45/D46)*164.6</f>
        <v>220.17327235805152</v>
      </c>
      <c r="E47" s="78">
        <f t="shared" si="50"/>
        <v>224.4733696012718</v>
      </c>
      <c r="F47" s="78">
        <f t="shared" si="50"/>
        <v>224.2203539538578</v>
      </c>
      <c r="G47" s="78">
        <f t="shared" si="50"/>
        <v>226.34117155213701</v>
      </c>
      <c r="H47" s="78">
        <f t="shared" si="50"/>
        <v>226.14069942329999</v>
      </c>
      <c r="I47" s="78">
        <f t="shared" si="50"/>
        <v>228.16018109551024</v>
      </c>
      <c r="J47" s="78">
        <f t="shared" si="50"/>
        <v>236.681116887564</v>
      </c>
      <c r="K47" s="78">
        <f t="shared" si="50"/>
        <v>227.40942964080358</v>
      </c>
      <c r="L47" s="78">
        <f t="shared" si="50"/>
        <v>234.06531549101629</v>
      </c>
      <c r="M47" s="78">
        <f t="shared" si="50"/>
        <v>229.44107027113233</v>
      </c>
      <c r="N47" s="78">
        <f t="shared" si="50"/>
        <v>225.56341758066907</v>
      </c>
      <c r="O47" s="78">
        <f t="shared" si="50"/>
        <v>236.0958595740592</v>
      </c>
      <c r="P47" s="78">
        <f t="shared" si="50"/>
        <v>233.42323546628501</v>
      </c>
      <c r="Q47" s="78">
        <f t="shared" si="50"/>
        <v>235.57800303766234</v>
      </c>
      <c r="R47" s="78">
        <f t="shared" si="50"/>
        <v>232.88151107581356</v>
      </c>
      <c r="S47" s="78">
        <f t="shared" si="50"/>
        <v>231.377165928355</v>
      </c>
      <c r="T47" s="78">
        <f t="shared" si="50"/>
        <v>231.22235470536683</v>
      </c>
      <c r="U47" s="78">
        <f t="shared" si="50"/>
        <v>232.53911461389853</v>
      </c>
      <c r="V47" s="78">
        <f t="shared" si="50"/>
        <v>233.14828821619861</v>
      </c>
      <c r="W47" s="78">
        <f t="shared" si="50"/>
        <v>238.60864900231721</v>
      </c>
      <c r="Y47" s="80">
        <f>STDEV(AA47:AT47)/AVERAGE(AA47:AT47)</f>
        <v>2.7558617485621894E-2</v>
      </c>
      <c r="Z47" s="81"/>
      <c r="AA47" s="82">
        <f>((AA45/AA46)*164.6)</f>
        <v>113.91176766837971</v>
      </c>
      <c r="AB47" s="82">
        <f t="shared" ref="AB47:AT47" si="51">((AB45/AB46)*164.6)</f>
        <v>117.58404601628274</v>
      </c>
      <c r="AC47" s="82">
        <f t="shared" si="51"/>
        <v>120.79761984088289</v>
      </c>
      <c r="AD47" s="82">
        <f t="shared" si="51"/>
        <v>122.00317919506773</v>
      </c>
      <c r="AE47" s="82">
        <f t="shared" si="51"/>
        <v>119.52878170212058</v>
      </c>
      <c r="AF47" s="82">
        <f t="shared" si="51"/>
        <v>122.97247004065234</v>
      </c>
      <c r="AG47" s="82">
        <f t="shared" si="51"/>
        <v>123.68974766810264</v>
      </c>
      <c r="AH47" s="82">
        <f t="shared" si="51"/>
        <v>123.17077499090217</v>
      </c>
      <c r="AI47" s="82">
        <f t="shared" si="51"/>
        <v>121.1432799132796</v>
      </c>
      <c r="AJ47" s="82">
        <f t="shared" si="51"/>
        <v>124.71881690288217</v>
      </c>
      <c r="AK47" s="82">
        <f t="shared" si="51"/>
        <v>120.97275207539307</v>
      </c>
      <c r="AL47" s="82">
        <f t="shared" si="51"/>
        <v>123.65784471063765</v>
      </c>
      <c r="AM47" s="82">
        <f t="shared" si="51"/>
        <v>123.55808374510023</v>
      </c>
      <c r="AN47" s="82">
        <f t="shared" si="51"/>
        <v>130.0343874860533</v>
      </c>
      <c r="AO47" s="82">
        <f t="shared" si="51"/>
        <v>125.14582178153707</v>
      </c>
      <c r="AP47" s="82">
        <f t="shared" si="51"/>
        <v>123.08113227250837</v>
      </c>
      <c r="AQ47" s="82">
        <f t="shared" si="51"/>
        <v>125.5401171682213</v>
      </c>
      <c r="AR47" s="82">
        <f t="shared" si="51"/>
        <v>121.40560592607486</v>
      </c>
      <c r="AS47" s="82">
        <f t="shared" si="51"/>
        <v>122.82415000189987</v>
      </c>
      <c r="AT47" s="82">
        <f t="shared" si="51"/>
        <v>126.87650207882281</v>
      </c>
      <c r="AU47" s="105"/>
      <c r="AV47" s="106">
        <f>((AV45/AV46)*164.6)</f>
        <v>121.83087398509333</v>
      </c>
      <c r="AW47" s="106">
        <f t="shared" ref="AW47:DH47" si="52">((AW45/AW46)*164.6)</f>
        <v>175.77559870358263</v>
      </c>
      <c r="AX47" s="106">
        <f t="shared" si="52"/>
        <v>112.11604072612532</v>
      </c>
      <c r="AY47" s="106">
        <f t="shared" si="52"/>
        <v>167.18207961830328</v>
      </c>
      <c r="AZ47" s="106">
        <f t="shared" si="52"/>
        <v>158.97916008207667</v>
      </c>
      <c r="BA47" s="106">
        <f t="shared" si="52"/>
        <v>177.35141035690145</v>
      </c>
      <c r="BB47" s="106">
        <f t="shared" si="52"/>
        <v>134.51379960702906</v>
      </c>
      <c r="BC47" s="106">
        <f t="shared" si="52"/>
        <v>101.30228102016603</v>
      </c>
      <c r="BD47" s="106">
        <f t="shared" si="52"/>
        <v>186.59039271863463</v>
      </c>
      <c r="BE47" s="106">
        <f t="shared" si="52"/>
        <v>132.91973903471794</v>
      </c>
      <c r="BF47" s="106">
        <f t="shared" si="52"/>
        <v>121.2794018331011</v>
      </c>
      <c r="BG47" s="106">
        <f t="shared" si="52"/>
        <v>159.27932137157012</v>
      </c>
      <c r="BH47" s="106">
        <f t="shared" si="52"/>
        <v>180.97846096418564</v>
      </c>
      <c r="BI47" s="106">
        <f t="shared" si="52"/>
        <v>159.48407042448466</v>
      </c>
      <c r="BJ47" s="106">
        <f t="shared" si="52"/>
        <v>75.112227271503272</v>
      </c>
      <c r="BK47" s="106">
        <f t="shared" si="52"/>
        <v>116.13096204324395</v>
      </c>
      <c r="BL47" s="106">
        <f t="shared" si="52"/>
        <v>163.76144308130841</v>
      </c>
      <c r="BM47" s="106">
        <f t="shared" si="52"/>
        <v>189.86285419128953</v>
      </c>
      <c r="BN47" s="106">
        <f t="shared" si="52"/>
        <v>108.05523536441486</v>
      </c>
      <c r="BO47" s="106">
        <f t="shared" si="52"/>
        <v>139.65608705931731</v>
      </c>
      <c r="BP47" s="106">
        <f t="shared" si="52"/>
        <v>142.43378405027079</v>
      </c>
      <c r="BQ47" s="106">
        <f t="shared" si="52"/>
        <v>113.47141881850639</v>
      </c>
      <c r="BR47" s="106">
        <f t="shared" si="52"/>
        <v>80.649571291826874</v>
      </c>
      <c r="BS47" s="106">
        <f t="shared" si="52"/>
        <v>101.29710599914462</v>
      </c>
      <c r="BT47" s="106">
        <f t="shared" si="52"/>
        <v>120.50612076486016</v>
      </c>
      <c r="BU47" s="106">
        <f t="shared" si="52"/>
        <v>136.44374597186822</v>
      </c>
      <c r="BV47" s="106">
        <f t="shared" si="52"/>
        <v>134.5215264422398</v>
      </c>
      <c r="BW47" s="106">
        <f t="shared" si="52"/>
        <v>107.57915074983367</v>
      </c>
      <c r="BX47" s="106">
        <f t="shared" si="52"/>
        <v>142.8539334323402</v>
      </c>
      <c r="BY47" s="106">
        <f t="shared" si="52"/>
        <v>188.92291084707546</v>
      </c>
      <c r="BZ47" s="106">
        <f t="shared" si="52"/>
        <v>122.02697703079325</v>
      </c>
      <c r="CA47" s="106">
        <f t="shared" si="52"/>
        <v>119.7135834439928</v>
      </c>
      <c r="CB47" s="106">
        <f t="shared" si="52"/>
        <v>125.74717826899018</v>
      </c>
      <c r="CC47" s="106">
        <f t="shared" si="52"/>
        <v>127.99696551488509</v>
      </c>
      <c r="CD47" s="106">
        <f t="shared" si="52"/>
        <v>136.50564225238332</v>
      </c>
      <c r="CE47" s="106">
        <f t="shared" si="52"/>
        <v>80.927973520519217</v>
      </c>
      <c r="CF47" s="106">
        <f t="shared" si="52"/>
        <v>134.63889748037354</v>
      </c>
      <c r="CG47" s="106">
        <f t="shared" si="52"/>
        <v>129.2180340141509</v>
      </c>
      <c r="CH47" s="106">
        <f t="shared" si="52"/>
        <v>106.65053298602936</v>
      </c>
      <c r="CI47" s="106">
        <f t="shared" si="52"/>
        <v>166.73773308278297</v>
      </c>
      <c r="CJ47" s="106">
        <f t="shared" si="52"/>
        <v>162.23551688661857</v>
      </c>
      <c r="CK47" s="106">
        <f t="shared" si="52"/>
        <v>161.51748310907325</v>
      </c>
      <c r="CL47" s="106">
        <f t="shared" si="52"/>
        <v>149.75209294711763</v>
      </c>
      <c r="CM47" s="106">
        <f t="shared" si="52"/>
        <v>162.76538123599329</v>
      </c>
      <c r="CN47" s="106">
        <f t="shared" si="52"/>
        <v>147.73897656516726</v>
      </c>
      <c r="CO47" s="106">
        <f t="shared" si="52"/>
        <v>192.52133942444891</v>
      </c>
      <c r="CP47" s="106">
        <f t="shared" si="52"/>
        <v>145.85042881800521</v>
      </c>
      <c r="CQ47" s="106">
        <f t="shared" si="52"/>
        <v>132.46107560473743</v>
      </c>
      <c r="CR47" s="106">
        <f t="shared" si="52"/>
        <v>133.46250388207852</v>
      </c>
      <c r="CS47" s="106">
        <f t="shared" si="52"/>
        <v>112.03424870985832</v>
      </c>
      <c r="CT47" s="106">
        <f t="shared" si="52"/>
        <v>145.9116513812744</v>
      </c>
      <c r="CU47" s="106">
        <f t="shared" si="52"/>
        <v>180.35208933218618</v>
      </c>
      <c r="CV47" s="106">
        <f t="shared" si="52"/>
        <v>116.79990437305459</v>
      </c>
      <c r="CW47" s="106">
        <f t="shared" si="52"/>
        <v>125.70309712853991</v>
      </c>
      <c r="CX47" s="106">
        <f t="shared" si="52"/>
        <v>115.40807906957883</v>
      </c>
      <c r="CY47" s="106">
        <f t="shared" si="52"/>
        <v>150.45369894346723</v>
      </c>
      <c r="CZ47" s="106">
        <f t="shared" si="52"/>
        <v>138.28209219278187</v>
      </c>
      <c r="DA47" s="106">
        <f t="shared" si="52"/>
        <v>159.5935615796698</v>
      </c>
      <c r="DB47" s="106">
        <f t="shared" si="52"/>
        <v>126.17018490300991</v>
      </c>
      <c r="DC47" s="106">
        <f t="shared" si="52"/>
        <v>161.28250639495769</v>
      </c>
      <c r="DD47" s="106">
        <f t="shared" si="52"/>
        <v>161.11022003309165</v>
      </c>
      <c r="DE47" s="106">
        <f t="shared" si="52"/>
        <v>169.73077212051228</v>
      </c>
      <c r="DF47" s="106">
        <f t="shared" si="52"/>
        <v>180.26802689492231</v>
      </c>
      <c r="DG47" s="106">
        <f t="shared" si="52"/>
        <v>104.80582573737207</v>
      </c>
      <c r="DH47" s="106">
        <f t="shared" si="52"/>
        <v>146.65446025135273</v>
      </c>
      <c r="DI47" s="106">
        <f t="shared" ref="DI47:FT47" si="53">((DI45/DI46)*164.6)</f>
        <v>89.876220932657418</v>
      </c>
      <c r="DJ47" s="106">
        <f t="shared" si="53"/>
        <v>126.74301540536891</v>
      </c>
      <c r="DK47" s="106">
        <f t="shared" si="53"/>
        <v>143.59246648210762</v>
      </c>
      <c r="DL47" s="106">
        <f t="shared" si="53"/>
        <v>120.79278373817853</v>
      </c>
      <c r="DM47" s="106">
        <f t="shared" si="53"/>
        <v>118.89408078021668</v>
      </c>
      <c r="DN47" s="106">
        <f t="shared" si="53"/>
        <v>104.89906854522329</v>
      </c>
      <c r="DO47" s="106">
        <f t="shared" si="53"/>
        <v>192.35081346990006</v>
      </c>
      <c r="DP47" s="106">
        <f t="shared" si="53"/>
        <v>104.76178889844117</v>
      </c>
      <c r="DQ47" s="106">
        <f t="shared" si="53"/>
        <v>127.37585237890184</v>
      </c>
      <c r="DR47" s="106">
        <f t="shared" si="53"/>
        <v>114.84709973517742</v>
      </c>
      <c r="DS47" s="106">
        <f t="shared" si="53"/>
        <v>158.30791985381455</v>
      </c>
      <c r="DT47" s="106">
        <f t="shared" si="53"/>
        <v>156.67328211747292</v>
      </c>
      <c r="DU47" s="106">
        <f t="shared" si="53"/>
        <v>125.04574079101323</v>
      </c>
      <c r="DV47" s="106">
        <f t="shared" si="53"/>
        <v>121.9879437326712</v>
      </c>
      <c r="DW47" s="106">
        <f t="shared" si="53"/>
        <v>178.09188838558387</v>
      </c>
      <c r="DX47" s="106">
        <f t="shared" si="53"/>
        <v>191.80130970665331</v>
      </c>
      <c r="DY47" s="106">
        <f t="shared" si="53"/>
        <v>144.33366101932035</v>
      </c>
      <c r="DZ47" s="106">
        <f t="shared" si="53"/>
        <v>136.23168306851738</v>
      </c>
      <c r="EA47" s="106">
        <f t="shared" si="53"/>
        <v>94.060776865984295</v>
      </c>
      <c r="EB47" s="106">
        <f t="shared" si="53"/>
        <v>155.93634838856883</v>
      </c>
      <c r="EC47" s="106">
        <f t="shared" si="53"/>
        <v>177.16269109051959</v>
      </c>
      <c r="ED47" s="106">
        <f t="shared" si="53"/>
        <v>177.0888380506963</v>
      </c>
      <c r="EE47" s="106">
        <f t="shared" si="53"/>
        <v>66.50874215899168</v>
      </c>
      <c r="EF47" s="106">
        <f t="shared" si="53"/>
        <v>126.3270118362813</v>
      </c>
      <c r="EG47" s="106">
        <f t="shared" si="53"/>
        <v>187.53657253220851</v>
      </c>
      <c r="EH47" s="106">
        <f t="shared" si="53"/>
        <v>138.25192072829901</v>
      </c>
      <c r="EI47" s="106">
        <f t="shared" si="53"/>
        <v>139.08033912909596</v>
      </c>
      <c r="EJ47" s="106">
        <f t="shared" si="53"/>
        <v>194.07716941522403</v>
      </c>
      <c r="EK47" s="106">
        <f t="shared" si="53"/>
        <v>125.89343050311304</v>
      </c>
      <c r="EL47" s="106">
        <f t="shared" si="53"/>
        <v>146.07921015476859</v>
      </c>
      <c r="EM47" s="106">
        <f t="shared" si="53"/>
        <v>130.1785870120778</v>
      </c>
      <c r="EN47" s="106">
        <f t="shared" si="53"/>
        <v>154.17119218145518</v>
      </c>
      <c r="EO47" s="106">
        <f t="shared" si="53"/>
        <v>155.26713432871514</v>
      </c>
      <c r="EP47" s="106">
        <f t="shared" si="53"/>
        <v>118.88859441718242</v>
      </c>
      <c r="EQ47" s="106">
        <f t="shared" si="53"/>
        <v>88.282887709920288</v>
      </c>
      <c r="ER47" s="106">
        <f t="shared" si="53"/>
        <v>94.599241515485062</v>
      </c>
      <c r="ES47" s="106">
        <f t="shared" si="53"/>
        <v>140.20489414480724</v>
      </c>
      <c r="ET47" s="106">
        <f t="shared" si="53"/>
        <v>114.88596246814502</v>
      </c>
      <c r="EU47" s="106">
        <f t="shared" si="53"/>
        <v>132.07447231251146</v>
      </c>
      <c r="EV47" s="106">
        <f t="shared" si="53"/>
        <v>139.58429897426996</v>
      </c>
      <c r="EW47" s="106">
        <f t="shared" si="53"/>
        <v>172.81265890440599</v>
      </c>
      <c r="EX47" s="106">
        <f t="shared" si="53"/>
        <v>180.17962926446447</v>
      </c>
      <c r="EY47" s="106">
        <f t="shared" si="53"/>
        <v>126.47936514484066</v>
      </c>
      <c r="EZ47" s="106">
        <f t="shared" si="53"/>
        <v>175.5740034105412</v>
      </c>
      <c r="FA47" s="106">
        <f t="shared" si="53"/>
        <v>143.12867278732637</v>
      </c>
      <c r="FB47" s="106">
        <f t="shared" si="53"/>
        <v>151.14624945936336</v>
      </c>
      <c r="FC47" s="106">
        <f t="shared" si="53"/>
        <v>89.229701170872161</v>
      </c>
      <c r="FD47" s="106">
        <f t="shared" si="53"/>
        <v>107.92300036073597</v>
      </c>
      <c r="FE47" s="106">
        <f t="shared" si="53"/>
        <v>200.6526844647708</v>
      </c>
      <c r="FF47" s="106">
        <f t="shared" si="53"/>
        <v>115.52431059511486</v>
      </c>
      <c r="FG47" s="106">
        <f t="shared" si="53"/>
        <v>120.66990803597365</v>
      </c>
      <c r="FH47" s="106">
        <f t="shared" si="53"/>
        <v>241.78524272270681</v>
      </c>
      <c r="FI47" s="106">
        <f t="shared" si="53"/>
        <v>136.0874946843503</v>
      </c>
      <c r="FJ47" s="106">
        <f t="shared" si="53"/>
        <v>137.25705843083287</v>
      </c>
      <c r="FK47" s="106">
        <f t="shared" si="53"/>
        <v>113.01804291167025</v>
      </c>
      <c r="FL47" s="106">
        <f t="shared" si="53"/>
        <v>131.30672274719703</v>
      </c>
      <c r="FM47" s="106">
        <f t="shared" si="53"/>
        <v>141.9236208897305</v>
      </c>
      <c r="FN47" s="106">
        <f t="shared" si="53"/>
        <v>140.96144305702308</v>
      </c>
      <c r="FO47" s="106">
        <f t="shared" si="53"/>
        <v>173.49153311003201</v>
      </c>
      <c r="FP47" s="106">
        <f t="shared" si="53"/>
        <v>116.15077034852381</v>
      </c>
      <c r="FQ47" s="106">
        <f t="shared" si="53"/>
        <v>146.93837151944149</v>
      </c>
      <c r="FR47" s="106">
        <f t="shared" si="53"/>
        <v>145.63295720079259</v>
      </c>
      <c r="FS47" s="106">
        <f t="shared" si="53"/>
        <v>134.52251602750056</v>
      </c>
      <c r="FT47" s="106">
        <f t="shared" si="53"/>
        <v>90.46877220030926</v>
      </c>
      <c r="FU47" s="106">
        <f t="shared" ref="FU47:GV47" si="54">((FU45/FU46)*164.6)</f>
        <v>147.88918249782898</v>
      </c>
      <c r="FV47" s="106">
        <f t="shared" si="54"/>
        <v>96.20353702913485</v>
      </c>
      <c r="FW47" s="106">
        <f t="shared" si="54"/>
        <v>174.09932558281889</v>
      </c>
      <c r="FX47" s="106">
        <f t="shared" si="54"/>
        <v>111.93992947663132</v>
      </c>
      <c r="FY47" s="106">
        <f t="shared" si="54"/>
        <v>244.82225341019378</v>
      </c>
      <c r="FZ47" s="106">
        <f t="shared" si="54"/>
        <v>113.96406635495626</v>
      </c>
      <c r="GA47" s="106">
        <f t="shared" si="54"/>
        <v>110.44253743761965</v>
      </c>
      <c r="GB47" s="106">
        <f t="shared" si="54"/>
        <v>156.4777646915289</v>
      </c>
      <c r="GC47" s="106">
        <f t="shared" si="54"/>
        <v>175.69317910004898</v>
      </c>
      <c r="GD47" s="106">
        <f t="shared" si="54"/>
        <v>167.96802085598063</v>
      </c>
      <c r="GE47" s="106">
        <f t="shared" si="54"/>
        <v>125.93004008056256</v>
      </c>
      <c r="GF47" s="106">
        <f t="shared" si="54"/>
        <v>148.35867625451269</v>
      </c>
      <c r="GG47" s="106">
        <f t="shared" si="54"/>
        <v>182.98412132702572</v>
      </c>
      <c r="GH47" s="106">
        <f t="shared" si="54"/>
        <v>142.27709435588858</v>
      </c>
      <c r="GI47" s="106">
        <f t="shared" si="54"/>
        <v>178.05130491285107</v>
      </c>
      <c r="GJ47" s="106">
        <f t="shared" si="54"/>
        <v>100.34637274063152</v>
      </c>
      <c r="GK47" s="106">
        <f t="shared" si="54"/>
        <v>126.25994653409434</v>
      </c>
      <c r="GL47" s="106">
        <f t="shared" si="54"/>
        <v>159.35715504126082</v>
      </c>
      <c r="GM47" s="106">
        <f t="shared" si="54"/>
        <v>102.08625007567491</v>
      </c>
      <c r="GN47" s="106">
        <f t="shared" si="54"/>
        <v>115.33568809878676</v>
      </c>
      <c r="GO47" s="106">
        <f t="shared" si="54"/>
        <v>122.71429014608869</v>
      </c>
      <c r="GP47" s="106">
        <f t="shared" si="54"/>
        <v>108.01069632966042</v>
      </c>
      <c r="GQ47" s="106">
        <f t="shared" si="54"/>
        <v>152.20488718876172</v>
      </c>
      <c r="GR47" s="106">
        <f t="shared" si="54"/>
        <v>123.45648686922061</v>
      </c>
      <c r="GS47" s="106">
        <f t="shared" si="54"/>
        <v>168.431610981902</v>
      </c>
      <c r="GT47" s="106">
        <f t="shared" si="54"/>
        <v>171.61422632600647</v>
      </c>
      <c r="GU47" s="106">
        <f t="shared" si="54"/>
        <v>136.82554923316772</v>
      </c>
      <c r="GV47" s="106">
        <f t="shared" si="54"/>
        <v>130.90146464309183</v>
      </c>
    </row>
    <row r="48" spans="1:204" x14ac:dyDescent="0.2">
      <c r="A48" s="83"/>
      <c r="B48" s="70"/>
      <c r="C48" s="71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Y48" s="72"/>
      <c r="Z48" s="73"/>
      <c r="AA48" s="74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</row>
    <row r="49" spans="1:204" x14ac:dyDescent="0.2">
      <c r="A49" s="69" t="s">
        <v>2055</v>
      </c>
      <c r="B49" s="70">
        <f>STDEV(D49:W49)/AVERAGE(D49:W49)</f>
        <v>0.13551916482753978</v>
      </c>
      <c r="C49" s="71"/>
      <c r="D49" s="8">
        <v>8318951.7070841901</v>
      </c>
      <c r="E49" s="8">
        <v>8664140.5313471593</v>
      </c>
      <c r="F49" s="8">
        <v>8707833.2945750207</v>
      </c>
      <c r="G49" s="8">
        <v>8369203.0697009498</v>
      </c>
      <c r="H49" s="8">
        <v>8473400.8515372593</v>
      </c>
      <c r="I49" s="8">
        <v>8262030.6803146098</v>
      </c>
      <c r="J49" s="8">
        <v>7893110.5539219398</v>
      </c>
      <c r="K49" s="8">
        <v>7391286.7082680203</v>
      </c>
      <c r="L49" s="8">
        <v>7239747.56794939</v>
      </c>
      <c r="M49" s="8">
        <v>7240387.8195434101</v>
      </c>
      <c r="N49" s="8">
        <v>7250540.4912483199</v>
      </c>
      <c r="O49" s="8">
        <v>6703207.7995773302</v>
      </c>
      <c r="P49" s="8">
        <v>6537578.5310885003</v>
      </c>
      <c r="Q49" s="8">
        <v>6373779.2139174696</v>
      </c>
      <c r="R49" s="8">
        <v>6408330.1982399505</v>
      </c>
      <c r="S49" s="8">
        <v>6344584.7748914603</v>
      </c>
      <c r="T49" s="8">
        <v>6437703.1508823903</v>
      </c>
      <c r="U49" s="8">
        <v>5971028.4714849098</v>
      </c>
      <c r="V49" s="8">
        <v>5943270.7613315796</v>
      </c>
      <c r="W49" s="8">
        <v>5966901.2186020501</v>
      </c>
      <c r="Y49" s="72">
        <f>STDEV(AA49:AT49)/AVERAGE(AA49:AT49)</f>
        <v>0.12848649634675757</v>
      </c>
      <c r="Z49" s="73"/>
      <c r="AA49" s="10">
        <v>5722397.2805378204</v>
      </c>
      <c r="AB49" s="10">
        <v>5789628.8435190599</v>
      </c>
      <c r="AC49" s="10">
        <v>5697195.4812417598</v>
      </c>
      <c r="AD49" s="10">
        <v>5666896.7775627701</v>
      </c>
      <c r="AE49" s="10">
        <v>5616678.3013265999</v>
      </c>
      <c r="AF49" s="10">
        <v>5648941.8069477296</v>
      </c>
      <c r="AG49" s="10">
        <v>5332600.2119146399</v>
      </c>
      <c r="AH49" s="10">
        <v>4896198.1713786004</v>
      </c>
      <c r="AI49" s="10">
        <v>4840811.2871303903</v>
      </c>
      <c r="AJ49" s="10">
        <v>4643087.2009959398</v>
      </c>
      <c r="AK49" s="10">
        <v>4963432.6247466104</v>
      </c>
      <c r="AL49" s="10">
        <v>4524852.3959251801</v>
      </c>
      <c r="AM49" s="10">
        <v>4630567.0144549198</v>
      </c>
      <c r="AN49" s="10">
        <v>4270797.2640003702</v>
      </c>
      <c r="AO49" s="10">
        <v>4365994.2736325897</v>
      </c>
      <c r="AP49" s="10">
        <v>4193723.30793687</v>
      </c>
      <c r="AQ49" s="10">
        <v>4229611.6166385403</v>
      </c>
      <c r="AR49" s="10">
        <v>4347039.2754255198</v>
      </c>
      <c r="AS49" s="10">
        <v>4115265.0304035102</v>
      </c>
      <c r="AT49" s="10">
        <v>4073282.1101135002</v>
      </c>
      <c r="AV49" s="114">
        <v>5712109.1053043297</v>
      </c>
      <c r="AW49" s="114">
        <v>9672116.3274185508</v>
      </c>
      <c r="AX49" s="114">
        <v>5871067.6533753201</v>
      </c>
      <c r="AY49" s="114">
        <v>7447801.0696827397</v>
      </c>
      <c r="AZ49" s="114">
        <v>7318513.3038968397</v>
      </c>
      <c r="BA49" s="114">
        <v>8020273.3248969903</v>
      </c>
      <c r="BB49" s="114">
        <v>5572927.42311968</v>
      </c>
      <c r="BC49" s="114">
        <v>4599926.2732371902</v>
      </c>
      <c r="BD49" s="114">
        <v>8046320.5833775401</v>
      </c>
      <c r="BE49" s="114">
        <v>6274886.1197396303</v>
      </c>
      <c r="BF49" s="114">
        <v>6009281.6354670497</v>
      </c>
      <c r="BG49" s="114">
        <v>5788653.1878326396</v>
      </c>
      <c r="BH49" s="114">
        <v>8013174.1362805897</v>
      </c>
      <c r="BI49" s="114">
        <v>7753850.97025041</v>
      </c>
      <c r="BJ49" s="114">
        <v>3812184.6774713499</v>
      </c>
      <c r="BK49" s="114">
        <v>5071327.3700663596</v>
      </c>
      <c r="BL49" s="114">
        <v>7441585.5247693099</v>
      </c>
      <c r="BM49" s="114">
        <v>8700804.8635891508</v>
      </c>
      <c r="BN49" s="114">
        <v>5358657.3188092196</v>
      </c>
      <c r="BO49" s="114">
        <v>5755128.9567167098</v>
      </c>
      <c r="BP49" s="114">
        <v>6825120.1044525597</v>
      </c>
      <c r="BQ49" s="114">
        <v>5415254.68225051</v>
      </c>
      <c r="BR49" s="114">
        <v>4176745.19129541</v>
      </c>
      <c r="BS49" s="114">
        <v>4577375.5693039</v>
      </c>
      <c r="BT49" s="114">
        <v>6066511.4389769305</v>
      </c>
      <c r="BU49" s="114">
        <v>6218984.6429883502</v>
      </c>
      <c r="BV49" s="114">
        <v>5640251.4210935999</v>
      </c>
      <c r="BW49" s="114">
        <v>4798827.3194378596</v>
      </c>
      <c r="BX49" s="114">
        <v>6929512.0782387704</v>
      </c>
      <c r="BY49" s="114">
        <v>8578853.5489316396</v>
      </c>
      <c r="BZ49" s="114">
        <v>4216319.4142609099</v>
      </c>
      <c r="CA49" s="114">
        <v>5467452.9595759697</v>
      </c>
      <c r="CB49" s="114">
        <v>5066697.2792042997</v>
      </c>
      <c r="CC49" s="114">
        <v>5035321.1701360503</v>
      </c>
      <c r="CD49" s="114">
        <v>6170301.40308211</v>
      </c>
      <c r="CE49" s="114">
        <v>3371092.5928581599</v>
      </c>
      <c r="CF49" s="114">
        <v>4633506.9988526404</v>
      </c>
      <c r="CG49" s="114">
        <v>5659659.8182139397</v>
      </c>
      <c r="CH49" s="114">
        <v>4243831.1764235403</v>
      </c>
      <c r="CI49" s="114">
        <v>6542324.4890928902</v>
      </c>
      <c r="CJ49" s="114">
        <v>7109655.0941742295</v>
      </c>
      <c r="CK49" s="114">
        <v>6440974.58168808</v>
      </c>
      <c r="CL49" s="114">
        <v>6510289.5588639397</v>
      </c>
      <c r="CM49" s="114">
        <v>8108854.5542312199</v>
      </c>
      <c r="CN49" s="114">
        <v>6140593.6999227796</v>
      </c>
      <c r="CO49" s="114">
        <v>8250977.8001513602</v>
      </c>
      <c r="CP49" s="114">
        <v>5962637.0117863202</v>
      </c>
      <c r="CQ49" s="114">
        <v>5702455.1846803399</v>
      </c>
      <c r="CR49" s="114">
        <v>4619336.4934933698</v>
      </c>
      <c r="CS49" s="114">
        <v>3849272.7549145701</v>
      </c>
      <c r="CT49" s="114">
        <v>5619101.1808836199</v>
      </c>
      <c r="CU49" s="114">
        <v>8027992.6691397298</v>
      </c>
      <c r="CV49" s="114">
        <v>5696241.4242605399</v>
      </c>
      <c r="CW49" s="114">
        <v>5013063.47290463</v>
      </c>
      <c r="CX49" s="114">
        <v>4720016.9114914499</v>
      </c>
      <c r="CY49" s="114">
        <v>5584775.8545148401</v>
      </c>
      <c r="CZ49" s="114">
        <v>6100849.0042755697</v>
      </c>
      <c r="DA49" s="114">
        <v>5245998.1332243402</v>
      </c>
      <c r="DB49" s="114">
        <v>5265709.6069318699</v>
      </c>
      <c r="DC49" s="114">
        <v>5189075.2089564297</v>
      </c>
      <c r="DD49" s="114">
        <v>5587547.7903326396</v>
      </c>
      <c r="DE49" s="114">
        <v>5498538.4064623397</v>
      </c>
      <c r="DF49" s="114">
        <v>6421920.7111059101</v>
      </c>
      <c r="DG49" s="114">
        <v>3949276.5275311801</v>
      </c>
      <c r="DH49" s="114">
        <v>7123410.3540189704</v>
      </c>
      <c r="DI49" s="114">
        <v>3117607.60557323</v>
      </c>
      <c r="DJ49" s="114">
        <v>4332720.5936009996</v>
      </c>
      <c r="DK49" s="114">
        <v>4701826.1198427603</v>
      </c>
      <c r="DL49" s="114">
        <v>4375077.9335849797</v>
      </c>
      <c r="DM49" s="114">
        <v>4674809.0184002602</v>
      </c>
      <c r="DN49" s="114">
        <v>4463153.5950082196</v>
      </c>
      <c r="DO49" s="114">
        <v>5884682.3686408103</v>
      </c>
      <c r="DP49" s="114">
        <v>3924846.6065934999</v>
      </c>
      <c r="DQ49" s="114">
        <v>5486438.0696695996</v>
      </c>
      <c r="DR49" s="114">
        <v>4438129.4192356598</v>
      </c>
      <c r="DS49" s="114">
        <v>5971949.5497526601</v>
      </c>
      <c r="DT49" s="114">
        <v>5924852.1271540597</v>
      </c>
      <c r="DU49" s="114">
        <v>3975319.9271779698</v>
      </c>
      <c r="DV49" s="114">
        <v>4716134.9763516504</v>
      </c>
      <c r="DW49" s="114">
        <v>5756754.6955817798</v>
      </c>
      <c r="DX49" s="114">
        <v>6050360.0643311003</v>
      </c>
      <c r="DY49" s="114">
        <v>4038941.9294363498</v>
      </c>
      <c r="DZ49" s="114">
        <v>5061930.1406720197</v>
      </c>
      <c r="EA49" s="114">
        <v>3200808.2143539698</v>
      </c>
      <c r="EB49" s="114">
        <v>5343362.3713760301</v>
      </c>
      <c r="EC49" s="114">
        <v>5876520.1325352602</v>
      </c>
      <c r="ED49" s="114">
        <v>6264535.5724594304</v>
      </c>
      <c r="EE49" s="114">
        <v>2107475.6827845899</v>
      </c>
      <c r="EF49" s="114">
        <v>4317321.4789163303</v>
      </c>
      <c r="EG49" s="114">
        <v>4865141.3062353702</v>
      </c>
      <c r="EH49" s="114">
        <v>4318099.3656008001</v>
      </c>
      <c r="EI49" s="114">
        <v>5274954.8686575498</v>
      </c>
      <c r="EJ49" s="114">
        <v>4895398.8862788295</v>
      </c>
      <c r="EK49" s="114">
        <v>4113898.05691732</v>
      </c>
      <c r="EL49" s="114">
        <v>4360402.9562261999</v>
      </c>
      <c r="EM49" s="114">
        <v>4132434.1604683301</v>
      </c>
      <c r="EN49" s="114">
        <v>5381161.2405350199</v>
      </c>
      <c r="EO49" s="114">
        <v>4586996.1379505796</v>
      </c>
      <c r="EP49" s="114">
        <v>4020720.9873730401</v>
      </c>
      <c r="EQ49" s="114">
        <v>2998150.6950852498</v>
      </c>
      <c r="ER49" s="114">
        <v>2785154.0793349701</v>
      </c>
      <c r="ES49" s="114">
        <v>4361570.2253177697</v>
      </c>
      <c r="ET49" s="114">
        <v>3779559.1205036701</v>
      </c>
      <c r="EU49" s="114">
        <v>4231866.83710125</v>
      </c>
      <c r="EV49" s="114">
        <v>4115820.97273497</v>
      </c>
      <c r="EW49" s="114">
        <v>5282283.1593819102</v>
      </c>
      <c r="EX49" s="114">
        <v>4997489.8226729296</v>
      </c>
      <c r="EY49" s="114">
        <v>3813627.7735763402</v>
      </c>
      <c r="EZ49" s="114">
        <v>6125795.2928175898</v>
      </c>
      <c r="FA49" s="114">
        <v>4146840.0586217502</v>
      </c>
      <c r="FB49" s="114">
        <v>4950708.64075216</v>
      </c>
      <c r="FC49" s="114">
        <v>2353885.1362908599</v>
      </c>
      <c r="FD49" s="114">
        <v>3628732.5322895199</v>
      </c>
      <c r="FE49" s="114">
        <v>6701020.7191473702</v>
      </c>
      <c r="FF49" s="114">
        <v>4019480.21353726</v>
      </c>
      <c r="FG49" s="114">
        <v>4265013.8222812703</v>
      </c>
      <c r="FH49" s="114">
        <v>6433766.6038102396</v>
      </c>
      <c r="FI49" s="114">
        <v>4427855.2341197999</v>
      </c>
      <c r="FJ49" s="114">
        <v>4871730.9953768402</v>
      </c>
      <c r="FK49" s="114">
        <v>3474090.30036275</v>
      </c>
      <c r="FL49" s="114">
        <v>3983685.1602305202</v>
      </c>
      <c r="FM49" s="114">
        <v>4033826.3963463702</v>
      </c>
      <c r="FN49" s="114">
        <v>3996231.1445103898</v>
      </c>
      <c r="FO49" s="114">
        <v>5818957.2417301396</v>
      </c>
      <c r="FP49" s="114">
        <v>3691388.7118033301</v>
      </c>
      <c r="FQ49" s="114">
        <v>4465196.3408144899</v>
      </c>
      <c r="FR49" s="114">
        <v>4253809.2489114702</v>
      </c>
      <c r="FS49" s="114">
        <v>3919774.82754897</v>
      </c>
      <c r="FT49" s="114">
        <v>2723673.7126920801</v>
      </c>
      <c r="FU49" s="114">
        <v>4660046.42268374</v>
      </c>
      <c r="FV49" s="114">
        <v>2535112.3568148199</v>
      </c>
      <c r="FW49" s="114">
        <v>4407956.1257163202</v>
      </c>
      <c r="FX49" s="114">
        <v>3984938.01371036</v>
      </c>
      <c r="FY49" s="114">
        <v>8325526.26543005</v>
      </c>
      <c r="FZ49" s="114">
        <v>4125981.7144792099</v>
      </c>
      <c r="GA49" s="114">
        <v>3145636.5967365401</v>
      </c>
      <c r="GB49" s="114">
        <v>4906862.2602643603</v>
      </c>
      <c r="GC49" s="114">
        <v>4227843.7108545098</v>
      </c>
      <c r="GD49" s="114">
        <v>4901013.0694148298</v>
      </c>
      <c r="GE49" s="114">
        <v>3951110.3880413799</v>
      </c>
      <c r="GF49" s="114">
        <v>4230948.2731156303</v>
      </c>
      <c r="GG49" s="114">
        <v>5881115.7231719401</v>
      </c>
      <c r="GH49" s="114">
        <v>4792781.8760697898</v>
      </c>
      <c r="GI49" s="114">
        <v>5518504.5358052803</v>
      </c>
      <c r="GJ49" s="114">
        <v>3088860.9800491501</v>
      </c>
      <c r="GK49" s="114">
        <v>3885984.7861329201</v>
      </c>
      <c r="GL49" s="114">
        <v>4648393.4572455203</v>
      </c>
      <c r="GM49" s="114">
        <v>3267536.6048992798</v>
      </c>
      <c r="GN49" s="114">
        <v>3570313.6344856201</v>
      </c>
      <c r="GO49" s="114">
        <v>3293441.2853077902</v>
      </c>
      <c r="GP49" s="114">
        <v>3352403.74241107</v>
      </c>
      <c r="GQ49" s="114">
        <v>4083214.7865250199</v>
      </c>
      <c r="GR49" s="114">
        <v>3607523.3103533899</v>
      </c>
      <c r="GS49" s="114">
        <v>3688459.3725414998</v>
      </c>
      <c r="GT49" s="114">
        <v>5087234.9096729904</v>
      </c>
      <c r="GU49" s="114">
        <v>4566177.8378434302</v>
      </c>
      <c r="GV49" s="114">
        <v>3634422.8023335799</v>
      </c>
    </row>
    <row r="50" spans="1:204" x14ac:dyDescent="0.2">
      <c r="A50" s="69" t="s">
        <v>2056</v>
      </c>
      <c r="B50" s="70">
        <f>STDEV(D50:W50)/AVERAGE(D50:W50)</f>
        <v>0.13588314472900745</v>
      </c>
      <c r="C50" s="71"/>
      <c r="D50" s="8">
        <v>3666318.9517978202</v>
      </c>
      <c r="E50" s="8">
        <v>3472688.33764552</v>
      </c>
      <c r="F50" s="8">
        <v>3496499.31382035</v>
      </c>
      <c r="G50" s="8">
        <v>3516163.7421888602</v>
      </c>
      <c r="H50" s="8">
        <v>3550376.3783193501</v>
      </c>
      <c r="I50" s="8">
        <v>3395621.4675060702</v>
      </c>
      <c r="J50" s="8">
        <v>3235212.0519786198</v>
      </c>
      <c r="K50" s="8">
        <v>3311104.9481071602</v>
      </c>
      <c r="L50" s="8">
        <v>3313966.8236004501</v>
      </c>
      <c r="M50" s="8">
        <v>2832556.7741115699</v>
      </c>
      <c r="N50" s="8">
        <v>3007316.5068137799</v>
      </c>
      <c r="O50" s="8">
        <v>2783011.6252176301</v>
      </c>
      <c r="P50" s="8">
        <v>2782870.6078761602</v>
      </c>
      <c r="Q50" s="8">
        <v>2536363.2431760901</v>
      </c>
      <c r="R50" s="8">
        <v>2727792.0698941601</v>
      </c>
      <c r="S50" s="8">
        <v>2687538.3508995599</v>
      </c>
      <c r="T50" s="8">
        <v>2568897.6707992102</v>
      </c>
      <c r="U50" s="8">
        <v>2534661.5933437101</v>
      </c>
      <c r="V50" s="8">
        <v>2586703.4557534698</v>
      </c>
      <c r="W50" s="8">
        <v>2499195.2540022801</v>
      </c>
      <c r="Y50" s="72">
        <f>STDEV(AA50:AT50)/AVERAGE(AA50:AT50)</f>
        <v>0.12461768250053874</v>
      </c>
      <c r="Z50" s="73"/>
      <c r="AA50" s="10">
        <v>4106361.5382611402</v>
      </c>
      <c r="AB50" s="10">
        <v>4173677.86591679</v>
      </c>
      <c r="AC50" s="10">
        <v>4116266.76311399</v>
      </c>
      <c r="AD50" s="10">
        <v>4162111.82717227</v>
      </c>
      <c r="AE50" s="10">
        <v>4112980.80201734</v>
      </c>
      <c r="AF50" s="10">
        <v>3893867.02366105</v>
      </c>
      <c r="AG50" s="10">
        <v>3690980.1239976301</v>
      </c>
      <c r="AH50" s="10">
        <v>3636549.1531507401</v>
      </c>
      <c r="AI50" s="10">
        <v>3623023.8883539601</v>
      </c>
      <c r="AJ50" s="10">
        <v>3629773.4307375001</v>
      </c>
      <c r="AK50" s="10">
        <v>3561084.97295033</v>
      </c>
      <c r="AL50" s="10">
        <v>3379879.4077295898</v>
      </c>
      <c r="AM50" s="10">
        <v>3232480.4800301502</v>
      </c>
      <c r="AN50" s="10">
        <v>3061133.8708998198</v>
      </c>
      <c r="AO50" s="10">
        <v>3199365.51865105</v>
      </c>
      <c r="AP50" s="10">
        <v>3069349.2282633502</v>
      </c>
      <c r="AQ50" s="10">
        <v>3096499.39014795</v>
      </c>
      <c r="AR50" s="10">
        <v>3054410.7782046199</v>
      </c>
      <c r="AS50" s="10">
        <v>2997808.7666003099</v>
      </c>
      <c r="AT50" s="10">
        <v>2959308.05892502</v>
      </c>
      <c r="AV50" s="114">
        <v>4570175.5489065498</v>
      </c>
      <c r="AW50" s="114">
        <v>4231752.3228968801</v>
      </c>
      <c r="AX50" s="114">
        <v>4050449.92474944</v>
      </c>
      <c r="AY50" s="114">
        <v>3991368.9343028599</v>
      </c>
      <c r="AZ50" s="114">
        <v>4040191.75925093</v>
      </c>
      <c r="BA50" s="114">
        <v>4190687.4288684698</v>
      </c>
      <c r="BB50" s="114">
        <v>4161043.7411081898</v>
      </c>
      <c r="BC50" s="114">
        <v>4075569.35758316</v>
      </c>
      <c r="BD50" s="114">
        <v>4033408.2044341802</v>
      </c>
      <c r="BE50" s="114">
        <v>3975330.8621043898</v>
      </c>
      <c r="BF50" s="114">
        <v>4487260.73342779</v>
      </c>
      <c r="BG50" s="114">
        <v>3187029.8201671899</v>
      </c>
      <c r="BH50" s="114">
        <v>4237841.84934243</v>
      </c>
      <c r="BI50" s="114">
        <v>4178075.2204933399</v>
      </c>
      <c r="BJ50" s="114">
        <v>4325926.11327028</v>
      </c>
      <c r="BK50" s="114">
        <v>4377681.0906682797</v>
      </c>
      <c r="BL50" s="114">
        <v>4396937.8882620595</v>
      </c>
      <c r="BM50" s="114">
        <v>4088514.6083159102</v>
      </c>
      <c r="BN50" s="114">
        <v>4482007.5113126598</v>
      </c>
      <c r="BO50" s="114">
        <v>4340567.14616438</v>
      </c>
      <c r="BP50" s="114">
        <v>4579965.75449224</v>
      </c>
      <c r="BQ50" s="114">
        <v>4288737.4639095599</v>
      </c>
      <c r="BR50" s="114">
        <v>4416924.0832217401</v>
      </c>
      <c r="BS50" s="114">
        <v>4295740.9873206997</v>
      </c>
      <c r="BT50" s="114">
        <v>4365629.5537740896</v>
      </c>
      <c r="BU50" s="114">
        <v>4226728.2113830401</v>
      </c>
      <c r="BV50" s="114">
        <v>4231613.3933909303</v>
      </c>
      <c r="BW50" s="114">
        <v>4075718.6876896201</v>
      </c>
      <c r="BX50" s="114">
        <v>4207658.6268860996</v>
      </c>
      <c r="BY50" s="114">
        <v>4401547.3748677196</v>
      </c>
      <c r="BZ50" s="114">
        <v>4114306.47977009</v>
      </c>
      <c r="CA50" s="114">
        <v>4147424.4291452798</v>
      </c>
      <c r="CB50" s="114">
        <v>4188337.1472616401</v>
      </c>
      <c r="CC50" s="114">
        <v>4112619.1122274199</v>
      </c>
      <c r="CD50" s="114">
        <v>4254206.1417797003</v>
      </c>
      <c r="CE50" s="114">
        <v>4260608.4218862802</v>
      </c>
      <c r="CF50" s="114">
        <v>3601800.2491461998</v>
      </c>
      <c r="CG50" s="114">
        <v>4087556.1450881101</v>
      </c>
      <c r="CH50" s="114">
        <v>4052434.5331097501</v>
      </c>
      <c r="CI50" s="114">
        <v>3843400.9712438998</v>
      </c>
      <c r="CJ50" s="114">
        <v>3714823.5163755999</v>
      </c>
      <c r="CK50" s="114">
        <v>3894340.7571984399</v>
      </c>
      <c r="CL50" s="114">
        <v>3716656.81860385</v>
      </c>
      <c r="CM50" s="114">
        <v>4192833.9972783402</v>
      </c>
      <c r="CN50" s="114">
        <v>3747307.0021681199</v>
      </c>
      <c r="CO50" s="114">
        <v>4076225.5467113801</v>
      </c>
      <c r="CP50" s="114">
        <v>3636867.1191024799</v>
      </c>
      <c r="CQ50" s="114">
        <v>4042467.4475027299</v>
      </c>
      <c r="CR50" s="114">
        <v>3470772.1802251199</v>
      </c>
      <c r="CS50" s="114">
        <v>3524655.3487318498</v>
      </c>
      <c r="CT50" s="114">
        <v>3848992.3908894998</v>
      </c>
      <c r="CU50" s="114">
        <v>3668026.6035434101</v>
      </c>
      <c r="CV50" s="114">
        <v>3948166.0212730798</v>
      </c>
      <c r="CW50" s="114">
        <v>3535290.0387899298</v>
      </c>
      <c r="CX50" s="114">
        <v>3492036.0929286098</v>
      </c>
      <c r="CY50" s="114">
        <v>3495193.0465079499</v>
      </c>
      <c r="CZ50" s="114">
        <v>3657698.8649327899</v>
      </c>
      <c r="DA50" s="114">
        <v>3322766.1928335698</v>
      </c>
      <c r="DB50" s="114">
        <v>3662832.3058815901</v>
      </c>
      <c r="DC50" s="114">
        <v>3391159.2780371699</v>
      </c>
      <c r="DD50" s="114">
        <v>3459810.8610429601</v>
      </c>
      <c r="DE50" s="114">
        <v>3569640.7431844301</v>
      </c>
      <c r="DF50" s="114">
        <v>3787696.1574737299</v>
      </c>
      <c r="DG50" s="114">
        <v>3601102.3416972202</v>
      </c>
      <c r="DH50" s="114">
        <v>3729700.2058774498</v>
      </c>
      <c r="DI50" s="114">
        <v>3912415.4476119</v>
      </c>
      <c r="DJ50" s="114">
        <v>3546734.4228507299</v>
      </c>
      <c r="DK50" s="114">
        <v>3562702.9164132802</v>
      </c>
      <c r="DL50" s="114">
        <v>3700988.5121772401</v>
      </c>
      <c r="DM50" s="114">
        <v>3669197.4402981298</v>
      </c>
      <c r="DN50" s="114">
        <v>3959329.5922919801</v>
      </c>
      <c r="DO50" s="114">
        <v>3791707.2876214902</v>
      </c>
      <c r="DP50" s="114">
        <v>3649214.4160044598</v>
      </c>
      <c r="DQ50" s="114">
        <v>3982608.0230143201</v>
      </c>
      <c r="DR50" s="114">
        <v>3799706.8072955501</v>
      </c>
      <c r="DS50" s="114">
        <v>3736539.5816279198</v>
      </c>
      <c r="DT50" s="114">
        <v>3532351.1270006099</v>
      </c>
      <c r="DU50" s="114">
        <v>3063463.3143400601</v>
      </c>
      <c r="DV50" s="114">
        <v>3332525.2549363999</v>
      </c>
      <c r="DW50" s="114">
        <v>3155159.1484330599</v>
      </c>
      <c r="DX50" s="114">
        <v>3208653.6091156802</v>
      </c>
      <c r="DY50" s="114">
        <v>2744353.6313284901</v>
      </c>
      <c r="DZ50" s="114">
        <v>3317887.1957426202</v>
      </c>
      <c r="EA50" s="114">
        <v>3224661.74251793</v>
      </c>
      <c r="EB50" s="114">
        <v>3351088.1877680798</v>
      </c>
      <c r="EC50" s="114">
        <v>3101490.5699749701</v>
      </c>
      <c r="ED50" s="114">
        <v>3036503.3760098298</v>
      </c>
      <c r="EE50" s="114">
        <v>3224957.7446312401</v>
      </c>
      <c r="EF50" s="114">
        <v>2903802.3010130599</v>
      </c>
      <c r="EG50" s="114">
        <v>2953807.7367980601</v>
      </c>
      <c r="EH50" s="114">
        <v>3038468.45573611</v>
      </c>
      <c r="EI50" s="114">
        <v>2891920.3688407899</v>
      </c>
      <c r="EJ50" s="114">
        <v>2878764.1084248498</v>
      </c>
      <c r="EK50" s="114">
        <v>3137020.6887680101</v>
      </c>
      <c r="EL50" s="114">
        <v>2800175.5668840501</v>
      </c>
      <c r="EM50" s="114">
        <v>3082787.4992272598</v>
      </c>
      <c r="EN50" s="114">
        <v>2954225.9758670898</v>
      </c>
      <c r="EO50" s="114">
        <v>2951792.2445590198</v>
      </c>
      <c r="EP50" s="114">
        <v>3242677.2101994799</v>
      </c>
      <c r="EQ50" s="114">
        <v>3325412.0754017001</v>
      </c>
      <c r="ER50" s="114">
        <v>3088184.2995202402</v>
      </c>
      <c r="ES50" s="114">
        <v>3181361.39003383</v>
      </c>
      <c r="ET50" s="114">
        <v>3213260.3259327998</v>
      </c>
      <c r="EU50" s="114">
        <v>3026102.8332871399</v>
      </c>
      <c r="EV50" s="114">
        <v>3095143.4079251802</v>
      </c>
      <c r="EW50" s="114">
        <v>3015462.8591474001</v>
      </c>
      <c r="EX50" s="114">
        <v>2843598.4021076602</v>
      </c>
      <c r="EY50" s="114">
        <v>3130397.6177919698</v>
      </c>
      <c r="EZ50" s="114">
        <v>3258932.8062579902</v>
      </c>
      <c r="FA50" s="114">
        <v>2896368.6660939902</v>
      </c>
      <c r="FB50" s="114">
        <v>3087484.39593485</v>
      </c>
      <c r="FC50" s="114">
        <v>3025039.1173673701</v>
      </c>
      <c r="FD50" s="114">
        <v>3075244.9293426201</v>
      </c>
      <c r="FE50" s="114">
        <v>3234877.9457258899</v>
      </c>
      <c r="FF50" s="114">
        <v>3120307.2586216</v>
      </c>
      <c r="FG50" s="114">
        <v>3332311.4396125502</v>
      </c>
      <c r="FH50" s="114">
        <v>3170706.3530049599</v>
      </c>
      <c r="FI50" s="114">
        <v>3012686.0751218102</v>
      </c>
      <c r="FJ50" s="114">
        <v>3038675.5334044299</v>
      </c>
      <c r="FK50" s="114">
        <v>3123895.5881857001</v>
      </c>
      <c r="FL50" s="114">
        <v>2810157.2068359102</v>
      </c>
      <c r="FM50" s="114">
        <v>2817652.5918589998</v>
      </c>
      <c r="FN50" s="114">
        <v>2809157.8589669801</v>
      </c>
      <c r="FO50" s="114">
        <v>2892925.4867934398</v>
      </c>
      <c r="FP50" s="114">
        <v>3260847.0630177502</v>
      </c>
      <c r="FQ50" s="114">
        <v>2917525.28732487</v>
      </c>
      <c r="FR50" s="114">
        <v>3192810.9345167298</v>
      </c>
      <c r="FS50" s="114">
        <v>2759266.9734955002</v>
      </c>
      <c r="FT50" s="114">
        <v>2997616.4208769598</v>
      </c>
      <c r="FU50" s="114">
        <v>2903770.3260209202</v>
      </c>
      <c r="FV50" s="114">
        <v>2864074.8739465298</v>
      </c>
      <c r="FW50" s="114">
        <v>3033519.3306998299</v>
      </c>
      <c r="FX50" s="114">
        <v>2863093.5427284501</v>
      </c>
      <c r="FY50" s="114">
        <v>2698756.7809307198</v>
      </c>
      <c r="FZ50" s="114">
        <v>3195869.1155155702</v>
      </c>
      <c r="GA50" s="114">
        <v>3215848.6210687002</v>
      </c>
      <c r="GB50" s="114">
        <v>2889320.19974773</v>
      </c>
      <c r="GC50" s="114">
        <v>2897181.19973082</v>
      </c>
      <c r="GD50" s="114">
        <v>2838744.0991727202</v>
      </c>
      <c r="GE50" s="114">
        <v>2933706.0797473001</v>
      </c>
      <c r="GF50" s="114">
        <v>2976681.4623895101</v>
      </c>
      <c r="GG50" s="114">
        <v>3389729.1596411802</v>
      </c>
      <c r="GH50" s="114">
        <v>2892499.0393376201</v>
      </c>
      <c r="GI50" s="114">
        <v>2990008.1423839899</v>
      </c>
      <c r="GJ50" s="114">
        <v>2821906.9007150601</v>
      </c>
      <c r="GK50" s="114">
        <v>2809316.0028155502</v>
      </c>
      <c r="GL50" s="114">
        <v>2766022.1912401998</v>
      </c>
      <c r="GM50" s="114">
        <v>2843695.1730296998</v>
      </c>
      <c r="GN50" s="114">
        <v>2980662.0953906099</v>
      </c>
      <c r="GO50" s="114">
        <v>2718630.4085349198</v>
      </c>
      <c r="GP50" s="114">
        <v>2934388.7491115499</v>
      </c>
      <c r="GQ50" s="114">
        <v>2762316.1993633499</v>
      </c>
      <c r="GR50" s="114">
        <v>2669097.3427818501</v>
      </c>
      <c r="GS50" s="114">
        <v>2950081.7686741301</v>
      </c>
      <c r="GT50" s="114">
        <v>2728130.8422230501</v>
      </c>
      <c r="GU50" s="114">
        <v>2933361.8700246401</v>
      </c>
      <c r="GV50" s="114">
        <v>2893765.2663208302</v>
      </c>
    </row>
    <row r="51" spans="1:204" s="79" customFormat="1" x14ac:dyDescent="0.2">
      <c r="A51" s="75" t="s">
        <v>2034</v>
      </c>
      <c r="B51" s="76">
        <f>STDEV(D51:W51)/AVERAGE(D51:W51)</f>
        <v>4.0503963951014361E-2</v>
      </c>
      <c r="C51" s="77"/>
      <c r="D51" s="78">
        <f t="shared" ref="D51:W51" si="55">(D49/D50)*31.9</f>
        <v>72.381743908520647</v>
      </c>
      <c r="E51" s="78">
        <f t="shared" si="55"/>
        <v>79.588507829459843</v>
      </c>
      <c r="F51" s="78">
        <f t="shared" si="55"/>
        <v>79.445141315767884</v>
      </c>
      <c r="G51" s="78">
        <f t="shared" si="55"/>
        <v>75.928653355962055</v>
      </c>
      <c r="H51" s="78">
        <f t="shared" si="55"/>
        <v>76.133192191863273</v>
      </c>
      <c r="I51" s="78">
        <f t="shared" si="55"/>
        <v>77.617243625099348</v>
      </c>
      <c r="J51" s="78">
        <f t="shared" si="55"/>
        <v>77.828044228543774</v>
      </c>
      <c r="K51" s="78">
        <f t="shared" si="55"/>
        <v>71.209475292692844</v>
      </c>
      <c r="L51" s="78">
        <f t="shared" si="55"/>
        <v>69.689275635738795</v>
      </c>
      <c r="M51" s="78">
        <f t="shared" si="55"/>
        <v>81.540597369271765</v>
      </c>
      <c r="N51" s="78">
        <f t="shared" si="55"/>
        <v>76.909843425783308</v>
      </c>
      <c r="O51" s="78">
        <f t="shared" si="55"/>
        <v>76.834867259958088</v>
      </c>
      <c r="P51" s="78">
        <f t="shared" si="55"/>
        <v>74.940155159022666</v>
      </c>
      <c r="Q51" s="78">
        <f t="shared" si="55"/>
        <v>80.163421966863467</v>
      </c>
      <c r="R51" s="78">
        <f t="shared" si="55"/>
        <v>74.941831373454448</v>
      </c>
      <c r="S51" s="78">
        <f t="shared" si="55"/>
        <v>75.307671144969447</v>
      </c>
      <c r="T51" s="78">
        <f t="shared" si="55"/>
        <v>79.941966099902231</v>
      </c>
      <c r="U51" s="78">
        <f t="shared" si="55"/>
        <v>75.148417737728096</v>
      </c>
      <c r="V51" s="78">
        <f t="shared" si="55"/>
        <v>73.294191054170312</v>
      </c>
      <c r="W51" s="78">
        <f t="shared" si="55"/>
        <v>76.162176031897872</v>
      </c>
      <c r="Y51" s="80">
        <f>STDEV(AA51:AT51)/AVERAGE(AA51:AT51)</f>
        <v>2.9115950702534855E-2</v>
      </c>
      <c r="Z51" s="81"/>
      <c r="AA51" s="82">
        <f>((AA49/AA50)*31.9)</f>
        <v>44.454067560367776</v>
      </c>
      <c r="AB51" s="82">
        <f t="shared" ref="AB51:AT51" si="56">((AB49/AB50)*31.9)</f>
        <v>44.250937911732962</v>
      </c>
      <c r="AC51" s="82">
        <f t="shared" si="56"/>
        <v>44.151787605262953</v>
      </c>
      <c r="AD51" s="82">
        <f t="shared" si="56"/>
        <v>43.433241275275833</v>
      </c>
      <c r="AE51" s="82">
        <f t="shared" si="56"/>
        <v>43.562575766081373</v>
      </c>
      <c r="AF51" s="82">
        <f t="shared" si="56"/>
        <v>46.278222277915816</v>
      </c>
      <c r="AG51" s="82">
        <f t="shared" si="56"/>
        <v>46.088014848433851</v>
      </c>
      <c r="AH51" s="82">
        <f t="shared" si="56"/>
        <v>42.949707288200401</v>
      </c>
      <c r="AI51" s="82">
        <f t="shared" si="56"/>
        <v>42.62237424264336</v>
      </c>
      <c r="AJ51" s="82">
        <f t="shared" si="56"/>
        <v>40.805434426709233</v>
      </c>
      <c r="AK51" s="82">
        <f t="shared" si="56"/>
        <v>44.462151825104826</v>
      </c>
      <c r="AL51" s="82">
        <f t="shared" si="56"/>
        <v>42.706491568873602</v>
      </c>
      <c r="AM51" s="82">
        <f t="shared" si="56"/>
        <v>45.697132178732964</v>
      </c>
      <c r="AN51" s="82">
        <f t="shared" si="56"/>
        <v>44.505872159574821</v>
      </c>
      <c r="AO51" s="82">
        <f t="shared" si="56"/>
        <v>43.532136768043394</v>
      </c>
      <c r="AP51" s="82">
        <f t="shared" si="56"/>
        <v>43.585712662250316</v>
      </c>
      <c r="AQ51" s="82">
        <f t="shared" si="56"/>
        <v>43.57327212789238</v>
      </c>
      <c r="AR51" s="82">
        <f t="shared" si="56"/>
        <v>45.40009938269813</v>
      </c>
      <c r="AS51" s="82">
        <f t="shared" si="56"/>
        <v>43.790970235485602</v>
      </c>
      <c r="AT51" s="82">
        <f t="shared" si="56"/>
        <v>43.908135525377176</v>
      </c>
      <c r="AU51" s="105"/>
      <c r="AV51" s="106">
        <f>((AV49/AV50)*31.9)</f>
        <v>39.87073986748819</v>
      </c>
      <c r="AW51" s="106">
        <f t="shared" ref="AW51:DH51" si="57">((AW49/AW50)*31.9)</f>
        <v>72.910815024599046</v>
      </c>
      <c r="AX51" s="106">
        <f t="shared" si="57"/>
        <v>46.238581298905508</v>
      </c>
      <c r="AY51" s="106">
        <f t="shared" si="57"/>
        <v>59.524653830171779</v>
      </c>
      <c r="AZ51" s="106">
        <f t="shared" si="57"/>
        <v>57.784528137742114</v>
      </c>
      <c r="BA51" s="106">
        <f t="shared" si="57"/>
        <v>61.05125314328091</v>
      </c>
      <c r="BB51" s="106">
        <f t="shared" si="57"/>
        <v>42.723988465012269</v>
      </c>
      <c r="BC51" s="106">
        <f t="shared" si="57"/>
        <v>36.004208306071568</v>
      </c>
      <c r="BD51" s="106">
        <f t="shared" si="57"/>
        <v>63.637899662018242</v>
      </c>
      <c r="BE51" s="106">
        <f t="shared" si="57"/>
        <v>50.352756578790114</v>
      </c>
      <c r="BF51" s="106">
        <f t="shared" si="57"/>
        <v>42.720068112682071</v>
      </c>
      <c r="BG51" s="106">
        <f t="shared" si="57"/>
        <v>57.94047972923395</v>
      </c>
      <c r="BH51" s="106">
        <f t="shared" si="57"/>
        <v>60.318497960704796</v>
      </c>
      <c r="BI51" s="106">
        <f t="shared" si="57"/>
        <v>59.201386499159689</v>
      </c>
      <c r="BJ51" s="106">
        <f t="shared" si="57"/>
        <v>28.111596922168246</v>
      </c>
      <c r="BK51" s="106">
        <f t="shared" si="57"/>
        <v>36.95457475190841</v>
      </c>
      <c r="BL51" s="106">
        <f t="shared" si="57"/>
        <v>53.989067908796585</v>
      </c>
      <c r="BM51" s="106">
        <f t="shared" si="57"/>
        <v>67.886678106507034</v>
      </c>
      <c r="BN51" s="106">
        <f t="shared" si="57"/>
        <v>38.139420346475504</v>
      </c>
      <c r="BO51" s="106">
        <f t="shared" si="57"/>
        <v>42.295996706673321</v>
      </c>
      <c r="BP51" s="106">
        <f t="shared" si="57"/>
        <v>47.537764036441885</v>
      </c>
      <c r="BQ51" s="106">
        <f t="shared" si="57"/>
        <v>40.279132452728312</v>
      </c>
      <c r="BR51" s="106">
        <f t="shared" si="57"/>
        <v>30.165375064617045</v>
      </c>
      <c r="BS51" s="106">
        <f t="shared" si="57"/>
        <v>33.991407091764067</v>
      </c>
      <c r="BT51" s="106">
        <f t="shared" si="57"/>
        <v>44.328478291536307</v>
      </c>
      <c r="BU51" s="106">
        <f t="shared" si="57"/>
        <v>46.935975106479354</v>
      </c>
      <c r="BV51" s="106">
        <f t="shared" si="57"/>
        <v>42.519011924363632</v>
      </c>
      <c r="BW51" s="106">
        <f t="shared" si="57"/>
        <v>37.559655908647798</v>
      </c>
      <c r="BX51" s="106">
        <f t="shared" si="57"/>
        <v>52.535496554625929</v>
      </c>
      <c r="BY51" s="106">
        <f t="shared" si="57"/>
        <v>62.174822830151591</v>
      </c>
      <c r="BZ51" s="106">
        <f t="shared" si="57"/>
        <v>32.690950461823398</v>
      </c>
      <c r="CA51" s="106">
        <f t="shared" si="57"/>
        <v>42.053026496354263</v>
      </c>
      <c r="CB51" s="106">
        <f t="shared" si="57"/>
        <v>38.589931403275465</v>
      </c>
      <c r="CC51" s="106">
        <f t="shared" si="57"/>
        <v>39.057043928472034</v>
      </c>
      <c r="CD51" s="106">
        <f t="shared" si="57"/>
        <v>46.267766111582112</v>
      </c>
      <c r="CE51" s="106">
        <f t="shared" si="57"/>
        <v>25.240022800444436</v>
      </c>
      <c r="CF51" s="106">
        <f t="shared" si="57"/>
        <v>41.037498761469919</v>
      </c>
      <c r="CG51" s="106">
        <f t="shared" si="57"/>
        <v>44.168970845324729</v>
      </c>
      <c r="CH51" s="106">
        <f t="shared" si="57"/>
        <v>33.406638261969562</v>
      </c>
      <c r="CI51" s="106">
        <f t="shared" si="57"/>
        <v>54.30090504830109</v>
      </c>
      <c r="CJ51" s="106">
        <f t="shared" si="57"/>
        <v>61.052159410640144</v>
      </c>
      <c r="CK51" s="106">
        <f t="shared" si="57"/>
        <v>52.760429034376862</v>
      </c>
      <c r="CL51" s="106">
        <f t="shared" si="57"/>
        <v>55.877700595927848</v>
      </c>
      <c r="CM51" s="106">
        <f t="shared" si="57"/>
        <v>61.693942676453645</v>
      </c>
      <c r="CN51" s="106">
        <f t="shared" si="57"/>
        <v>52.273523069820918</v>
      </c>
      <c r="CO51" s="106">
        <f t="shared" si="57"/>
        <v>64.571056927205134</v>
      </c>
      <c r="CP51" s="106">
        <f t="shared" si="57"/>
        <v>52.299991846532983</v>
      </c>
      <c r="CQ51" s="106">
        <f t="shared" si="57"/>
        <v>44.999328443245304</v>
      </c>
      <c r="CR51" s="106">
        <f t="shared" si="57"/>
        <v>42.456498580347812</v>
      </c>
      <c r="CS51" s="106">
        <f t="shared" si="57"/>
        <v>34.837959667731639</v>
      </c>
      <c r="CT51" s="106">
        <f t="shared" si="57"/>
        <v>46.57045519093974</v>
      </c>
      <c r="CU51" s="106">
        <f t="shared" si="57"/>
        <v>69.817641425546057</v>
      </c>
      <c r="CV51" s="106">
        <f t="shared" si="57"/>
        <v>46.02392616086572</v>
      </c>
      <c r="CW51" s="106">
        <f t="shared" si="57"/>
        <v>45.234400298424873</v>
      </c>
      <c r="CX51" s="106">
        <f t="shared" si="57"/>
        <v>43.117692792889301</v>
      </c>
      <c r="CY51" s="106">
        <f t="shared" si="57"/>
        <v>50.97124747859565</v>
      </c>
      <c r="CZ51" s="106">
        <f t="shared" si="57"/>
        <v>53.207519378434874</v>
      </c>
      <c r="DA51" s="106">
        <f t="shared" si="57"/>
        <v>50.363862739059265</v>
      </c>
      <c r="DB51" s="106">
        <f t="shared" si="57"/>
        <v>45.859630590076179</v>
      </c>
      <c r="DC51" s="106">
        <f t="shared" si="57"/>
        <v>48.812658325362129</v>
      </c>
      <c r="DD51" s="106">
        <f t="shared" si="57"/>
        <v>51.518068955330087</v>
      </c>
      <c r="DE51" s="106">
        <f t="shared" si="57"/>
        <v>49.137542902895483</v>
      </c>
      <c r="DF51" s="106">
        <f t="shared" si="57"/>
        <v>54.0854551598756</v>
      </c>
      <c r="DG51" s="106">
        <f t="shared" si="57"/>
        <v>34.984265725941192</v>
      </c>
      <c r="DH51" s="106">
        <f t="shared" si="57"/>
        <v>60.926288374361555</v>
      </c>
      <c r="DI51" s="106">
        <f t="shared" ref="DI51:FT51" si="58">((DI49/DI50)*31.9)</f>
        <v>25.419509750297703</v>
      </c>
      <c r="DJ51" s="106">
        <f t="shared" si="58"/>
        <v>38.969308230521783</v>
      </c>
      <c r="DK51" s="106">
        <f t="shared" si="58"/>
        <v>42.099567867978003</v>
      </c>
      <c r="DL51" s="106">
        <f t="shared" si="58"/>
        <v>37.71019164802992</v>
      </c>
      <c r="DM51" s="106">
        <f t="shared" si="58"/>
        <v>40.64278636225459</v>
      </c>
      <c r="DN51" s="106">
        <f t="shared" si="58"/>
        <v>35.959269457621559</v>
      </c>
      <c r="DO51" s="106">
        <f t="shared" si="58"/>
        <v>49.50840170929915</v>
      </c>
      <c r="DP51" s="106">
        <f t="shared" si="58"/>
        <v>34.309468416333154</v>
      </c>
      <c r="DQ51" s="106">
        <f t="shared" si="58"/>
        <v>43.94541803036762</v>
      </c>
      <c r="DR51" s="106">
        <f t="shared" si="58"/>
        <v>37.259803362140147</v>
      </c>
      <c r="DS51" s="106">
        <f t="shared" si="58"/>
        <v>50.984389827903641</v>
      </c>
      <c r="DT51" s="106">
        <f t="shared" si="58"/>
        <v>53.506227456130773</v>
      </c>
      <c r="DU51" s="106">
        <f t="shared" si="58"/>
        <v>41.395209494877065</v>
      </c>
      <c r="DV51" s="106">
        <f t="shared" si="58"/>
        <v>45.144355777279422</v>
      </c>
      <c r="DW51" s="106">
        <f t="shared" si="58"/>
        <v>58.203236714781809</v>
      </c>
      <c r="DX51" s="106">
        <f t="shared" si="58"/>
        <v>60.151861049705388</v>
      </c>
      <c r="DY51" s="106">
        <f t="shared" si="58"/>
        <v>46.948121436758655</v>
      </c>
      <c r="DZ51" s="106">
        <f t="shared" si="58"/>
        <v>48.668192123781786</v>
      </c>
      <c r="EA51" s="106">
        <f t="shared" si="58"/>
        <v>31.664028723261939</v>
      </c>
      <c r="EB51" s="106">
        <f t="shared" si="58"/>
        <v>50.865047440133786</v>
      </c>
      <c r="EC51" s="106">
        <f t="shared" si="58"/>
        <v>60.442225439166066</v>
      </c>
      <c r="ED51" s="106">
        <f t="shared" si="58"/>
        <v>65.812106892519679</v>
      </c>
      <c r="EE51" s="106">
        <f t="shared" si="58"/>
        <v>20.846311674237359</v>
      </c>
      <c r="EF51" s="106">
        <f t="shared" si="58"/>
        <v>47.428351141323631</v>
      </c>
      <c r="EG51" s="106">
        <f t="shared" si="58"/>
        <v>52.54167552460391</v>
      </c>
      <c r="EH51" s="106">
        <f t="shared" si="58"/>
        <v>45.334474183077987</v>
      </c>
      <c r="EI51" s="106">
        <f t="shared" si="58"/>
        <v>58.186616105763086</v>
      </c>
      <c r="EJ51" s="106">
        <f t="shared" si="58"/>
        <v>54.246620629760884</v>
      </c>
      <c r="EK51" s="106">
        <f t="shared" si="58"/>
        <v>41.833752797850138</v>
      </c>
      <c r="EL51" s="106">
        <f t="shared" si="58"/>
        <v>49.674333262752697</v>
      </c>
      <c r="EM51" s="106">
        <f t="shared" si="58"/>
        <v>42.761510403160536</v>
      </c>
      <c r="EN51" s="106">
        <f t="shared" si="58"/>
        <v>58.106267081577521</v>
      </c>
      <c r="EO51" s="106">
        <f t="shared" si="58"/>
        <v>49.571638068479174</v>
      </c>
      <c r="EP51" s="106">
        <f t="shared" si="58"/>
        <v>39.554044754676561</v>
      </c>
      <c r="EQ51" s="106">
        <f t="shared" si="58"/>
        <v>28.760648306019732</v>
      </c>
      <c r="ER51" s="106">
        <f t="shared" si="58"/>
        <v>28.769790437891977</v>
      </c>
      <c r="ES51" s="106">
        <f t="shared" si="58"/>
        <v>43.73413552559564</v>
      </c>
      <c r="ET51" s="106">
        <f t="shared" si="58"/>
        <v>37.52199439647535</v>
      </c>
      <c r="EU51" s="106">
        <f t="shared" si="58"/>
        <v>44.610695518528786</v>
      </c>
      <c r="EV51" s="106">
        <f t="shared" si="58"/>
        <v>42.419581817780305</v>
      </c>
      <c r="EW51" s="106">
        <f t="shared" si="58"/>
        <v>55.880254758609901</v>
      </c>
      <c r="EX51" s="106">
        <f t="shared" si="58"/>
        <v>56.062742623960276</v>
      </c>
      <c r="EY51" s="106">
        <f t="shared" si="58"/>
        <v>38.862387731720347</v>
      </c>
      <c r="EZ51" s="106">
        <f t="shared" si="58"/>
        <v>59.962227348056416</v>
      </c>
      <c r="FA51" s="106">
        <f t="shared" si="58"/>
        <v>45.672430936918943</v>
      </c>
      <c r="FB51" s="106">
        <f t="shared" si="58"/>
        <v>51.150900016832466</v>
      </c>
      <c r="FC51" s="106">
        <f t="shared" si="58"/>
        <v>24.822467721682489</v>
      </c>
      <c r="FD51" s="106">
        <f t="shared" si="58"/>
        <v>37.641414079099185</v>
      </c>
      <c r="FE51" s="106">
        <f t="shared" si="58"/>
        <v>66.080564561403847</v>
      </c>
      <c r="FF51" s="106">
        <f t="shared" si="58"/>
        <v>41.092561784598281</v>
      </c>
      <c r="FG51" s="106">
        <f t="shared" si="58"/>
        <v>40.828699056589862</v>
      </c>
      <c r="FH51" s="106">
        <f t="shared" si="58"/>
        <v>64.729158683218358</v>
      </c>
      <c r="FI51" s="106">
        <f t="shared" si="58"/>
        <v>46.884600136345298</v>
      </c>
      <c r="FJ51" s="106">
        <f t="shared" si="58"/>
        <v>51.143406738924519</v>
      </c>
      <c r="FK51" s="106">
        <f t="shared" si="58"/>
        <v>35.476051440610377</v>
      </c>
      <c r="FL51" s="106">
        <f t="shared" si="58"/>
        <v>45.221511558934637</v>
      </c>
      <c r="FM51" s="106">
        <f t="shared" si="58"/>
        <v>45.668888497907666</v>
      </c>
      <c r="FN51" s="106">
        <f t="shared" si="58"/>
        <v>45.380067589636965</v>
      </c>
      <c r="FO51" s="106">
        <f t="shared" si="58"/>
        <v>64.165059507613037</v>
      </c>
      <c r="FP51" s="106">
        <f t="shared" si="58"/>
        <v>36.111874500961605</v>
      </c>
      <c r="FQ51" s="106">
        <f t="shared" si="58"/>
        <v>48.822117803334528</v>
      </c>
      <c r="FR51" s="106">
        <f t="shared" si="58"/>
        <v>42.500642168721207</v>
      </c>
      <c r="FS51" s="106">
        <f t="shared" si="58"/>
        <v>45.316679465926299</v>
      </c>
      <c r="FT51" s="106">
        <f t="shared" si="58"/>
        <v>28.984759634275981</v>
      </c>
      <c r="FU51" s="106">
        <f t="shared" ref="FU51:GV51" si="59">((FU49/FU50)*31.9)</f>
        <v>51.193952755663055</v>
      </c>
      <c r="FV51" s="106">
        <f t="shared" si="59"/>
        <v>28.236023058628508</v>
      </c>
      <c r="FW51" s="106">
        <f t="shared" si="59"/>
        <v>46.353355651078431</v>
      </c>
      <c r="FX51" s="106">
        <f t="shared" si="59"/>
        <v>44.399360600778358</v>
      </c>
      <c r="FY51" s="106">
        <f t="shared" si="59"/>
        <v>98.409864032143929</v>
      </c>
      <c r="FZ51" s="106">
        <f t="shared" si="59"/>
        <v>41.184044757306509</v>
      </c>
      <c r="GA51" s="106">
        <f t="shared" si="59"/>
        <v>31.203523318379464</v>
      </c>
      <c r="GB51" s="106">
        <f t="shared" si="59"/>
        <v>54.174994559654486</v>
      </c>
      <c r="GC51" s="106">
        <f t="shared" si="59"/>
        <v>46.551528909820895</v>
      </c>
      <c r="GD51" s="106">
        <f t="shared" si="59"/>
        <v>55.074466543107938</v>
      </c>
      <c r="GE51" s="106">
        <f t="shared" si="59"/>
        <v>42.962866065088811</v>
      </c>
      <c r="GF51" s="106">
        <f t="shared" si="59"/>
        <v>45.3415159188866</v>
      </c>
      <c r="GG51" s="106">
        <f t="shared" si="59"/>
        <v>55.345894239244792</v>
      </c>
      <c r="GH51" s="106">
        <f t="shared" si="59"/>
        <v>52.857318107057317</v>
      </c>
      <c r="GI51" s="106">
        <f t="shared" si="59"/>
        <v>58.876192407900334</v>
      </c>
      <c r="GJ51" s="106">
        <f t="shared" si="59"/>
        <v>34.917759065190843</v>
      </c>
      <c r="GK51" s="106">
        <f t="shared" si="59"/>
        <v>44.125657118459493</v>
      </c>
      <c r="GL51" s="106">
        <f t="shared" si="59"/>
        <v>53.609024452419952</v>
      </c>
      <c r="GM51" s="106">
        <f t="shared" si="59"/>
        <v>36.654567861165887</v>
      </c>
      <c r="GN51" s="106">
        <f t="shared" si="59"/>
        <v>38.210639547575362</v>
      </c>
      <c r="GO51" s="106">
        <f t="shared" si="59"/>
        <v>38.64474430635687</v>
      </c>
      <c r="GP51" s="106">
        <f t="shared" si="59"/>
        <v>36.444278017114144</v>
      </c>
      <c r="GQ51" s="106">
        <f t="shared" si="59"/>
        <v>47.154106296798602</v>
      </c>
      <c r="GR51" s="106">
        <f t="shared" si="59"/>
        <v>43.11569748907386</v>
      </c>
      <c r="GS51" s="106">
        <f t="shared" si="59"/>
        <v>39.884268711966989</v>
      </c>
      <c r="GT51" s="106">
        <f t="shared" si="59"/>
        <v>59.484974513293622</v>
      </c>
      <c r="GU51" s="106">
        <f t="shared" si="59"/>
        <v>49.656700905429673</v>
      </c>
      <c r="GV51" s="106">
        <f t="shared" si="59"/>
        <v>40.064786437168877</v>
      </c>
    </row>
    <row r="52" spans="1:204" x14ac:dyDescent="0.2">
      <c r="A52" s="83"/>
      <c r="B52" s="70"/>
      <c r="C52" s="71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Y52" s="72"/>
      <c r="Z52" s="73"/>
      <c r="AA52" s="74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</row>
    <row r="53" spans="1:204" x14ac:dyDescent="0.2">
      <c r="A53" s="69" t="s">
        <v>2057</v>
      </c>
      <c r="B53" s="70">
        <f>STDEV(D53:W53)/AVERAGE(D53:W53)</f>
        <v>0.1606555474309134</v>
      </c>
      <c r="C53" s="71"/>
      <c r="D53" s="8">
        <v>72012830.204441696</v>
      </c>
      <c r="E53" s="8">
        <v>70979691.779912904</v>
      </c>
      <c r="F53" s="8">
        <v>69069539.7606038</v>
      </c>
      <c r="G53" s="8">
        <v>69059437.711539105</v>
      </c>
      <c r="H53" s="8">
        <v>65007581.919849902</v>
      </c>
      <c r="I53" s="8">
        <v>64524225.087072298</v>
      </c>
      <c r="J53" s="8">
        <v>62321835.870023198</v>
      </c>
      <c r="K53" s="8">
        <v>60055152.396104999</v>
      </c>
      <c r="L53" s="8">
        <v>58167130.746757098</v>
      </c>
      <c r="M53" s="8">
        <v>56600754.911440797</v>
      </c>
      <c r="N53" s="8">
        <v>55503665.568563797</v>
      </c>
      <c r="O53" s="8">
        <v>52904341.2303207</v>
      </c>
      <c r="P53" s="8">
        <v>46145886.495563999</v>
      </c>
      <c r="Q53" s="8">
        <v>51779140.457508698</v>
      </c>
      <c r="R53" s="8">
        <v>50051512.7490464</v>
      </c>
      <c r="S53" s="8">
        <v>48415089.911050603</v>
      </c>
      <c r="T53" s="8">
        <v>46939265.008928597</v>
      </c>
      <c r="U53" s="8">
        <v>48094090.757297397</v>
      </c>
      <c r="V53" s="8">
        <v>45888467.566379301</v>
      </c>
      <c r="W53" s="8">
        <v>45638847.097148098</v>
      </c>
      <c r="Y53" s="72">
        <f>STDEV(AA53:AT53)/AVERAGE(AA53:AT53)</f>
        <v>0.10972476499338964</v>
      </c>
      <c r="Z53" s="73"/>
      <c r="AA53" s="10">
        <v>134364348.230903</v>
      </c>
      <c r="AB53" s="10">
        <v>131859933.048026</v>
      </c>
      <c r="AC53" s="10">
        <v>130415023.698768</v>
      </c>
      <c r="AD53" s="10">
        <v>127752134.525465</v>
      </c>
      <c r="AE53" s="10">
        <v>121048647.41224501</v>
      </c>
      <c r="AF53" s="10">
        <v>127047889.376672</v>
      </c>
      <c r="AG53" s="10">
        <v>123171155.87419599</v>
      </c>
      <c r="AH53" s="10">
        <v>116658359.57104699</v>
      </c>
      <c r="AI53" s="10">
        <v>117362880.81337599</v>
      </c>
      <c r="AJ53" s="10">
        <v>111952169.75642</v>
      </c>
      <c r="AK53" s="10">
        <v>112978958.80547599</v>
      </c>
      <c r="AL53" s="10">
        <v>103506504.642748</v>
      </c>
      <c r="AM53" s="10">
        <v>107284099.783059</v>
      </c>
      <c r="AN53" s="10">
        <v>106098278.242173</v>
      </c>
      <c r="AO53" s="10">
        <v>100437672.70096999</v>
      </c>
      <c r="AP53" s="10">
        <v>101668023.94200701</v>
      </c>
      <c r="AQ53" s="10">
        <v>98892471.822554007</v>
      </c>
      <c r="AR53" s="10">
        <v>100886691.78208201</v>
      </c>
      <c r="AS53" s="10">
        <v>98538193.522103295</v>
      </c>
      <c r="AT53" s="10">
        <v>98517810.986718103</v>
      </c>
      <c r="AV53" s="114">
        <v>116433694.301581</v>
      </c>
      <c r="AW53" s="114">
        <v>97218478.109909698</v>
      </c>
      <c r="AX53" s="114">
        <v>112753414.96692</v>
      </c>
      <c r="AY53" s="114">
        <v>118673096.140029</v>
      </c>
      <c r="AZ53" s="114">
        <v>124318239.89907201</v>
      </c>
      <c r="BA53" s="114">
        <v>119961558.312308</v>
      </c>
      <c r="BB53" s="114">
        <v>130444442.450772</v>
      </c>
      <c r="BC53" s="114">
        <v>126137584.375881</v>
      </c>
      <c r="BD53" s="114">
        <v>124404098.40623499</v>
      </c>
      <c r="BE53" s="114">
        <v>106612831.96853299</v>
      </c>
      <c r="BF53" s="114">
        <v>85118952.496769607</v>
      </c>
      <c r="BG53" s="114">
        <v>96370932.391015097</v>
      </c>
      <c r="BH53" s="114">
        <v>101097580.045917</v>
      </c>
      <c r="BI53" s="114">
        <v>144628197.66693401</v>
      </c>
      <c r="BJ53" s="114">
        <v>85356311.147788003</v>
      </c>
      <c r="BK53" s="114">
        <v>114687941.052945</v>
      </c>
      <c r="BL53" s="114">
        <v>108119678.726226</v>
      </c>
      <c r="BM53" s="114">
        <v>139885393.31024399</v>
      </c>
      <c r="BN53" s="114">
        <v>115364095.35248099</v>
      </c>
      <c r="BO53" s="114">
        <v>139865241.16245601</v>
      </c>
      <c r="BP53" s="114">
        <v>131870179.036743</v>
      </c>
      <c r="BQ53" s="114">
        <v>86736426.625700206</v>
      </c>
      <c r="BR53" s="114">
        <v>84694176.578774393</v>
      </c>
      <c r="BS53" s="114">
        <v>115786544.51996</v>
      </c>
      <c r="BT53" s="114">
        <v>107678500.09708899</v>
      </c>
      <c r="BU53" s="114">
        <v>102882885.886191</v>
      </c>
      <c r="BV53" s="114">
        <v>112657246.02949201</v>
      </c>
      <c r="BW53" s="114">
        <v>105464554.72565</v>
      </c>
      <c r="BX53" s="114">
        <v>129874159.499373</v>
      </c>
      <c r="BY53" s="114">
        <v>124010872.56866799</v>
      </c>
      <c r="BZ53" s="114">
        <v>99900208.032448694</v>
      </c>
      <c r="CA53" s="114">
        <v>103587498.13067199</v>
      </c>
      <c r="CB53" s="114">
        <v>96190566.185564905</v>
      </c>
      <c r="CC53" s="114">
        <v>110484536.37767801</v>
      </c>
      <c r="CD53" s="114">
        <v>117842605.999584</v>
      </c>
      <c r="CE53" s="114">
        <v>111796680.52109399</v>
      </c>
      <c r="CF53" s="114">
        <v>102661739.275364</v>
      </c>
      <c r="CG53" s="114">
        <v>99983105.590927497</v>
      </c>
      <c r="CH53" s="114">
        <v>85958327.213869601</v>
      </c>
      <c r="CI53" s="114">
        <v>122181740.28184301</v>
      </c>
      <c r="CJ53" s="114">
        <v>119542086.58331899</v>
      </c>
      <c r="CK53" s="114">
        <v>107797570.437243</v>
      </c>
      <c r="CL53" s="114">
        <v>126344706.738362</v>
      </c>
      <c r="CM53" s="114">
        <v>90601016.405879602</v>
      </c>
      <c r="CN53" s="114">
        <v>119891096.858427</v>
      </c>
      <c r="CO53" s="114">
        <v>99218324.626680002</v>
      </c>
      <c r="CP53" s="114">
        <v>102153987.635417</v>
      </c>
      <c r="CQ53" s="114">
        <v>132970052.090813</v>
      </c>
      <c r="CR53" s="114">
        <v>107318635.303654</v>
      </c>
      <c r="CS53" s="114">
        <v>89585538.763318703</v>
      </c>
      <c r="CT53" s="114">
        <v>99208903.513863698</v>
      </c>
      <c r="CU53" s="114">
        <v>96099133.216085404</v>
      </c>
      <c r="CV53" s="114">
        <v>112822785.212697</v>
      </c>
      <c r="CW53" s="114">
        <v>109456921.55492</v>
      </c>
      <c r="CX53" s="114">
        <v>101604474.187463</v>
      </c>
      <c r="CY53" s="114">
        <v>97989743.027557895</v>
      </c>
      <c r="CZ53" s="114">
        <v>89947996.337050095</v>
      </c>
      <c r="DA53" s="114">
        <v>126333984.350793</v>
      </c>
      <c r="DB53" s="114">
        <v>90992721.924209595</v>
      </c>
      <c r="DC53" s="114">
        <v>110663624.012143</v>
      </c>
      <c r="DD53" s="114">
        <v>92469703.635299206</v>
      </c>
      <c r="DE53" s="114">
        <v>113547976.04588901</v>
      </c>
      <c r="DF53" s="114">
        <v>93115403.422037706</v>
      </c>
      <c r="DG53" s="114">
        <v>90796013.394789994</v>
      </c>
      <c r="DH53" s="114">
        <v>88046077.595614001</v>
      </c>
      <c r="DI53" s="114">
        <v>97448777.9236985</v>
      </c>
      <c r="DJ53" s="114">
        <v>95436228.3292512</v>
      </c>
      <c r="DK53" s="114">
        <v>105257423.20405699</v>
      </c>
      <c r="DL53" s="114">
        <v>92734558.8782904</v>
      </c>
      <c r="DM53" s="114">
        <v>88491194.503968105</v>
      </c>
      <c r="DN53" s="114">
        <v>88816442.554615706</v>
      </c>
      <c r="DO53" s="114">
        <v>104435183.817866</v>
      </c>
      <c r="DP53" s="114">
        <v>113173317.131395</v>
      </c>
      <c r="DQ53" s="114">
        <v>94688235.126919404</v>
      </c>
      <c r="DR53" s="114">
        <v>100329877.114926</v>
      </c>
      <c r="DS53" s="114">
        <v>100824486.611784</v>
      </c>
      <c r="DT53" s="114">
        <v>88674221.180229098</v>
      </c>
      <c r="DU53" s="114">
        <v>77863139.704754293</v>
      </c>
      <c r="DV53" s="114">
        <v>94112346.236560106</v>
      </c>
      <c r="DW53" s="114">
        <v>96418108.9180758</v>
      </c>
      <c r="DX53" s="114">
        <v>115030393.29888</v>
      </c>
      <c r="DY53" s="114">
        <v>73066090.706484899</v>
      </c>
      <c r="DZ53" s="114">
        <v>79929855.175553605</v>
      </c>
      <c r="EA53" s="114">
        <v>87834762.542260796</v>
      </c>
      <c r="EB53" s="114">
        <v>101107617.10082</v>
      </c>
      <c r="EC53" s="114">
        <v>90284481.686953902</v>
      </c>
      <c r="ED53" s="114">
        <v>82543370.236564502</v>
      </c>
      <c r="EE53" s="114">
        <v>79863983.942790404</v>
      </c>
      <c r="EF53" s="114">
        <v>84764259.643274605</v>
      </c>
      <c r="EG53" s="114">
        <v>95579420.513859302</v>
      </c>
      <c r="EH53" s="114">
        <v>89331939.087076604</v>
      </c>
      <c r="EI53" s="114">
        <v>85495670.577576205</v>
      </c>
      <c r="EJ53" s="114">
        <v>71551975.855753198</v>
      </c>
      <c r="EK53" s="114">
        <v>108457825.15649199</v>
      </c>
      <c r="EL53" s="114">
        <v>98360554.998026207</v>
      </c>
      <c r="EM53" s="114">
        <v>78962528.411336094</v>
      </c>
      <c r="EN53" s="114">
        <v>91132748.2726724</v>
      </c>
      <c r="EO53" s="114">
        <v>74573806.6890001</v>
      </c>
      <c r="EP53" s="114">
        <v>92675923.808019906</v>
      </c>
      <c r="EQ53" s="114">
        <v>78891550.868928894</v>
      </c>
      <c r="ER53" s="114">
        <v>63787078.969509698</v>
      </c>
      <c r="ES53" s="114">
        <v>97227455.510814905</v>
      </c>
      <c r="ET53" s="114">
        <v>99080132.875393301</v>
      </c>
      <c r="EU53" s="114">
        <v>87380103.611526594</v>
      </c>
      <c r="EV53" s="114">
        <v>105252547.716561</v>
      </c>
      <c r="EW53" s="114">
        <v>99899864.9488267</v>
      </c>
      <c r="EX53" s="114">
        <v>92019947.906161696</v>
      </c>
      <c r="EY53" s="114">
        <v>111406695.07476901</v>
      </c>
      <c r="EZ53" s="114">
        <v>89423298.046350896</v>
      </c>
      <c r="FA53" s="114">
        <v>92479497.457490206</v>
      </c>
      <c r="FB53" s="114">
        <v>85385788.217660606</v>
      </c>
      <c r="FC53" s="114">
        <v>114036866.804197</v>
      </c>
      <c r="FD53" s="114">
        <v>99619504.090155393</v>
      </c>
      <c r="FE53" s="114">
        <v>78596053.930522099</v>
      </c>
      <c r="FF53" s="114">
        <v>90747570.408358693</v>
      </c>
      <c r="FG53" s="114">
        <v>88803182.438553393</v>
      </c>
      <c r="FH53" s="114">
        <v>84273069.640315503</v>
      </c>
      <c r="FI53" s="114">
        <v>96056364.052151695</v>
      </c>
      <c r="FJ53" s="114">
        <v>87967790.234876201</v>
      </c>
      <c r="FK53" s="114">
        <v>88757833.506910294</v>
      </c>
      <c r="FL53" s="114">
        <v>95773987.4369445</v>
      </c>
      <c r="FM53" s="114">
        <v>81940183.072262406</v>
      </c>
      <c r="FN53" s="114">
        <v>105492260.31195299</v>
      </c>
      <c r="FO53" s="114">
        <v>77317846.652503595</v>
      </c>
      <c r="FP53" s="114">
        <v>75884070.016933396</v>
      </c>
      <c r="FQ53" s="114">
        <v>81732685.032182604</v>
      </c>
      <c r="FR53" s="114">
        <v>90065287.296784997</v>
      </c>
      <c r="FS53" s="114">
        <v>84675122.229245394</v>
      </c>
      <c r="FT53" s="114">
        <v>74319012.769096598</v>
      </c>
      <c r="FU53" s="114">
        <v>80893900.937569693</v>
      </c>
      <c r="FV53" s="114">
        <v>81712102.432213098</v>
      </c>
      <c r="FW53" s="114">
        <v>89268579.276814893</v>
      </c>
      <c r="FX53" s="114">
        <v>81039266.893936604</v>
      </c>
      <c r="FY53" s="114">
        <v>80500296.688854605</v>
      </c>
      <c r="FZ53" s="114">
        <v>60296026.162529998</v>
      </c>
      <c r="GA53" s="114">
        <v>95627439.408291698</v>
      </c>
      <c r="GB53" s="114">
        <v>76848075.821103796</v>
      </c>
      <c r="GC53" s="114">
        <v>81739559.740104705</v>
      </c>
      <c r="GD53" s="114">
        <v>79232973.970553398</v>
      </c>
      <c r="GE53" s="114">
        <v>77481039.282297894</v>
      </c>
      <c r="GF53" s="114">
        <v>105827406.546976</v>
      </c>
      <c r="GG53" s="114">
        <v>97143322.870821595</v>
      </c>
      <c r="GH53" s="114">
        <v>76353158.910792604</v>
      </c>
      <c r="GI53" s="114">
        <v>68267232.950680494</v>
      </c>
      <c r="GJ53" s="114">
        <v>77884217.467267603</v>
      </c>
      <c r="GK53" s="114">
        <v>74052404.364419207</v>
      </c>
      <c r="GL53" s="114">
        <v>83041885.299190804</v>
      </c>
      <c r="GM53" s="114">
        <v>63127125.178131402</v>
      </c>
      <c r="GN53" s="114">
        <v>74899391.998215407</v>
      </c>
      <c r="GO53" s="114">
        <v>86777533.358380303</v>
      </c>
      <c r="GP53" s="114">
        <v>90868960.870629296</v>
      </c>
      <c r="GQ53" s="114">
        <v>77508752.978971705</v>
      </c>
      <c r="GR53" s="114">
        <v>88644144.604615301</v>
      </c>
      <c r="GS53" s="114">
        <v>84289004.552075103</v>
      </c>
      <c r="GT53" s="114">
        <v>101069563.108603</v>
      </c>
      <c r="GU53" s="114">
        <v>67599304.718086302</v>
      </c>
      <c r="GV53" s="114">
        <v>79407808.100344807</v>
      </c>
    </row>
    <row r="54" spans="1:204" x14ac:dyDescent="0.2">
      <c r="A54" s="69" t="s">
        <v>2058</v>
      </c>
      <c r="B54" s="70">
        <f>STDEV(D54:W54)/AVERAGE(D54:W54)</f>
        <v>0.16551705598356942</v>
      </c>
      <c r="C54" s="71"/>
      <c r="D54" s="8">
        <v>12029429.7012701</v>
      </c>
      <c r="E54" s="8">
        <v>11690514.4031405</v>
      </c>
      <c r="F54" s="8">
        <v>11220502.5580095</v>
      </c>
      <c r="G54" s="8">
        <v>11030779.899503499</v>
      </c>
      <c r="H54" s="8">
        <v>10605563.2532329</v>
      </c>
      <c r="I54" s="8">
        <v>10708983.1175019</v>
      </c>
      <c r="J54" s="8">
        <v>10189550.587323001</v>
      </c>
      <c r="K54" s="8">
        <v>10013101.087527299</v>
      </c>
      <c r="L54" s="8">
        <v>9546949.8693075199</v>
      </c>
      <c r="M54" s="8">
        <v>9334074.68970952</v>
      </c>
      <c r="N54" s="8">
        <v>9099767.7649385501</v>
      </c>
      <c r="O54" s="8">
        <v>8518045.5800944697</v>
      </c>
      <c r="P54" s="8">
        <v>7517715.5608183099</v>
      </c>
      <c r="Q54" s="8">
        <v>8471831.1122457292</v>
      </c>
      <c r="R54" s="8">
        <v>8123029.4561126204</v>
      </c>
      <c r="S54" s="8">
        <v>7665505.4019573499</v>
      </c>
      <c r="T54" s="8">
        <v>7647504.6778866099</v>
      </c>
      <c r="U54" s="8">
        <v>7786664.4018893102</v>
      </c>
      <c r="V54" s="8">
        <v>7655855.30139009</v>
      </c>
      <c r="W54" s="8">
        <v>7321986.0944135198</v>
      </c>
      <c r="Y54" s="72">
        <f>STDEV(AA54:AT54)/AVERAGE(AA54:AT54)</f>
        <v>0.11814093632295847</v>
      </c>
      <c r="Z54" s="73"/>
      <c r="AA54" s="10">
        <v>14623884.4920232</v>
      </c>
      <c r="AB54" s="10">
        <v>14526301.4325235</v>
      </c>
      <c r="AC54" s="10">
        <v>14281477.5955489</v>
      </c>
      <c r="AD54" s="10">
        <v>13878640.911751799</v>
      </c>
      <c r="AE54" s="10">
        <v>13206776.291162301</v>
      </c>
      <c r="AF54" s="10">
        <v>13449358.944306901</v>
      </c>
      <c r="AG54" s="10">
        <v>12841101.514938399</v>
      </c>
      <c r="AH54" s="10">
        <v>12312466.6495842</v>
      </c>
      <c r="AI54" s="10">
        <v>12759473.804367701</v>
      </c>
      <c r="AJ54" s="10">
        <v>12333323.6550825</v>
      </c>
      <c r="AK54" s="10">
        <v>11656171.0883207</v>
      </c>
      <c r="AL54" s="10">
        <v>11077278.2103897</v>
      </c>
      <c r="AM54" s="10">
        <v>11695631.097293699</v>
      </c>
      <c r="AN54" s="10">
        <v>11116037.7152787</v>
      </c>
      <c r="AO54" s="10">
        <v>10669778.8164424</v>
      </c>
      <c r="AP54" s="10">
        <v>10953479.603499301</v>
      </c>
      <c r="AQ54" s="10">
        <v>10628188.810969099</v>
      </c>
      <c r="AR54" s="10">
        <v>11097768.886232801</v>
      </c>
      <c r="AS54" s="10">
        <v>10348932.1575775</v>
      </c>
      <c r="AT54" s="10">
        <v>10293776.665237701</v>
      </c>
      <c r="AV54" s="114">
        <v>15607438.2884757</v>
      </c>
      <c r="AW54" s="114">
        <v>15351495.506691501</v>
      </c>
      <c r="AX54" s="114">
        <v>14695710.619637599</v>
      </c>
      <c r="AY54" s="114">
        <v>14962780.125950599</v>
      </c>
      <c r="AZ54" s="114">
        <v>14602859.832115</v>
      </c>
      <c r="BA54" s="114">
        <v>14661593.103149099</v>
      </c>
      <c r="BB54" s="114">
        <v>14181849.591105901</v>
      </c>
      <c r="BC54" s="114">
        <v>14135967.6043096</v>
      </c>
      <c r="BD54" s="114">
        <v>13811971.746699801</v>
      </c>
      <c r="BE54" s="114">
        <v>14098098.419090601</v>
      </c>
      <c r="BF54" s="114">
        <v>14420087.253260599</v>
      </c>
      <c r="BG54" s="114">
        <v>10609386.240143999</v>
      </c>
      <c r="BH54" s="114">
        <v>14149768.7203569</v>
      </c>
      <c r="BI54" s="114">
        <v>13520891.9863925</v>
      </c>
      <c r="BJ54" s="114">
        <v>14729344.580014899</v>
      </c>
      <c r="BK54" s="114">
        <v>14486709.0400293</v>
      </c>
      <c r="BL54" s="114">
        <v>14327705.843091501</v>
      </c>
      <c r="BM54" s="114">
        <v>13402218.936423499</v>
      </c>
      <c r="BN54" s="114">
        <v>14389275.490892</v>
      </c>
      <c r="BO54" s="114">
        <v>13477514.0970893</v>
      </c>
      <c r="BP54" s="114">
        <v>14237532.8651281</v>
      </c>
      <c r="BQ54" s="114">
        <v>15061629.4490504</v>
      </c>
      <c r="BR54" s="114">
        <v>14705271.2376954</v>
      </c>
      <c r="BS54" s="114">
        <v>13963951.301772499</v>
      </c>
      <c r="BT54" s="114">
        <v>14641750.971202901</v>
      </c>
      <c r="BU54" s="114">
        <v>14298993.6843793</v>
      </c>
      <c r="BV54" s="114">
        <v>13779646.871472901</v>
      </c>
      <c r="BW54" s="114">
        <v>14139019.022018099</v>
      </c>
      <c r="BX54" s="114">
        <v>13432957.8460292</v>
      </c>
      <c r="BY54" s="114">
        <v>13733163.8313796</v>
      </c>
      <c r="BZ54" s="114">
        <v>14903969.753995501</v>
      </c>
      <c r="CA54" s="114">
        <v>14748818.707831901</v>
      </c>
      <c r="CB54" s="114">
        <v>14501854.3976912</v>
      </c>
      <c r="CC54" s="114">
        <v>13763730.4858397</v>
      </c>
      <c r="CD54" s="114">
        <v>13776312.708800901</v>
      </c>
      <c r="CE54" s="114">
        <v>13969738.260725999</v>
      </c>
      <c r="CF54" s="114">
        <v>12254045.605126601</v>
      </c>
      <c r="CG54" s="114">
        <v>14539813.829082699</v>
      </c>
      <c r="CH54" s="114">
        <v>13519991.9805666</v>
      </c>
      <c r="CI54" s="114">
        <v>12520692.5800013</v>
      </c>
      <c r="CJ54" s="114">
        <v>12867632.100942099</v>
      </c>
      <c r="CK54" s="114">
        <v>12684356.8889203</v>
      </c>
      <c r="CL54" s="114">
        <v>12283283.165240601</v>
      </c>
      <c r="CM54" s="114">
        <v>13374035.3236608</v>
      </c>
      <c r="CN54" s="114">
        <v>12551467.7004788</v>
      </c>
      <c r="CO54" s="114">
        <v>11319181.1062358</v>
      </c>
      <c r="CP54" s="114">
        <v>11748184.686634701</v>
      </c>
      <c r="CQ54" s="114">
        <v>12750845.421787299</v>
      </c>
      <c r="CR54" s="114">
        <v>12541158.416328199</v>
      </c>
      <c r="CS54" s="114">
        <v>12756388.590254899</v>
      </c>
      <c r="CT54" s="114">
        <v>12558770.9071384</v>
      </c>
      <c r="CU54" s="114">
        <v>12012230.8241187</v>
      </c>
      <c r="CV54" s="114">
        <v>11832506.0906299</v>
      </c>
      <c r="CW54" s="114">
        <v>12289958.024455501</v>
      </c>
      <c r="CX54" s="114">
        <v>12496553.1232873</v>
      </c>
      <c r="CY54" s="114">
        <v>11790793.761747001</v>
      </c>
      <c r="CZ54" s="114">
        <v>12597585.879919101</v>
      </c>
      <c r="DA54" s="114">
        <v>11191838.7607008</v>
      </c>
      <c r="DB54" s="114">
        <v>12660821.6712834</v>
      </c>
      <c r="DC54" s="114">
        <v>12186162.231303399</v>
      </c>
      <c r="DD54" s="114">
        <v>12206273.936683999</v>
      </c>
      <c r="DE54" s="114">
        <v>12750832.4686478</v>
      </c>
      <c r="DF54" s="114">
        <v>12493081.240154499</v>
      </c>
      <c r="DG54" s="114">
        <v>11747907.5021905</v>
      </c>
      <c r="DH54" s="114">
        <v>12835141.7920826</v>
      </c>
      <c r="DI54" s="114">
        <v>12152093.4994686</v>
      </c>
      <c r="DJ54" s="114">
        <v>11848528.200423099</v>
      </c>
      <c r="DK54" s="114">
        <v>11785304.0171689</v>
      </c>
      <c r="DL54" s="114">
        <v>12779545.8378236</v>
      </c>
      <c r="DM54" s="114">
        <v>12753621.9481983</v>
      </c>
      <c r="DN54" s="114">
        <v>12733828.4012715</v>
      </c>
      <c r="DO54" s="114">
        <v>12258631.860034101</v>
      </c>
      <c r="DP54" s="114">
        <v>12220177.007954</v>
      </c>
      <c r="DQ54" s="114">
        <v>13328896.7458527</v>
      </c>
      <c r="DR54" s="114">
        <v>12658727.779378001</v>
      </c>
      <c r="DS54" s="114">
        <v>12318504.311759099</v>
      </c>
      <c r="DT54" s="114">
        <v>12345052.4993053</v>
      </c>
      <c r="DU54" s="114">
        <v>10748666.168575</v>
      </c>
      <c r="DV54" s="114">
        <v>11159633.1311228</v>
      </c>
      <c r="DW54" s="114">
        <v>10874190.626820801</v>
      </c>
      <c r="DX54" s="114">
        <v>10752441.7545249</v>
      </c>
      <c r="DY54" s="114">
        <v>10826728.0313654</v>
      </c>
      <c r="DZ54" s="114">
        <v>10963915.8022248</v>
      </c>
      <c r="EA54" s="114">
        <v>10757560.722983699</v>
      </c>
      <c r="EB54" s="114">
        <v>10653791.1149217</v>
      </c>
      <c r="EC54" s="114">
        <v>10813139.277385101</v>
      </c>
      <c r="ED54" s="114">
        <v>9567814.8705532607</v>
      </c>
      <c r="EE54" s="114">
        <v>11430245.7055678</v>
      </c>
      <c r="EF54" s="114">
        <v>10580802.0218649</v>
      </c>
      <c r="EG54" s="114">
        <v>9942416.1747222599</v>
      </c>
      <c r="EH54" s="114">
        <v>10617523.411009699</v>
      </c>
      <c r="EI54" s="114">
        <v>10205836.5618353</v>
      </c>
      <c r="EJ54" s="114">
        <v>10005682.283152901</v>
      </c>
      <c r="EK54" s="114">
        <v>10573233.2462995</v>
      </c>
      <c r="EL54" s="114">
        <v>9751894.7214139495</v>
      </c>
      <c r="EM54" s="114">
        <v>11007754.3986605</v>
      </c>
      <c r="EN54" s="114">
        <v>10678928.789574601</v>
      </c>
      <c r="EO54" s="114">
        <v>10497783.601200201</v>
      </c>
      <c r="EP54" s="114">
        <v>9838995.2855081707</v>
      </c>
      <c r="EQ54" s="114">
        <v>9968860.2688172795</v>
      </c>
      <c r="ER54" s="114">
        <v>11359144.749311401</v>
      </c>
      <c r="ES54" s="114">
        <v>10956181.095182501</v>
      </c>
      <c r="ET54" s="114">
        <v>10671764.5438646</v>
      </c>
      <c r="EU54" s="114">
        <v>11288006.2659337</v>
      </c>
      <c r="EV54" s="114">
        <v>10491791.3204631</v>
      </c>
      <c r="EW54" s="114">
        <v>10189931.6808505</v>
      </c>
      <c r="EX54" s="114">
        <v>10194593.506343501</v>
      </c>
      <c r="EY54" s="114">
        <v>10932314.651297299</v>
      </c>
      <c r="EZ54" s="114">
        <v>10606065.7251042</v>
      </c>
      <c r="FA54" s="114">
        <v>10252511.780880099</v>
      </c>
      <c r="FB54" s="114">
        <v>10069740.9315632</v>
      </c>
      <c r="FC54" s="114">
        <v>9825155.4788710903</v>
      </c>
      <c r="FD54" s="114">
        <v>10130724.247309901</v>
      </c>
      <c r="FE54" s="114">
        <v>10525834.4010977</v>
      </c>
      <c r="FF54" s="114">
        <v>10620709.6157963</v>
      </c>
      <c r="FG54" s="114">
        <v>10832334.280740799</v>
      </c>
      <c r="FH54" s="114">
        <v>10486368.510466401</v>
      </c>
      <c r="FI54" s="114">
        <v>9955274.4519176297</v>
      </c>
      <c r="FJ54" s="114">
        <v>10100160.4537181</v>
      </c>
      <c r="FK54" s="114">
        <v>10224013.0753213</v>
      </c>
      <c r="FL54" s="114">
        <v>9387908.0833754707</v>
      </c>
      <c r="FM54" s="114">
        <v>9387959.6513401791</v>
      </c>
      <c r="FN54" s="114">
        <v>9603553.4902639203</v>
      </c>
      <c r="FO54" s="114">
        <v>9860449.8089261893</v>
      </c>
      <c r="FP54" s="114">
        <v>10060867.719119901</v>
      </c>
      <c r="FQ54" s="114">
        <v>9947105.9864422604</v>
      </c>
      <c r="FR54" s="114">
        <v>9933809.5738673098</v>
      </c>
      <c r="FS54" s="114">
        <v>9824419.7424795106</v>
      </c>
      <c r="FT54" s="114">
        <v>10209133.9506131</v>
      </c>
      <c r="FU54" s="114">
        <v>9478144.6648162398</v>
      </c>
      <c r="FV54" s="114">
        <v>9274703.4147551507</v>
      </c>
      <c r="FW54" s="114">
        <v>9543302.8540797606</v>
      </c>
      <c r="FX54" s="114">
        <v>8960090.7941123806</v>
      </c>
      <c r="FY54" s="114">
        <v>9652492.8870667405</v>
      </c>
      <c r="FZ54" s="114">
        <v>10528069.934389301</v>
      </c>
      <c r="GA54" s="114">
        <v>8492679.3094614502</v>
      </c>
      <c r="GB54" s="114">
        <v>10342045.0775357</v>
      </c>
      <c r="GC54" s="114">
        <v>9785421.2268285193</v>
      </c>
      <c r="GD54" s="114">
        <v>9663997.4985795505</v>
      </c>
      <c r="GE54" s="114">
        <v>9845308.5664864294</v>
      </c>
      <c r="GF54" s="114">
        <v>9376350.7627034597</v>
      </c>
      <c r="GG54" s="114">
        <v>11808544.1135954</v>
      </c>
      <c r="GH54" s="114">
        <v>9896436.4426789097</v>
      </c>
      <c r="GI54" s="114">
        <v>9742031.4084288608</v>
      </c>
      <c r="GJ54" s="114">
        <v>9903760.78122022</v>
      </c>
      <c r="GK54" s="114">
        <v>9864177.0169783309</v>
      </c>
      <c r="GL54" s="114">
        <v>9124597.3847249001</v>
      </c>
      <c r="GM54" s="114">
        <v>9152796.15872203</v>
      </c>
      <c r="GN54" s="114">
        <v>10248265.912146</v>
      </c>
      <c r="GO54" s="114">
        <v>8812082.0840435605</v>
      </c>
      <c r="GP54" s="114">
        <v>9271420.3502690904</v>
      </c>
      <c r="GQ54" s="114">
        <v>9968952.3515885491</v>
      </c>
      <c r="GR54" s="114">
        <v>8301142.4809957696</v>
      </c>
      <c r="GS54" s="114">
        <v>9783050.4180180505</v>
      </c>
      <c r="GT54" s="114">
        <v>9756220.8502341695</v>
      </c>
      <c r="GU54" s="114">
        <v>10380448.098443899</v>
      </c>
      <c r="GV54" s="114">
        <v>10103868.959798301</v>
      </c>
    </row>
    <row r="55" spans="1:204" s="79" customFormat="1" x14ac:dyDescent="0.2">
      <c r="A55" s="75" t="s">
        <v>2034</v>
      </c>
      <c r="B55" s="76">
        <f>STDEV(D55:W55)/AVERAGE(D55:W55)</f>
        <v>1.452320655479941E-2</v>
      </c>
      <c r="C55" s="77"/>
      <c r="D55" s="78">
        <f t="shared" ref="D55:W55" si="60">(D53/D54)*121.3</f>
        <v>726.14883005438708</v>
      </c>
      <c r="E55" s="78">
        <f t="shared" si="60"/>
        <v>736.48056159021689</v>
      </c>
      <c r="F55" s="78">
        <f t="shared" si="60"/>
        <v>746.68092000751778</v>
      </c>
      <c r="G55" s="78">
        <f t="shared" si="60"/>
        <v>759.41228732038633</v>
      </c>
      <c r="H55" s="78">
        <f t="shared" si="60"/>
        <v>743.51729357458464</v>
      </c>
      <c r="I55" s="78">
        <f t="shared" si="60"/>
        <v>730.86197047695384</v>
      </c>
      <c r="J55" s="78">
        <f t="shared" si="60"/>
        <v>741.90109036201204</v>
      </c>
      <c r="K55" s="78">
        <f t="shared" si="60"/>
        <v>727.5158736509336</v>
      </c>
      <c r="L55" s="78">
        <f t="shared" si="60"/>
        <v>739.04996424721071</v>
      </c>
      <c r="M55" s="78">
        <f t="shared" si="60"/>
        <v>735.54924285391917</v>
      </c>
      <c r="N55" s="78">
        <f t="shared" si="60"/>
        <v>739.86444570679146</v>
      </c>
      <c r="O55" s="78">
        <f t="shared" si="60"/>
        <v>753.37664384354343</v>
      </c>
      <c r="P55" s="78">
        <f t="shared" si="60"/>
        <v>744.57406463814391</v>
      </c>
      <c r="Q55" s="78">
        <f t="shared" si="60"/>
        <v>741.37570193262218</v>
      </c>
      <c r="R55" s="78">
        <f t="shared" si="60"/>
        <v>747.41185283905168</v>
      </c>
      <c r="S55" s="78">
        <f t="shared" si="60"/>
        <v>766.12696727222442</v>
      </c>
      <c r="T55" s="78">
        <f t="shared" si="60"/>
        <v>744.52165580845428</v>
      </c>
      <c r="U55" s="78">
        <f t="shared" si="60"/>
        <v>749.20568137554415</v>
      </c>
      <c r="V55" s="78">
        <f t="shared" si="60"/>
        <v>727.06064791887184</v>
      </c>
      <c r="W55" s="78">
        <f t="shared" si="60"/>
        <v>756.07793862212861</v>
      </c>
      <c r="X55" s="105"/>
      <c r="Y55" s="80">
        <f>STDEV(AA55:AT55)/AVERAGE(AA55:AT55)</f>
        <v>2.0788982200051629E-2</v>
      </c>
      <c r="Z55" s="81"/>
      <c r="AA55" s="82">
        <f>((AA53/AA54)*121.3)</f>
        <v>1114.5052088792631</v>
      </c>
      <c r="AB55" s="82">
        <f t="shared" ref="AB55:AT55" si="61">((AB53/AB54)*121.3)</f>
        <v>1101.0793045306496</v>
      </c>
      <c r="AC55" s="82">
        <f t="shared" si="61"/>
        <v>1107.6824697460552</v>
      </c>
      <c r="AD55" s="82">
        <f t="shared" si="61"/>
        <v>1116.5599006756718</v>
      </c>
      <c r="AE55" s="82">
        <f t="shared" si="61"/>
        <v>1111.7929619911113</v>
      </c>
      <c r="AF55" s="82">
        <f t="shared" si="61"/>
        <v>1145.8471028400752</v>
      </c>
      <c r="AG55" s="82">
        <f t="shared" si="61"/>
        <v>1163.5030834511431</v>
      </c>
      <c r="AH55" s="82">
        <f t="shared" si="61"/>
        <v>1149.2952158734072</v>
      </c>
      <c r="AI55" s="82">
        <f t="shared" si="61"/>
        <v>1115.7291954931038</v>
      </c>
      <c r="AJ55" s="82">
        <f t="shared" si="61"/>
        <v>1101.0655822575111</v>
      </c>
      <c r="AK55" s="82">
        <f t="shared" si="61"/>
        <v>1175.7160734227534</v>
      </c>
      <c r="AL55" s="82">
        <f t="shared" si="61"/>
        <v>1133.4317667844903</v>
      </c>
      <c r="AM55" s="82">
        <f t="shared" si="61"/>
        <v>1112.685685400621</v>
      </c>
      <c r="AN55" s="82">
        <f t="shared" si="61"/>
        <v>1157.761558607029</v>
      </c>
      <c r="AO55" s="82">
        <f t="shared" si="61"/>
        <v>1141.831513869173</v>
      </c>
      <c r="AP55" s="82">
        <f t="shared" si="61"/>
        <v>1125.8825277974361</v>
      </c>
      <c r="AQ55" s="82">
        <f t="shared" si="61"/>
        <v>1128.6642574222401</v>
      </c>
      <c r="AR55" s="82">
        <f t="shared" si="61"/>
        <v>1102.7041415817998</v>
      </c>
      <c r="AS55" s="82">
        <f t="shared" si="61"/>
        <v>1154.9677485787133</v>
      </c>
      <c r="AT55" s="82">
        <f t="shared" si="61"/>
        <v>1160.9160428985228</v>
      </c>
      <c r="AU55" s="105"/>
      <c r="AV55" s="106">
        <f>((AV53/AV54)*121.3)</f>
        <v>904.91513454903668</v>
      </c>
      <c r="AW55" s="106">
        <f t="shared" ref="AW55:DH55" si="62">((AW53/AW54)*121.3)</f>
        <v>768.17280698104094</v>
      </c>
      <c r="AX55" s="106">
        <f t="shared" si="62"/>
        <v>930.67899807519996</v>
      </c>
      <c r="AY55" s="106">
        <f t="shared" si="62"/>
        <v>962.05694667794819</v>
      </c>
      <c r="AZ55" s="106">
        <f t="shared" si="62"/>
        <v>1032.6609084197007</v>
      </c>
      <c r="BA55" s="106">
        <f t="shared" si="62"/>
        <v>992.47993863351337</v>
      </c>
      <c r="BB55" s="106">
        <f t="shared" si="62"/>
        <v>1115.7156030763383</v>
      </c>
      <c r="BC55" s="106">
        <f t="shared" si="62"/>
        <v>1082.3800261207264</v>
      </c>
      <c r="BD55" s="106">
        <f t="shared" si="62"/>
        <v>1092.5461920584892</v>
      </c>
      <c r="BE55" s="106">
        <f t="shared" si="62"/>
        <v>917.29651285958607</v>
      </c>
      <c r="BF55" s="106">
        <f t="shared" si="62"/>
        <v>716.01015697901062</v>
      </c>
      <c r="BG55" s="106">
        <f t="shared" si="62"/>
        <v>1101.8350953043885</v>
      </c>
      <c r="BH55" s="106">
        <f t="shared" si="62"/>
        <v>866.66691886822719</v>
      </c>
      <c r="BI55" s="106">
        <f t="shared" si="62"/>
        <v>1297.5031820870154</v>
      </c>
      <c r="BJ55" s="106">
        <f t="shared" si="62"/>
        <v>702.9315178269942</v>
      </c>
      <c r="BK55" s="106">
        <f t="shared" si="62"/>
        <v>960.30418028566203</v>
      </c>
      <c r="BL55" s="106">
        <f t="shared" si="62"/>
        <v>915.3535934585741</v>
      </c>
      <c r="BM55" s="106">
        <f t="shared" si="62"/>
        <v>1266.0663349124995</v>
      </c>
      <c r="BN55" s="106">
        <f t="shared" si="62"/>
        <v>972.50655706144016</v>
      </c>
      <c r="BO55" s="106">
        <f t="shared" si="62"/>
        <v>1258.8117979909912</v>
      </c>
      <c r="BP55" s="106">
        <f t="shared" si="62"/>
        <v>1123.498914361453</v>
      </c>
      <c r="BQ55" s="106">
        <f t="shared" si="62"/>
        <v>698.5385336485466</v>
      </c>
      <c r="BR55" s="106">
        <f t="shared" si="62"/>
        <v>698.6204778508644</v>
      </c>
      <c r="BS55" s="106">
        <f t="shared" si="62"/>
        <v>1005.7975387301996</v>
      </c>
      <c r="BT55" s="106">
        <f t="shared" si="62"/>
        <v>892.06557927844801</v>
      </c>
      <c r="BU55" s="106">
        <f t="shared" si="62"/>
        <v>872.76729631877549</v>
      </c>
      <c r="BV55" s="106">
        <f t="shared" si="62"/>
        <v>991.70349362637171</v>
      </c>
      <c r="BW55" s="106">
        <f t="shared" si="62"/>
        <v>904.79052813349904</v>
      </c>
      <c r="BX55" s="106">
        <f t="shared" si="62"/>
        <v>1172.7674372127037</v>
      </c>
      <c r="BY55" s="106">
        <f t="shared" si="62"/>
        <v>1095.3425610643351</v>
      </c>
      <c r="BZ55" s="106">
        <f t="shared" si="62"/>
        <v>813.06493735250797</v>
      </c>
      <c r="CA55" s="106">
        <f t="shared" si="62"/>
        <v>851.94372323379184</v>
      </c>
      <c r="CB55" s="106">
        <f t="shared" si="62"/>
        <v>804.58094243220648</v>
      </c>
      <c r="CC55" s="106">
        <f t="shared" si="62"/>
        <v>973.70217154428133</v>
      </c>
      <c r="CD55" s="106">
        <f t="shared" si="62"/>
        <v>1037.6004385133999</v>
      </c>
      <c r="CE55" s="106">
        <f t="shared" si="62"/>
        <v>970.73668053849042</v>
      </c>
      <c r="CF55" s="106">
        <f t="shared" si="62"/>
        <v>1016.225120697435</v>
      </c>
      <c r="CG55" s="106">
        <f t="shared" si="62"/>
        <v>834.12008233014933</v>
      </c>
      <c r="CH55" s="106">
        <f t="shared" si="62"/>
        <v>771.20941388349956</v>
      </c>
      <c r="CI55" s="106">
        <f t="shared" si="62"/>
        <v>1183.6921161901107</v>
      </c>
      <c r="CJ55" s="106">
        <f t="shared" si="62"/>
        <v>1126.8938207749154</v>
      </c>
      <c r="CK55" s="106">
        <f t="shared" si="62"/>
        <v>1030.8638749717961</v>
      </c>
      <c r="CL55" s="106">
        <f t="shared" si="62"/>
        <v>1247.6805037542351</v>
      </c>
      <c r="CM55" s="106">
        <f t="shared" si="62"/>
        <v>821.73428019816163</v>
      </c>
      <c r="CN55" s="106">
        <f t="shared" si="62"/>
        <v>1158.6525493247641</v>
      </c>
      <c r="CO55" s="106">
        <f t="shared" si="62"/>
        <v>1063.2556069436891</v>
      </c>
      <c r="CP55" s="106">
        <f t="shared" si="62"/>
        <v>1054.7398624293842</v>
      </c>
      <c r="CQ55" s="106">
        <f t="shared" si="62"/>
        <v>1264.9566977775157</v>
      </c>
      <c r="CR55" s="106">
        <f t="shared" si="62"/>
        <v>1038.0022347365075</v>
      </c>
      <c r="CS55" s="106">
        <f t="shared" si="62"/>
        <v>851.86538298873029</v>
      </c>
      <c r="CT55" s="106">
        <f t="shared" si="62"/>
        <v>958.21797253993407</v>
      </c>
      <c r="CU55" s="106">
        <f t="shared" si="62"/>
        <v>970.41299237324495</v>
      </c>
      <c r="CV55" s="106">
        <f t="shared" si="62"/>
        <v>1156.5938560671898</v>
      </c>
      <c r="CW55" s="106">
        <f t="shared" si="62"/>
        <v>1080.3230212985234</v>
      </c>
      <c r="CX55" s="106">
        <f t="shared" si="62"/>
        <v>986.24177381940251</v>
      </c>
      <c r="CY55" s="106">
        <f t="shared" si="62"/>
        <v>1008.0878411939623</v>
      </c>
      <c r="CZ55" s="106">
        <f t="shared" si="62"/>
        <v>866.09387383309058</v>
      </c>
      <c r="DA55" s="106">
        <f t="shared" si="62"/>
        <v>1369.2399103855234</v>
      </c>
      <c r="DB55" s="106">
        <f t="shared" si="62"/>
        <v>871.77731872182551</v>
      </c>
      <c r="DC55" s="106">
        <f t="shared" si="62"/>
        <v>1101.5360979021862</v>
      </c>
      <c r="DD55" s="106">
        <f t="shared" si="62"/>
        <v>918.91883707870716</v>
      </c>
      <c r="DE55" s="106">
        <f t="shared" si="62"/>
        <v>1080.1937464265793</v>
      </c>
      <c r="DF55" s="106">
        <f t="shared" si="62"/>
        <v>904.09229060240159</v>
      </c>
      <c r="DG55" s="106">
        <f t="shared" si="62"/>
        <v>937.49090403839591</v>
      </c>
      <c r="DH55" s="106">
        <f t="shared" si="62"/>
        <v>832.089694477389</v>
      </c>
      <c r="DI55" s="106">
        <f t="shared" ref="DI55:FT55" si="63">((DI53/DI54)*121.3)</f>
        <v>972.71608078571228</v>
      </c>
      <c r="DJ55" s="106">
        <f t="shared" si="63"/>
        <v>977.03396578190927</v>
      </c>
      <c r="DK55" s="106">
        <f t="shared" si="63"/>
        <v>1083.359870568635</v>
      </c>
      <c r="DL55" s="106">
        <f t="shared" si="63"/>
        <v>880.21140459028379</v>
      </c>
      <c r="DM55" s="106">
        <f t="shared" si="63"/>
        <v>841.64184393498647</v>
      </c>
      <c r="DN55" s="106">
        <f t="shared" si="63"/>
        <v>846.0483479421739</v>
      </c>
      <c r="DO55" s="106">
        <f t="shared" si="63"/>
        <v>1033.3932808935749</v>
      </c>
      <c r="DP55" s="106">
        <f t="shared" si="63"/>
        <v>1123.3817119918012</v>
      </c>
      <c r="DQ55" s="106">
        <f t="shared" si="63"/>
        <v>861.71294893323454</v>
      </c>
      <c r="DR55" s="106">
        <f t="shared" si="63"/>
        <v>961.3931436195644</v>
      </c>
      <c r="DS55" s="106">
        <f t="shared" si="63"/>
        <v>992.81616635347314</v>
      </c>
      <c r="DT55" s="106">
        <f t="shared" si="63"/>
        <v>871.29504145624958</v>
      </c>
      <c r="DU55" s="106">
        <f t="shared" si="63"/>
        <v>878.69496531576033</v>
      </c>
      <c r="DV55" s="106">
        <f t="shared" si="63"/>
        <v>1022.957248178477</v>
      </c>
      <c r="DW55" s="106">
        <f t="shared" si="63"/>
        <v>1075.5298498185255</v>
      </c>
      <c r="DX55" s="106">
        <f t="shared" si="63"/>
        <v>1297.6761023869103</v>
      </c>
      <c r="DY55" s="106">
        <f t="shared" si="63"/>
        <v>818.61452296764514</v>
      </c>
      <c r="DZ55" s="106">
        <f t="shared" si="63"/>
        <v>884.30918366111871</v>
      </c>
      <c r="EA55" s="106">
        <f t="shared" si="63"/>
        <v>990.40637285114576</v>
      </c>
      <c r="EB55" s="106">
        <f t="shared" si="63"/>
        <v>1151.1727442404997</v>
      </c>
      <c r="EC55" s="106">
        <f t="shared" si="63"/>
        <v>1012.7963163788887</v>
      </c>
      <c r="ED55" s="106">
        <f t="shared" si="63"/>
        <v>1046.478317688885</v>
      </c>
      <c r="EE55" s="106">
        <f t="shared" si="63"/>
        <v>847.53219675247976</v>
      </c>
      <c r="EF55" s="106">
        <f t="shared" si="63"/>
        <v>971.7509762947999</v>
      </c>
      <c r="EG55" s="106">
        <f t="shared" si="63"/>
        <v>1166.0931814348442</v>
      </c>
      <c r="EH55" s="106">
        <f t="shared" si="63"/>
        <v>1020.5736113589525</v>
      </c>
      <c r="EI55" s="106">
        <f t="shared" si="63"/>
        <v>1016.146474443939</v>
      </c>
      <c r="EJ55" s="106">
        <f t="shared" si="63"/>
        <v>867.43256738389402</v>
      </c>
      <c r="EK55" s="106">
        <f t="shared" si="63"/>
        <v>1244.2678492964196</v>
      </c>
      <c r="EL55" s="106">
        <f t="shared" si="63"/>
        <v>1223.4684296848784</v>
      </c>
      <c r="EM55" s="106">
        <f t="shared" si="63"/>
        <v>870.1279433942135</v>
      </c>
      <c r="EN55" s="106">
        <f t="shared" si="63"/>
        <v>1035.160228455416</v>
      </c>
      <c r="EO55" s="106">
        <f t="shared" si="63"/>
        <v>861.68691363970527</v>
      </c>
      <c r="EP55" s="106">
        <f t="shared" si="63"/>
        <v>1142.554623892393</v>
      </c>
      <c r="EQ55" s="106">
        <f t="shared" si="63"/>
        <v>959.94375107601138</v>
      </c>
      <c r="ER55" s="106">
        <f t="shared" si="63"/>
        <v>681.15803167932791</v>
      </c>
      <c r="ES55" s="106">
        <f t="shared" si="63"/>
        <v>1076.4417136777342</v>
      </c>
      <c r="ET55" s="106">
        <f t="shared" si="63"/>
        <v>1126.1886512193362</v>
      </c>
      <c r="EU55" s="106">
        <f t="shared" si="63"/>
        <v>938.97950783972658</v>
      </c>
      <c r="EV55" s="106">
        <f t="shared" si="63"/>
        <v>1216.868849947286</v>
      </c>
      <c r="EW55" s="106">
        <f t="shared" si="63"/>
        <v>1189.198710827987</v>
      </c>
      <c r="EX55" s="106">
        <f t="shared" si="63"/>
        <v>1094.896002873674</v>
      </c>
      <c r="EY55" s="106">
        <f t="shared" si="63"/>
        <v>1236.1181088915937</v>
      </c>
      <c r="EZ55" s="106">
        <f t="shared" si="63"/>
        <v>1022.7209913802224</v>
      </c>
      <c r="FA55" s="106">
        <f t="shared" si="63"/>
        <v>1094.1477836205522</v>
      </c>
      <c r="FB55" s="106">
        <f t="shared" si="63"/>
        <v>1028.5563631868322</v>
      </c>
      <c r="FC55" s="106">
        <f t="shared" si="63"/>
        <v>1407.8832618065062</v>
      </c>
      <c r="FD55" s="106">
        <f t="shared" si="63"/>
        <v>1192.7919022516655</v>
      </c>
      <c r="FE55" s="106">
        <f t="shared" si="63"/>
        <v>905.74304881502758</v>
      </c>
      <c r="FF55" s="106">
        <f t="shared" si="63"/>
        <v>1036.4354820662891</v>
      </c>
      <c r="FG55" s="106">
        <f t="shared" si="63"/>
        <v>994.41410785744927</v>
      </c>
      <c r="FH55" s="106">
        <f t="shared" si="63"/>
        <v>974.82015219734194</v>
      </c>
      <c r="FI55" s="106">
        <f t="shared" si="63"/>
        <v>1170.3983667955642</v>
      </c>
      <c r="FJ55" s="106">
        <f t="shared" si="63"/>
        <v>1056.4676674579393</v>
      </c>
      <c r="FK55" s="106">
        <f t="shared" si="63"/>
        <v>1053.0429807817784</v>
      </c>
      <c r="FL55" s="106">
        <f t="shared" si="63"/>
        <v>1237.4838540093883</v>
      </c>
      <c r="FM55" s="106">
        <f t="shared" si="63"/>
        <v>1058.7331620291463</v>
      </c>
      <c r="FN55" s="106">
        <f t="shared" si="63"/>
        <v>1332.4454524892992</v>
      </c>
      <c r="FO55" s="106">
        <f t="shared" si="63"/>
        <v>951.13863775855771</v>
      </c>
      <c r="FP55" s="106">
        <f t="shared" si="63"/>
        <v>914.90495154420216</v>
      </c>
      <c r="FQ55" s="106">
        <f t="shared" si="63"/>
        <v>996.68935948974558</v>
      </c>
      <c r="FR55" s="106">
        <f t="shared" si="63"/>
        <v>1099.7713684627099</v>
      </c>
      <c r="FS55" s="106">
        <f t="shared" si="63"/>
        <v>1045.4655435777649</v>
      </c>
      <c r="FT55" s="106">
        <f t="shared" si="63"/>
        <v>883.02262390729391</v>
      </c>
      <c r="FU55" s="106">
        <f t="shared" ref="FU55:GV55" si="64">((FU53/FU54)*121.3)</f>
        <v>1035.2690880686662</v>
      </c>
      <c r="FV55" s="106">
        <f t="shared" si="64"/>
        <v>1068.678703974397</v>
      </c>
      <c r="FW55" s="106">
        <f t="shared" si="64"/>
        <v>1134.646865120555</v>
      </c>
      <c r="FX55" s="106">
        <f t="shared" si="64"/>
        <v>1097.0941366680997</v>
      </c>
      <c r="FY55" s="106">
        <f t="shared" si="64"/>
        <v>1011.62322548216</v>
      </c>
      <c r="FZ55" s="106">
        <f t="shared" si="64"/>
        <v>694.70548914425922</v>
      </c>
      <c r="GA55" s="106">
        <f t="shared" si="64"/>
        <v>1365.8361487055083</v>
      </c>
      <c r="GB55" s="106">
        <f t="shared" si="64"/>
        <v>901.33735902464821</v>
      </c>
      <c r="GC55" s="106">
        <f t="shared" si="64"/>
        <v>1013.242901520774</v>
      </c>
      <c r="GD55" s="106">
        <f t="shared" si="64"/>
        <v>994.51182019043165</v>
      </c>
      <c r="GE55" s="106">
        <f t="shared" si="64"/>
        <v>954.61203693860773</v>
      </c>
      <c r="GF55" s="106">
        <f t="shared" si="64"/>
        <v>1369.0682802961787</v>
      </c>
      <c r="GG55" s="106">
        <f t="shared" si="64"/>
        <v>997.87788832190665</v>
      </c>
      <c r="GH55" s="106">
        <f t="shared" si="64"/>
        <v>935.85587393234141</v>
      </c>
      <c r="GI55" s="106">
        <f t="shared" si="64"/>
        <v>850.00910074596311</v>
      </c>
      <c r="GJ55" s="106">
        <f t="shared" si="64"/>
        <v>953.91597065772146</v>
      </c>
      <c r="GK55" s="106">
        <f t="shared" si="64"/>
        <v>910.62403218668658</v>
      </c>
      <c r="GL55" s="106">
        <f t="shared" si="64"/>
        <v>1103.9370025963658</v>
      </c>
      <c r="GM55" s="106">
        <f t="shared" si="64"/>
        <v>836.60994425298134</v>
      </c>
      <c r="GN55" s="106">
        <f t="shared" si="64"/>
        <v>886.52034668771159</v>
      </c>
      <c r="GO55" s="106">
        <f t="shared" si="64"/>
        <v>1194.509390173708</v>
      </c>
      <c r="GP55" s="106">
        <f t="shared" si="64"/>
        <v>1188.8582910910111</v>
      </c>
      <c r="GQ55" s="106">
        <f t="shared" si="64"/>
        <v>943.1093062503295</v>
      </c>
      <c r="GR55" s="106">
        <f t="shared" si="64"/>
        <v>1295.3078163826442</v>
      </c>
      <c r="GS55" s="106">
        <f t="shared" si="64"/>
        <v>1045.0990044307719</v>
      </c>
      <c r="GT55" s="106">
        <f t="shared" si="64"/>
        <v>1256.6072655867854</v>
      </c>
      <c r="GU55" s="106">
        <f t="shared" si="64"/>
        <v>789.92694578696216</v>
      </c>
      <c r="GV55" s="106">
        <f t="shared" si="64"/>
        <v>953.31473130705649</v>
      </c>
    </row>
    <row r="56" spans="1:204" x14ac:dyDescent="0.2">
      <c r="A56" s="83"/>
      <c r="B56" s="70"/>
      <c r="C56" s="71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Y56" s="72"/>
      <c r="Z56" s="73"/>
      <c r="AA56" s="74"/>
      <c r="AB56" s="74"/>
      <c r="AC56" s="74"/>
      <c r="AD56" s="74"/>
      <c r="AE56" s="74"/>
      <c r="AF56" s="74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</row>
    <row r="57" spans="1:204" x14ac:dyDescent="0.2">
      <c r="A57" s="69" t="s">
        <v>2059</v>
      </c>
      <c r="B57" s="70">
        <f>STDEV(D57:W57)/AVERAGE(D57:W57)</f>
        <v>0.10314826797547891</v>
      </c>
      <c r="C57" s="71"/>
      <c r="D57" s="8">
        <v>30243599.073446002</v>
      </c>
      <c r="E57" s="8">
        <v>30160777.5323219</v>
      </c>
      <c r="F57" s="8">
        <v>30192873.764153201</v>
      </c>
      <c r="G57" s="8">
        <v>29926057.9042449</v>
      </c>
      <c r="H57" s="8">
        <v>28395101.7925032</v>
      </c>
      <c r="I57" s="8">
        <v>28561957.157101698</v>
      </c>
      <c r="J57" s="8">
        <v>27319375.3600895</v>
      </c>
      <c r="K57" s="8">
        <v>26710700.231720999</v>
      </c>
      <c r="L57" s="8">
        <v>26650925.9179121</v>
      </c>
      <c r="M57" s="8">
        <v>26218074.878846899</v>
      </c>
      <c r="N57" s="8">
        <v>26029500.442409799</v>
      </c>
      <c r="O57" s="8">
        <v>24180824.100658201</v>
      </c>
      <c r="P57" s="8">
        <v>24535101.454865899</v>
      </c>
      <c r="Q57" s="8">
        <v>24555447.829695102</v>
      </c>
      <c r="R57" s="8">
        <v>23982819.238115601</v>
      </c>
      <c r="S57" s="8">
        <v>23721981.287197899</v>
      </c>
      <c r="T57" s="8">
        <v>23211832.344691899</v>
      </c>
      <c r="U57" s="8">
        <v>21456409.650172099</v>
      </c>
      <c r="V57" s="8">
        <v>23699282.8812006</v>
      </c>
      <c r="W57" s="8">
        <v>23711522.124085199</v>
      </c>
      <c r="Y57" s="72">
        <f>STDEV(AA57:AT57)/AVERAGE(AA57:AT57)</f>
        <v>8.9260147956647995E-2</v>
      </c>
      <c r="Z57" s="73"/>
      <c r="AA57" s="10">
        <v>4466485.7253104299</v>
      </c>
      <c r="AB57" s="10">
        <v>4307343.80407234</v>
      </c>
      <c r="AC57" s="10">
        <v>4273414.9587552696</v>
      </c>
      <c r="AD57" s="10">
        <v>4291021.3106888104</v>
      </c>
      <c r="AE57" s="10">
        <v>4152417.45115331</v>
      </c>
      <c r="AF57" s="10">
        <v>4152258.0945433602</v>
      </c>
      <c r="AG57" s="10">
        <v>4054930.5930377701</v>
      </c>
      <c r="AH57" s="10">
        <v>3944404.4833662901</v>
      </c>
      <c r="AI57" s="10">
        <v>3977640.93504166</v>
      </c>
      <c r="AJ57" s="10">
        <v>3826023.2990085399</v>
      </c>
      <c r="AK57" s="10">
        <v>3740165.6251733699</v>
      </c>
      <c r="AL57" s="10">
        <v>3460893.5719558001</v>
      </c>
      <c r="AM57" s="10">
        <v>3418644.5590090798</v>
      </c>
      <c r="AN57" s="10">
        <v>3622490.2625038698</v>
      </c>
      <c r="AO57" s="10">
        <v>3560653.4283086001</v>
      </c>
      <c r="AP57" s="10">
        <v>3581726.7692181398</v>
      </c>
      <c r="AQ57" s="10">
        <v>3666713.3796624001</v>
      </c>
      <c r="AR57" s="10">
        <v>3632082.9030351299</v>
      </c>
      <c r="AS57" s="10">
        <v>3409765.2755834102</v>
      </c>
      <c r="AT57" s="10">
        <v>3407937.9872265002</v>
      </c>
      <c r="AV57" s="114">
        <v>6670044.4228393501</v>
      </c>
      <c r="AW57" s="114">
        <v>15252696.837322</v>
      </c>
      <c r="AX57" s="114">
        <v>10588403.247505</v>
      </c>
      <c r="AY57" s="114">
        <v>8006523.7428817702</v>
      </c>
      <c r="AZ57" s="114">
        <v>4681749.7268429296</v>
      </c>
      <c r="BA57" s="114">
        <v>5623124.3617522297</v>
      </c>
      <c r="BB57" s="114">
        <v>11971290.219875</v>
      </c>
      <c r="BC57" s="114">
        <v>4095845.9767827201</v>
      </c>
      <c r="BD57" s="114">
        <v>5989414.5253551202</v>
      </c>
      <c r="BE57" s="114">
        <v>6766753.3791672597</v>
      </c>
      <c r="BF57" s="114">
        <v>8148741.6911780797</v>
      </c>
      <c r="BG57" s="114">
        <v>3478792.9319786699</v>
      </c>
      <c r="BH57" s="114">
        <v>6409285.2096090997</v>
      </c>
      <c r="BI57" s="114">
        <v>3807978.3961683498</v>
      </c>
      <c r="BJ57" s="114">
        <v>5493233.2297625598</v>
      </c>
      <c r="BK57" s="114">
        <v>4201643.6448092703</v>
      </c>
      <c r="BL57" s="114">
        <v>10123628.298822001</v>
      </c>
      <c r="BM57" s="114">
        <v>7730940.8788371598</v>
      </c>
      <c r="BN57" s="114">
        <v>4833012.7484132797</v>
      </c>
      <c r="BO57" s="114">
        <v>5846503.0890446501</v>
      </c>
      <c r="BP57" s="114">
        <v>5665864.5623310897</v>
      </c>
      <c r="BQ57" s="114">
        <v>5537958.1869157599</v>
      </c>
      <c r="BR57" s="114">
        <v>5924014.9109450905</v>
      </c>
      <c r="BS57" s="114">
        <v>4736974.1987794898</v>
      </c>
      <c r="BT57" s="114">
        <v>7066404.2430296997</v>
      </c>
      <c r="BU57" s="114">
        <v>4514564.8033910999</v>
      </c>
      <c r="BV57" s="114">
        <v>4862217.4782666396</v>
      </c>
      <c r="BW57" s="114">
        <v>5100434.2589911697</v>
      </c>
      <c r="BX57" s="114">
        <v>4367360.5864986302</v>
      </c>
      <c r="BY57" s="114">
        <v>6798099.7005219897</v>
      </c>
      <c r="BZ57" s="114">
        <v>6086183.1062716497</v>
      </c>
      <c r="CA57" s="114">
        <v>5974435.5240810402</v>
      </c>
      <c r="CB57" s="114">
        <v>7934527.0731874304</v>
      </c>
      <c r="CC57" s="114">
        <v>5497746.6567295101</v>
      </c>
      <c r="CD57" s="114">
        <v>3805107.6747544599</v>
      </c>
      <c r="CE57" s="114">
        <v>4859375.5550283697</v>
      </c>
      <c r="CF57" s="114">
        <v>6493146.6719303103</v>
      </c>
      <c r="CG57" s="114">
        <v>5655414.1513485601</v>
      </c>
      <c r="CH57" s="114">
        <v>9225130.1557099596</v>
      </c>
      <c r="CI57" s="114">
        <v>6025483.4303879999</v>
      </c>
      <c r="CJ57" s="114">
        <v>4521716.9971407196</v>
      </c>
      <c r="CK57" s="114">
        <v>4395424.1471383497</v>
      </c>
      <c r="CL57" s="114">
        <v>5949091.7174686501</v>
      </c>
      <c r="CM57" s="114">
        <v>3512037.8368191202</v>
      </c>
      <c r="CN57" s="114">
        <v>6262271.7835445898</v>
      </c>
      <c r="CO57" s="114">
        <v>6278323.7243780904</v>
      </c>
      <c r="CP57" s="114">
        <v>3644932.62635</v>
      </c>
      <c r="CQ57" s="114">
        <v>5066378.5339537002</v>
      </c>
      <c r="CR57" s="114">
        <v>6426706.5014468497</v>
      </c>
      <c r="CS57" s="114">
        <v>4350017.1737806899</v>
      </c>
      <c r="CT57" s="114">
        <v>4857708.6441878797</v>
      </c>
      <c r="CU57" s="114">
        <v>4983210.5410619797</v>
      </c>
      <c r="CV57" s="114">
        <v>10154933.847157801</v>
      </c>
      <c r="CW57" s="114">
        <v>6462212.01326962</v>
      </c>
      <c r="CX57" s="114">
        <v>5186692.5941592799</v>
      </c>
      <c r="CY57" s="114">
        <v>6491431.8625477497</v>
      </c>
      <c r="CZ57" s="114">
        <v>6274822.0249177599</v>
      </c>
      <c r="DA57" s="114">
        <v>12940957.417968299</v>
      </c>
      <c r="DB57" s="114">
        <v>4999104.5762181301</v>
      </c>
      <c r="DC57" s="114">
        <v>3557925.31971503</v>
      </c>
      <c r="DD57" s="114">
        <v>9595297.89947588</v>
      </c>
      <c r="DE57" s="114">
        <v>4573005.8047855496</v>
      </c>
      <c r="DF57" s="114">
        <v>4205923.4460515203</v>
      </c>
      <c r="DG57" s="114">
        <v>3932763.1704526502</v>
      </c>
      <c r="DH57" s="114">
        <v>5209855.2719296003</v>
      </c>
      <c r="DI57" s="114">
        <v>3635284.7150296802</v>
      </c>
      <c r="DJ57" s="114">
        <v>9746476.8423124906</v>
      </c>
      <c r="DK57" s="114">
        <v>8538021.1817041207</v>
      </c>
      <c r="DL57" s="114">
        <v>6149446.6152645899</v>
      </c>
      <c r="DM57" s="114">
        <v>3533044.6488631698</v>
      </c>
      <c r="DN57" s="114">
        <v>3544967.99047967</v>
      </c>
      <c r="DO57" s="114">
        <v>5905053.1170450998</v>
      </c>
      <c r="DP57" s="114">
        <v>4089658.9281843398</v>
      </c>
      <c r="DQ57" s="114">
        <v>6981250.2680319501</v>
      </c>
      <c r="DR57" s="114">
        <v>3922686.4582460201</v>
      </c>
      <c r="DS57" s="114">
        <v>9291158.1937654</v>
      </c>
      <c r="DT57" s="114">
        <v>5971745.0078001805</v>
      </c>
      <c r="DU57" s="114">
        <v>2810168.8450646601</v>
      </c>
      <c r="DV57" s="114">
        <v>4496129.4061682401</v>
      </c>
      <c r="DW57" s="114">
        <v>5166131.9589178599</v>
      </c>
      <c r="DX57" s="114">
        <v>4482472.7126784399</v>
      </c>
      <c r="DY57" s="114">
        <v>4082411.0084891799</v>
      </c>
      <c r="DZ57" s="114">
        <v>8992786.0936753508</v>
      </c>
      <c r="EA57" s="114">
        <v>5215180.4897768898</v>
      </c>
      <c r="EB57" s="114">
        <v>4656034.4888934102</v>
      </c>
      <c r="EC57" s="114">
        <v>3756787.7916355901</v>
      </c>
      <c r="ED57" s="114">
        <v>9771998.2138031106</v>
      </c>
      <c r="EE57" s="114">
        <v>3461247.6232250002</v>
      </c>
      <c r="EF57" s="114">
        <v>3993630.8229112099</v>
      </c>
      <c r="EG57" s="114">
        <v>5999621.1015798301</v>
      </c>
      <c r="EH57" s="114">
        <v>3069419.1584133701</v>
      </c>
      <c r="EI57" s="114">
        <v>5685983.2180658001</v>
      </c>
      <c r="EJ57" s="114">
        <v>7134285.1284175003</v>
      </c>
      <c r="EK57" s="114">
        <v>2558960.9534291402</v>
      </c>
      <c r="EL57" s="114">
        <v>4639842.81510079</v>
      </c>
      <c r="EM57" s="114">
        <v>2753595.2153072702</v>
      </c>
      <c r="EN57" s="114">
        <v>3847620.9997688001</v>
      </c>
      <c r="EO57" s="114">
        <v>3787143.8980476302</v>
      </c>
      <c r="EP57" s="114">
        <v>4277561.6485178797</v>
      </c>
      <c r="EQ57" s="114">
        <v>3164836.1450135498</v>
      </c>
      <c r="ER57" s="114">
        <v>3634578.0364782601</v>
      </c>
      <c r="ES57" s="114">
        <v>6375193.1687449701</v>
      </c>
      <c r="ET57" s="114">
        <v>3617260.11794869</v>
      </c>
      <c r="EU57" s="114">
        <v>4472225.5260944404</v>
      </c>
      <c r="EV57" s="114">
        <v>3731561.9784840001</v>
      </c>
      <c r="EW57" s="114">
        <v>4292812.5978137497</v>
      </c>
      <c r="EX57" s="114">
        <v>4395398.6678370396</v>
      </c>
      <c r="EY57" s="114">
        <v>3442402.4033863498</v>
      </c>
      <c r="EZ57" s="114">
        <v>4742869.5307367602</v>
      </c>
      <c r="FA57" s="114">
        <v>4171696.8406809098</v>
      </c>
      <c r="FB57" s="114">
        <v>3507540.8602084001</v>
      </c>
      <c r="FC57" s="114">
        <v>5073006.4368116902</v>
      </c>
      <c r="FD57" s="114">
        <v>3960972.7009042702</v>
      </c>
      <c r="FE57" s="114">
        <v>5177612.9207170298</v>
      </c>
      <c r="FF57" s="114">
        <v>3166775.9699027599</v>
      </c>
      <c r="FG57" s="114">
        <v>4915027.2120536296</v>
      </c>
      <c r="FH57" s="114">
        <v>10197793.307705401</v>
      </c>
      <c r="FI57" s="114">
        <v>3759026.7920975001</v>
      </c>
      <c r="FJ57" s="114">
        <v>5614321.9557141801</v>
      </c>
      <c r="FK57" s="114">
        <v>4423759.3087235596</v>
      </c>
      <c r="FL57" s="114">
        <v>3054388.1824579001</v>
      </c>
      <c r="FM57" s="114">
        <v>4083445.5821430502</v>
      </c>
      <c r="FN57" s="114">
        <v>4338827.8140687104</v>
      </c>
      <c r="FO57" s="114">
        <v>4182862.3256579302</v>
      </c>
      <c r="FP57" s="114">
        <v>5572794.8642678801</v>
      </c>
      <c r="FQ57" s="114">
        <v>3764845.8845388098</v>
      </c>
      <c r="FR57" s="114">
        <v>4508819.0301000103</v>
      </c>
      <c r="FS57" s="114">
        <v>3958383.1777559002</v>
      </c>
      <c r="FT57" s="114">
        <v>4768406.1145147802</v>
      </c>
      <c r="FU57" s="114">
        <v>5223646.5981349703</v>
      </c>
      <c r="FV57" s="114">
        <v>4974259.4898292497</v>
      </c>
      <c r="FW57" s="114">
        <v>4026273.6834702902</v>
      </c>
      <c r="FX57" s="114">
        <v>7379390.5902965004</v>
      </c>
      <c r="FY57" s="114">
        <v>17155850.712404199</v>
      </c>
      <c r="FZ57" s="114">
        <v>4518016.0867202403</v>
      </c>
      <c r="GA57" s="114">
        <v>5432372.5876309602</v>
      </c>
      <c r="GB57" s="114">
        <v>3990030.83296995</v>
      </c>
      <c r="GC57" s="114">
        <v>5776791.3364970703</v>
      </c>
      <c r="GD57" s="114">
        <v>3198269.4084949899</v>
      </c>
      <c r="GE57" s="114">
        <v>4285864.7215854004</v>
      </c>
      <c r="GF57" s="114">
        <v>4014673.9870515601</v>
      </c>
      <c r="GG57" s="114">
        <v>11098149.602596</v>
      </c>
      <c r="GH57" s="114">
        <v>2844051.3190323999</v>
      </c>
      <c r="GI57" s="114">
        <v>3182052.0800099899</v>
      </c>
      <c r="GJ57" s="114">
        <v>3234945.7762734601</v>
      </c>
      <c r="GK57" s="114">
        <v>2658512.87224956</v>
      </c>
      <c r="GL57" s="114">
        <v>4298288.54299381</v>
      </c>
      <c r="GM57" s="114">
        <v>3148312.9148405702</v>
      </c>
      <c r="GN57" s="114">
        <v>3028976.0010100501</v>
      </c>
      <c r="GO57" s="114">
        <v>4451051.6118809003</v>
      </c>
      <c r="GP57" s="114">
        <v>5328047.25282015</v>
      </c>
      <c r="GQ57" s="114">
        <v>4130183.0543112201</v>
      </c>
      <c r="GR57" s="114">
        <v>5304742.95523006</v>
      </c>
      <c r="GS57" s="114">
        <v>3853342.0011239802</v>
      </c>
      <c r="GT57" s="114">
        <v>6459413.20601332</v>
      </c>
      <c r="GU57" s="114">
        <v>3691711.7034092899</v>
      </c>
      <c r="GV57" s="114">
        <v>3901034.79009216</v>
      </c>
    </row>
    <row r="58" spans="1:204" x14ac:dyDescent="0.2">
      <c r="A58" s="69" t="s">
        <v>2060</v>
      </c>
      <c r="B58" s="70">
        <f>STDEV(D58:W58)/AVERAGE(D58:W58)</f>
        <v>0.10119685672124429</v>
      </c>
      <c r="C58" s="71"/>
      <c r="D58" s="8">
        <v>13544113.7657372</v>
      </c>
      <c r="E58" s="8">
        <v>13487722.559372099</v>
      </c>
      <c r="F58" s="8">
        <v>13481014.4396125</v>
      </c>
      <c r="G58" s="8">
        <v>13026135.3128291</v>
      </c>
      <c r="H58" s="8">
        <v>13178450.9591834</v>
      </c>
      <c r="I58" s="8">
        <v>12767489.867767701</v>
      </c>
      <c r="J58" s="8">
        <v>12218948.5517077</v>
      </c>
      <c r="K58" s="8">
        <v>12013634.6827618</v>
      </c>
      <c r="L58" s="8">
        <v>11984400.689695301</v>
      </c>
      <c r="M58" s="8">
        <v>11904107.6911075</v>
      </c>
      <c r="N58" s="8">
        <v>11741841.7600045</v>
      </c>
      <c r="O58" s="8">
        <v>11158166.8311774</v>
      </c>
      <c r="P58" s="8">
        <v>10943520.3266632</v>
      </c>
      <c r="Q58" s="8">
        <v>10558547.6071973</v>
      </c>
      <c r="R58" s="8">
        <v>10772489.0192382</v>
      </c>
      <c r="S58" s="8">
        <v>10834637.0693214</v>
      </c>
      <c r="T58" s="8">
        <v>10802370.743051</v>
      </c>
      <c r="U58" s="8">
        <v>10206075.076809401</v>
      </c>
      <c r="V58" s="8">
        <v>10202350.9535957</v>
      </c>
      <c r="W58" s="8">
        <v>10121008.0293871</v>
      </c>
      <c r="Y58" s="72">
        <f>STDEV(AA58:AT58)/AVERAGE(AA58:AT58)</f>
        <v>8.7044111349468115E-2</v>
      </c>
      <c r="Z58" s="73"/>
      <c r="AA58" s="10">
        <v>15824964.8975165</v>
      </c>
      <c r="AB58" s="10">
        <v>16021519.5855592</v>
      </c>
      <c r="AC58" s="10">
        <v>15715638.6651225</v>
      </c>
      <c r="AD58" s="10">
        <v>15433798.747364501</v>
      </c>
      <c r="AE58" s="10">
        <v>15094656.984549601</v>
      </c>
      <c r="AF58" s="10">
        <v>14720888.9659571</v>
      </c>
      <c r="AG58" s="10">
        <v>14548702.270826301</v>
      </c>
      <c r="AH58" s="10">
        <v>14359441.1478267</v>
      </c>
      <c r="AI58" s="10">
        <v>14399814.6378558</v>
      </c>
      <c r="AJ58" s="10">
        <v>13629541.2642582</v>
      </c>
      <c r="AK58" s="10">
        <v>13810381.742349399</v>
      </c>
      <c r="AL58" s="10">
        <v>12698920.310323199</v>
      </c>
      <c r="AM58" s="10">
        <v>12576955.1858261</v>
      </c>
      <c r="AN58" s="10">
        <v>12718272.027011899</v>
      </c>
      <c r="AO58" s="10">
        <v>12695910.7610498</v>
      </c>
      <c r="AP58" s="10">
        <v>12904222.885823701</v>
      </c>
      <c r="AQ58" s="10">
        <v>12920415.6360707</v>
      </c>
      <c r="AR58" s="10">
        <v>13026109.7451327</v>
      </c>
      <c r="AS58" s="10">
        <v>12936164.4122409</v>
      </c>
      <c r="AT58" s="10">
        <v>12720339.892445</v>
      </c>
      <c r="AV58" s="114">
        <v>16738736.0483722</v>
      </c>
      <c r="AW58" s="114">
        <v>15635666.2307365</v>
      </c>
      <c r="AX58" s="114">
        <v>16439493.5627102</v>
      </c>
      <c r="AY58" s="114">
        <v>16778581.429110602</v>
      </c>
      <c r="AZ58" s="114">
        <v>15693839.991993301</v>
      </c>
      <c r="BA58" s="114">
        <v>16269245.7322552</v>
      </c>
      <c r="BB58" s="114">
        <v>15569267.0240517</v>
      </c>
      <c r="BC58" s="114">
        <v>15939328.168233201</v>
      </c>
      <c r="BD58" s="114">
        <v>15746350.9105141</v>
      </c>
      <c r="BE58" s="114">
        <v>15997757.193982899</v>
      </c>
      <c r="BF58" s="114">
        <v>16103064.203142</v>
      </c>
      <c r="BG58" s="114">
        <v>10718806.9676739</v>
      </c>
      <c r="BH58" s="114">
        <v>15473115.6977394</v>
      </c>
      <c r="BI58" s="114">
        <v>15532910.799782</v>
      </c>
      <c r="BJ58" s="114">
        <v>16240771.5963753</v>
      </c>
      <c r="BK58" s="114">
        <v>16722668.913648101</v>
      </c>
      <c r="BL58" s="114">
        <v>15206772.0798642</v>
      </c>
      <c r="BM58" s="114">
        <v>15426937.6252589</v>
      </c>
      <c r="BN58" s="114">
        <v>15946701.583067199</v>
      </c>
      <c r="BO58" s="114">
        <v>15674348.6801033</v>
      </c>
      <c r="BP58" s="114">
        <v>16030341.9678503</v>
      </c>
      <c r="BQ58" s="114">
        <v>15926686.465303101</v>
      </c>
      <c r="BR58" s="114">
        <v>15907125.0695451</v>
      </c>
      <c r="BS58" s="114">
        <v>16130600.868814399</v>
      </c>
      <c r="BT58" s="114">
        <v>15926207.4660512</v>
      </c>
      <c r="BU58" s="114">
        <v>16027930.089890299</v>
      </c>
      <c r="BV58" s="114">
        <v>15808906.717459699</v>
      </c>
      <c r="BW58" s="114">
        <v>16115382.3618927</v>
      </c>
      <c r="BX58" s="114">
        <v>15471183.4544641</v>
      </c>
      <c r="BY58" s="114">
        <v>15663423.277242901</v>
      </c>
      <c r="BZ58" s="114">
        <v>16021955.090025401</v>
      </c>
      <c r="CA58" s="114">
        <v>15694664.227009101</v>
      </c>
      <c r="CB58" s="114">
        <v>15758375.5257433</v>
      </c>
      <c r="CC58" s="114">
        <v>15544670.4070224</v>
      </c>
      <c r="CD58" s="114">
        <v>15374834.8355914</v>
      </c>
      <c r="CE58" s="114">
        <v>15025845.6724771</v>
      </c>
      <c r="CF58" s="114">
        <v>13275554.1326709</v>
      </c>
      <c r="CG58" s="114">
        <v>15556886.7120461</v>
      </c>
      <c r="CH58" s="114">
        <v>15286672.9234841</v>
      </c>
      <c r="CI58" s="114">
        <v>13885446.606414599</v>
      </c>
      <c r="CJ58" s="114">
        <v>13750513.859199701</v>
      </c>
      <c r="CK58" s="114">
        <v>14097264.734027101</v>
      </c>
      <c r="CL58" s="114">
        <v>14286648.237027699</v>
      </c>
      <c r="CM58" s="114">
        <v>15091373.3321328</v>
      </c>
      <c r="CN58" s="114">
        <v>13831019.779939</v>
      </c>
      <c r="CO58" s="114">
        <v>14530589.143808801</v>
      </c>
      <c r="CP58" s="114">
        <v>13809728.0423939</v>
      </c>
      <c r="CQ58" s="114">
        <v>14417072.926742001</v>
      </c>
      <c r="CR58" s="114">
        <v>14346043.851966299</v>
      </c>
      <c r="CS58" s="114">
        <v>14244424.922757899</v>
      </c>
      <c r="CT58" s="114">
        <v>13962501.9613711</v>
      </c>
      <c r="CU58" s="114">
        <v>13867379.901631201</v>
      </c>
      <c r="CV58" s="114">
        <v>14054557.498257499</v>
      </c>
      <c r="CW58" s="114">
        <v>15661670.790379699</v>
      </c>
      <c r="CX58" s="114">
        <v>13807716.356324701</v>
      </c>
      <c r="CY58" s="114">
        <v>13261599.0952137</v>
      </c>
      <c r="CZ58" s="114">
        <v>14198649.8978639</v>
      </c>
      <c r="DA58" s="114">
        <v>13278132.7048683</v>
      </c>
      <c r="DB58" s="114">
        <v>14002487.2162052</v>
      </c>
      <c r="DC58" s="114">
        <v>14382157.7316893</v>
      </c>
      <c r="DD58" s="114">
        <v>13624861.7628606</v>
      </c>
      <c r="DE58" s="114">
        <v>14798216.0287608</v>
      </c>
      <c r="DF58" s="114">
        <v>14612073.7139882</v>
      </c>
      <c r="DG58" s="114">
        <v>13205402.711746501</v>
      </c>
      <c r="DH58" s="114">
        <v>14623024.1724906</v>
      </c>
      <c r="DI58" s="114">
        <v>14145067.1186362</v>
      </c>
      <c r="DJ58" s="114">
        <v>13563951.931870401</v>
      </c>
      <c r="DK58" s="114">
        <v>13581101.507413501</v>
      </c>
      <c r="DL58" s="114">
        <v>14277238.0135311</v>
      </c>
      <c r="DM58" s="114">
        <v>14320044.697396001</v>
      </c>
      <c r="DN58" s="114">
        <v>15262527.912949599</v>
      </c>
      <c r="DO58" s="114">
        <v>14066316.8607365</v>
      </c>
      <c r="DP58" s="114">
        <v>14395747.9994401</v>
      </c>
      <c r="DQ58" s="114">
        <v>15599541.1477654</v>
      </c>
      <c r="DR58" s="114">
        <v>14639259.1309145</v>
      </c>
      <c r="DS58" s="114">
        <v>14338437.5491562</v>
      </c>
      <c r="DT58" s="114">
        <v>13832622.5880183</v>
      </c>
      <c r="DU58" s="114">
        <v>12459955.699864799</v>
      </c>
      <c r="DV58" s="114">
        <v>12730045.671280799</v>
      </c>
      <c r="DW58" s="114">
        <v>12530786.7309203</v>
      </c>
      <c r="DX58" s="114">
        <v>12767849.6164566</v>
      </c>
      <c r="DY58" s="114">
        <v>12075099.7321846</v>
      </c>
      <c r="DZ58" s="114">
        <v>12781334.986175301</v>
      </c>
      <c r="EA58" s="114">
        <v>12469205.112235</v>
      </c>
      <c r="EB58" s="114">
        <v>13071962.2456857</v>
      </c>
      <c r="EC58" s="114">
        <v>12075928.8128324</v>
      </c>
      <c r="ED58" s="114">
        <v>11615919.0099684</v>
      </c>
      <c r="EE58" s="114">
        <v>12166321.9977223</v>
      </c>
      <c r="EF58" s="114">
        <v>12507362.688584</v>
      </c>
      <c r="EG58" s="114">
        <v>11976590.2200108</v>
      </c>
      <c r="EH58" s="114">
        <v>11789062.4712526</v>
      </c>
      <c r="EI58" s="114">
        <v>12367211.549007701</v>
      </c>
      <c r="EJ58" s="114">
        <v>12184322.498068999</v>
      </c>
      <c r="EK58" s="114">
        <v>12556562.052982699</v>
      </c>
      <c r="EL58" s="114">
        <v>11630235.8602897</v>
      </c>
      <c r="EM58" s="114">
        <v>12233933.5718941</v>
      </c>
      <c r="EN58" s="114">
        <v>12714002.470203601</v>
      </c>
      <c r="EO58" s="114">
        <v>13004966.1908614</v>
      </c>
      <c r="EP58" s="114">
        <v>12581686.286338</v>
      </c>
      <c r="EQ58" s="114">
        <v>12170711.912253501</v>
      </c>
      <c r="ER58" s="114">
        <v>12130616.9370382</v>
      </c>
      <c r="ES58" s="114">
        <v>12407369.009637199</v>
      </c>
      <c r="ET58" s="114">
        <v>12767178.317180401</v>
      </c>
      <c r="EU58" s="114">
        <v>12183580.103683701</v>
      </c>
      <c r="EV58" s="114">
        <v>12530684.539873499</v>
      </c>
      <c r="EW58" s="114">
        <v>12252169.8316203</v>
      </c>
      <c r="EX58" s="114">
        <v>12284179.477806</v>
      </c>
      <c r="EY58" s="114">
        <v>11810832.753167899</v>
      </c>
      <c r="EZ58" s="114">
        <v>12644959.5784964</v>
      </c>
      <c r="FA58" s="114">
        <v>12143880.131046301</v>
      </c>
      <c r="FB58" s="114">
        <v>11502181.4019945</v>
      </c>
      <c r="FC58" s="114">
        <v>11781892.885335101</v>
      </c>
      <c r="FD58" s="114">
        <v>12304757.245633701</v>
      </c>
      <c r="FE58" s="114">
        <v>13388596.5512906</v>
      </c>
      <c r="FF58" s="114">
        <v>12895028.1604911</v>
      </c>
      <c r="FG58" s="114">
        <v>12983262.6731697</v>
      </c>
      <c r="FH58" s="114">
        <v>12808536.693360901</v>
      </c>
      <c r="FI58" s="114">
        <v>12575688.893438401</v>
      </c>
      <c r="FJ58" s="114">
        <v>12083277.714834601</v>
      </c>
      <c r="FK58" s="114">
        <v>11551312.348045301</v>
      </c>
      <c r="FL58" s="114">
        <v>11614582.9734641</v>
      </c>
      <c r="FM58" s="114">
        <v>11353855.1410434</v>
      </c>
      <c r="FN58" s="114">
        <v>11683174.401234301</v>
      </c>
      <c r="FO58" s="114">
        <v>11781583.131406</v>
      </c>
      <c r="FP58" s="114">
        <v>10920015.943735801</v>
      </c>
      <c r="FQ58" s="114">
        <v>11836746.9976124</v>
      </c>
      <c r="FR58" s="114">
        <v>10672778.5189758</v>
      </c>
      <c r="FS58" s="114">
        <v>11689966.486292999</v>
      </c>
      <c r="FT58" s="114">
        <v>11825589.653050801</v>
      </c>
      <c r="FU58" s="114">
        <v>11080482.041559201</v>
      </c>
      <c r="FV58" s="114">
        <v>11292391.0616845</v>
      </c>
      <c r="FW58" s="114">
        <v>12015386.7095971</v>
      </c>
      <c r="FX58" s="114">
        <v>10700256.883135499</v>
      </c>
      <c r="FY58" s="114">
        <v>11262095.399357401</v>
      </c>
      <c r="FZ58" s="114">
        <v>12197704.749953801</v>
      </c>
      <c r="GA58" s="114">
        <v>11614340.1910535</v>
      </c>
      <c r="GB58" s="114">
        <v>12362432.6585375</v>
      </c>
      <c r="GC58" s="114">
        <v>11343787.940648099</v>
      </c>
      <c r="GD58" s="114">
        <v>11249250.764276801</v>
      </c>
      <c r="GE58" s="114">
        <v>11819774.245342501</v>
      </c>
      <c r="GF58" s="114">
        <v>12162418.2335029</v>
      </c>
      <c r="GG58" s="114">
        <v>14107603.578729199</v>
      </c>
      <c r="GH58" s="114">
        <v>11243381.6561809</v>
      </c>
      <c r="GI58" s="114">
        <v>11473238.5817804</v>
      </c>
      <c r="GJ58" s="114">
        <v>11701887.244571799</v>
      </c>
      <c r="GK58" s="114">
        <v>11095423.058377501</v>
      </c>
      <c r="GL58" s="114">
        <v>11318205.01289</v>
      </c>
      <c r="GM58" s="114">
        <v>10713043.3987855</v>
      </c>
      <c r="GN58" s="114">
        <v>11904608.443965301</v>
      </c>
      <c r="GO58" s="114">
        <v>10458346.2904795</v>
      </c>
      <c r="GP58" s="114">
        <v>11189836.771234799</v>
      </c>
      <c r="GQ58" s="114">
        <v>11549862.392369799</v>
      </c>
      <c r="GR58" s="114">
        <v>10321675.242835799</v>
      </c>
      <c r="GS58" s="114">
        <v>11511726.4783339</v>
      </c>
      <c r="GT58" s="114">
        <v>12017755.645472599</v>
      </c>
      <c r="GU58" s="114">
        <v>12147876.4971107</v>
      </c>
      <c r="GV58" s="114">
        <v>11847989.390923399</v>
      </c>
    </row>
    <row r="59" spans="1:204" s="79" customFormat="1" x14ac:dyDescent="0.2">
      <c r="A59" s="75" t="s">
        <v>2034</v>
      </c>
      <c r="B59" s="76">
        <f>STDEV(D59:W59)/AVERAGE(D59:W59)</f>
        <v>2.734918289865864E-2</v>
      </c>
      <c r="C59" s="77"/>
      <c r="D59" s="78">
        <f t="shared" ref="D59:W59" si="65">(D57/D58)*129.3</f>
        <v>288.7230148707867</v>
      </c>
      <c r="E59" s="78">
        <f t="shared" si="65"/>
        <v>289.13617682767421</v>
      </c>
      <c r="F59" s="78">
        <f t="shared" si="65"/>
        <v>289.58789378889088</v>
      </c>
      <c r="G59" s="78">
        <f t="shared" si="65"/>
        <v>297.05198004568217</v>
      </c>
      <c r="H59" s="78">
        <f t="shared" si="65"/>
        <v>278.597740595012</v>
      </c>
      <c r="I59" s="78">
        <f t="shared" si="65"/>
        <v>289.25506099179336</v>
      </c>
      <c r="J59" s="78">
        <f t="shared" si="65"/>
        <v>289.09158747263001</v>
      </c>
      <c r="K59" s="78">
        <f t="shared" si="65"/>
        <v>287.48115213767761</v>
      </c>
      <c r="L59" s="78">
        <f t="shared" si="65"/>
        <v>287.53750900109861</v>
      </c>
      <c r="M59" s="78">
        <f t="shared" si="65"/>
        <v>284.77540440660408</v>
      </c>
      <c r="N59" s="78">
        <f t="shared" si="65"/>
        <v>286.63428412633436</v>
      </c>
      <c r="O59" s="78">
        <f t="shared" si="65"/>
        <v>280.20557529925293</v>
      </c>
      <c r="P59" s="78">
        <f t="shared" si="65"/>
        <v>289.88739668942134</v>
      </c>
      <c r="Q59" s="78">
        <f t="shared" si="65"/>
        <v>300.70607459451196</v>
      </c>
      <c r="R59" s="78">
        <f t="shared" si="65"/>
        <v>287.860913290366</v>
      </c>
      <c r="S59" s="78">
        <f t="shared" si="65"/>
        <v>283.0969012445932</v>
      </c>
      <c r="T59" s="78">
        <f t="shared" si="65"/>
        <v>277.8362262838782</v>
      </c>
      <c r="U59" s="78">
        <f t="shared" si="65"/>
        <v>271.82964527383746</v>
      </c>
      <c r="V59" s="78">
        <f t="shared" si="65"/>
        <v>300.35403511180482</v>
      </c>
      <c r="W59" s="78">
        <f t="shared" si="65"/>
        <v>302.92435316147839</v>
      </c>
      <c r="Y59" s="80">
        <f>STDEV(AA59:AT59)/AVERAGE(AA59:AT59)</f>
        <v>2.077189389086942E-2</v>
      </c>
      <c r="Z59" s="81"/>
      <c r="AA59" s="82">
        <f>((AA57/AA58)*129.3)</f>
        <v>36.494021188841408</v>
      </c>
      <c r="AB59" s="82">
        <f t="shared" ref="AB59:AT59" si="66">((AB57/AB58)*129.3)</f>
        <v>34.761968169894715</v>
      </c>
      <c r="AC59" s="82">
        <f t="shared" si="66"/>
        <v>35.159408150133203</v>
      </c>
      <c r="AD59" s="82">
        <f t="shared" si="66"/>
        <v>35.94896269894712</v>
      </c>
      <c r="AE59" s="82">
        <f t="shared" si="66"/>
        <v>35.5693790845121</v>
      </c>
      <c r="AF59" s="82">
        <f t="shared" si="66"/>
        <v>36.471097150860828</v>
      </c>
      <c r="AG59" s="82">
        <f t="shared" si="66"/>
        <v>36.037752090860934</v>
      </c>
      <c r="AH59" s="82">
        <f t="shared" si="66"/>
        <v>35.517503393678489</v>
      </c>
      <c r="AI59" s="82">
        <f t="shared" si="66"/>
        <v>35.716360650144431</v>
      </c>
      <c r="AJ59" s="82">
        <f t="shared" si="66"/>
        <v>36.296512330837352</v>
      </c>
      <c r="AK59" s="82">
        <f t="shared" si="66"/>
        <v>35.01738216634169</v>
      </c>
      <c r="AL59" s="82">
        <f t="shared" si="66"/>
        <v>35.23870753721549</v>
      </c>
      <c r="AM59" s="82">
        <f t="shared" si="66"/>
        <v>35.146085435529834</v>
      </c>
      <c r="AN59" s="82">
        <f t="shared" si="66"/>
        <v>36.827958227891123</v>
      </c>
      <c r="AO59" s="82">
        <f t="shared" si="66"/>
        <v>36.263053273244111</v>
      </c>
      <c r="AP59" s="82">
        <f t="shared" si="66"/>
        <v>35.888815262845164</v>
      </c>
      <c r="AQ59" s="82">
        <f t="shared" si="66"/>
        <v>36.694333475368857</v>
      </c>
      <c r="AR59" s="82">
        <f t="shared" si="66"/>
        <v>36.052845289279276</v>
      </c>
      <c r="AS59" s="82">
        <f t="shared" si="66"/>
        <v>34.081404354736549</v>
      </c>
      <c r="AT59" s="82">
        <f t="shared" si="66"/>
        <v>34.641085495687101</v>
      </c>
      <c r="AU59" s="105"/>
      <c r="AV59" s="106">
        <f>((AV57/AV58)*129.3)</f>
        <v>51.523409018508168</v>
      </c>
      <c r="AW59" s="106">
        <f t="shared" ref="AW59:DH59" si="67">((AW57/AW58)*129.3)</f>
        <v>126.13301358331937</v>
      </c>
      <c r="AX59" s="106">
        <f t="shared" si="67"/>
        <v>83.27997055869713</v>
      </c>
      <c r="AY59" s="106">
        <f t="shared" si="67"/>
        <v>61.700300727359476</v>
      </c>
      <c r="AZ59" s="106">
        <f t="shared" si="67"/>
        <v>38.572474294986378</v>
      </c>
      <c r="BA59" s="106">
        <f t="shared" si="67"/>
        <v>44.689839463982253</v>
      </c>
      <c r="BB59" s="106">
        <f t="shared" si="67"/>
        <v>99.419441071864924</v>
      </c>
      <c r="BC59" s="106">
        <f t="shared" si="67"/>
        <v>33.225546221795909</v>
      </c>
      <c r="BD59" s="106">
        <f t="shared" si="67"/>
        <v>49.181635956767387</v>
      </c>
      <c r="BE59" s="106">
        <f t="shared" si="67"/>
        <v>54.691492145874733</v>
      </c>
      <c r="BF59" s="106">
        <f t="shared" si="67"/>
        <v>65.430547092008936</v>
      </c>
      <c r="BG59" s="106">
        <f t="shared" si="67"/>
        <v>41.964364827297132</v>
      </c>
      <c r="BH59" s="106">
        <f t="shared" si="67"/>
        <v>53.558739803356573</v>
      </c>
      <c r="BI59" s="106">
        <f t="shared" si="67"/>
        <v>31.698605172668469</v>
      </c>
      <c r="BJ59" s="106">
        <f t="shared" si="67"/>
        <v>43.734070908725904</v>
      </c>
      <c r="BK59" s="106">
        <f t="shared" si="67"/>
        <v>32.487190057948837</v>
      </c>
      <c r="BL59" s="106">
        <f t="shared" si="67"/>
        <v>86.079092404558111</v>
      </c>
      <c r="BM59" s="106">
        <f t="shared" si="67"/>
        <v>64.796441128857481</v>
      </c>
      <c r="BN59" s="106">
        <f t="shared" si="67"/>
        <v>39.187323166151693</v>
      </c>
      <c r="BO59" s="106">
        <f t="shared" si="67"/>
        <v>48.228661033492543</v>
      </c>
      <c r="BP59" s="106">
        <f t="shared" si="67"/>
        <v>45.700602605900151</v>
      </c>
      <c r="BQ59" s="106">
        <f t="shared" si="67"/>
        <v>44.959633953249956</v>
      </c>
      <c r="BR59" s="106">
        <f t="shared" si="67"/>
        <v>48.152958164118154</v>
      </c>
      <c r="BS59" s="106">
        <f t="shared" si="67"/>
        <v>37.970734561186021</v>
      </c>
      <c r="BT59" s="106">
        <f t="shared" si="67"/>
        <v>57.369971512136956</v>
      </c>
      <c r="BU59" s="106">
        <f t="shared" si="67"/>
        <v>36.419751384282741</v>
      </c>
      <c r="BV59" s="106">
        <f t="shared" si="67"/>
        <v>39.767754416916354</v>
      </c>
      <c r="BW59" s="106">
        <f t="shared" si="67"/>
        <v>40.922773960797521</v>
      </c>
      <c r="BX59" s="106">
        <f t="shared" si="67"/>
        <v>36.500098747864875</v>
      </c>
      <c r="BY59" s="106">
        <f t="shared" si="67"/>
        <v>56.117636337809245</v>
      </c>
      <c r="BZ59" s="106">
        <f t="shared" si="67"/>
        <v>49.116569808065584</v>
      </c>
      <c r="CA59" s="106">
        <f t="shared" si="67"/>
        <v>49.220200068650421</v>
      </c>
      <c r="CB59" s="106">
        <f t="shared" si="67"/>
        <v>65.104067921667522</v>
      </c>
      <c r="CC59" s="106">
        <f t="shared" si="67"/>
        <v>45.730055646209834</v>
      </c>
      <c r="CD59" s="106">
        <f t="shared" si="67"/>
        <v>32.000371230448195</v>
      </c>
      <c r="CE59" s="106">
        <f t="shared" si="67"/>
        <v>41.815766843397</v>
      </c>
      <c r="CF59" s="106">
        <f t="shared" si="67"/>
        <v>63.241342417070001</v>
      </c>
      <c r="CG59" s="106">
        <f t="shared" si="67"/>
        <v>47.004587955451711</v>
      </c>
      <c r="CH59" s="106">
        <f t="shared" si="67"/>
        <v>78.029361595147932</v>
      </c>
      <c r="CI59" s="106">
        <f t="shared" si="67"/>
        <v>56.108746778749875</v>
      </c>
      <c r="CJ59" s="106">
        <f t="shared" si="67"/>
        <v>42.518993378500767</v>
      </c>
      <c r="CK59" s="106">
        <f t="shared" si="67"/>
        <v>40.31479531296543</v>
      </c>
      <c r="CL59" s="106">
        <f t="shared" si="67"/>
        <v>53.841709147360532</v>
      </c>
      <c r="CM59" s="106">
        <f t="shared" si="67"/>
        <v>30.090468395863038</v>
      </c>
      <c r="CN59" s="106">
        <f t="shared" si="67"/>
        <v>58.543169953870652</v>
      </c>
      <c r="CO59" s="106">
        <f t="shared" si="67"/>
        <v>55.867470308867262</v>
      </c>
      <c r="CP59" s="106">
        <f t="shared" si="67"/>
        <v>34.12737652329303</v>
      </c>
      <c r="CQ59" s="106">
        <f t="shared" si="67"/>
        <v>45.437985072899984</v>
      </c>
      <c r="CR59" s="106">
        <f t="shared" si="67"/>
        <v>57.923505547014123</v>
      </c>
      <c r="CS59" s="106">
        <f t="shared" si="67"/>
        <v>39.48613044189814</v>
      </c>
      <c r="CT59" s="106">
        <f t="shared" si="67"/>
        <v>44.984898081390426</v>
      </c>
      <c r="CU59" s="106">
        <f t="shared" si="67"/>
        <v>46.46365265319676</v>
      </c>
      <c r="CV59" s="106">
        <f t="shared" si="67"/>
        <v>93.423997632105824</v>
      </c>
      <c r="CW59" s="106">
        <f t="shared" si="67"/>
        <v>53.350886026094578</v>
      </c>
      <c r="CX59" s="106">
        <f t="shared" si="67"/>
        <v>48.5698963621602</v>
      </c>
      <c r="CY59" s="106">
        <f t="shared" si="67"/>
        <v>63.291171283435538</v>
      </c>
      <c r="CZ59" s="106">
        <f t="shared" si="67"/>
        <v>57.141664429934757</v>
      </c>
      <c r="DA59" s="106">
        <f t="shared" si="67"/>
        <v>126.01664942916366</v>
      </c>
      <c r="DB59" s="106">
        <f t="shared" si="67"/>
        <v>46.162100470046362</v>
      </c>
      <c r="DC59" s="106">
        <f t="shared" si="67"/>
        <v>31.986837609596851</v>
      </c>
      <c r="DD59" s="106">
        <f t="shared" si="67"/>
        <v>91.059420638242628</v>
      </c>
      <c r="DE59" s="106">
        <f t="shared" si="67"/>
        <v>39.956819755136799</v>
      </c>
      <c r="DF59" s="106">
        <f t="shared" si="67"/>
        <v>37.217571730003989</v>
      </c>
      <c r="DG59" s="106">
        <f t="shared" si="67"/>
        <v>38.507441918995774</v>
      </c>
      <c r="DH59" s="106">
        <f t="shared" si="67"/>
        <v>46.066687623191122</v>
      </c>
      <c r="DI59" s="106">
        <f t="shared" ref="DI59:FT59" si="68">((DI57/DI58)*129.3)</f>
        <v>33.230122537492555</v>
      </c>
      <c r="DJ59" s="106">
        <f t="shared" si="68"/>
        <v>92.909460461146537</v>
      </c>
      <c r="DK59" s="106">
        <f t="shared" si="68"/>
        <v>81.286936718035875</v>
      </c>
      <c r="DL59" s="106">
        <f t="shared" si="68"/>
        <v>55.691685366605348</v>
      </c>
      <c r="DM59" s="106">
        <f t="shared" si="68"/>
        <v>31.900925084478118</v>
      </c>
      <c r="DN59" s="106">
        <f t="shared" si="68"/>
        <v>30.032008051570468</v>
      </c>
      <c r="DO59" s="106">
        <f t="shared" si="68"/>
        <v>54.280262245845215</v>
      </c>
      <c r="DP59" s="106">
        <f t="shared" si="68"/>
        <v>36.732575440664966</v>
      </c>
      <c r="DQ59" s="106">
        <f t="shared" si="68"/>
        <v>57.865526370680307</v>
      </c>
      <c r="DR59" s="106">
        <f t="shared" si="68"/>
        <v>34.646791515570776</v>
      </c>
      <c r="DS59" s="106">
        <f t="shared" si="68"/>
        <v>83.785053311095538</v>
      </c>
      <c r="DT59" s="106">
        <f t="shared" si="68"/>
        <v>55.820696660761222</v>
      </c>
      <c r="DU59" s="106">
        <f t="shared" si="68"/>
        <v>29.161807667647107</v>
      </c>
      <c r="DV59" s="106">
        <f t="shared" si="68"/>
        <v>45.667513473976605</v>
      </c>
      <c r="DW59" s="106">
        <f t="shared" si="68"/>
        <v>53.307176686664491</v>
      </c>
      <c r="DX59" s="106">
        <f t="shared" si="68"/>
        <v>45.393996574199271</v>
      </c>
      <c r="DY59" s="106">
        <f t="shared" si="68"/>
        <v>43.714400303520513</v>
      </c>
      <c r="DZ59" s="106">
        <f t="shared" si="68"/>
        <v>90.973849223880691</v>
      </c>
      <c r="EA59" s="106">
        <f t="shared" si="68"/>
        <v>54.079055662216568</v>
      </c>
      <c r="EB59" s="106">
        <f t="shared" si="68"/>
        <v>46.054696922997294</v>
      </c>
      <c r="EC59" s="106">
        <f t="shared" si="68"/>
        <v>40.224869572127666</v>
      </c>
      <c r="ED59" s="106">
        <f t="shared" si="68"/>
        <v>108.7748087740997</v>
      </c>
      <c r="EE59" s="106">
        <f t="shared" si="68"/>
        <v>36.785095591484264</v>
      </c>
      <c r="EF59" s="106">
        <f t="shared" si="68"/>
        <v>41.285799273554147</v>
      </c>
      <c r="EG59" s="106">
        <f t="shared" si="68"/>
        <v>64.772276097259052</v>
      </c>
      <c r="EH59" s="106">
        <f t="shared" si="68"/>
        <v>33.664754780172132</v>
      </c>
      <c r="EI59" s="106">
        <f t="shared" si="68"/>
        <v>59.447323851664656</v>
      </c>
      <c r="EJ59" s="106">
        <f t="shared" si="68"/>
        <v>75.709016012222023</v>
      </c>
      <c r="EK59" s="106">
        <f t="shared" si="68"/>
        <v>26.350656324737532</v>
      </c>
      <c r="EL59" s="106">
        <f t="shared" si="68"/>
        <v>51.583792727793259</v>
      </c>
      <c r="EM59" s="106">
        <f t="shared" si="68"/>
        <v>29.102647913438581</v>
      </c>
      <c r="EN59" s="106">
        <f t="shared" si="68"/>
        <v>39.129880337528284</v>
      </c>
      <c r="EO59" s="106">
        <f t="shared" si="68"/>
        <v>37.653131798347587</v>
      </c>
      <c r="EP59" s="106">
        <f t="shared" si="68"/>
        <v>43.95982450730321</v>
      </c>
      <c r="EQ59" s="106">
        <f t="shared" si="68"/>
        <v>33.622791871217913</v>
      </c>
      <c r="ER59" s="106">
        <f t="shared" si="68"/>
        <v>38.740893604656335</v>
      </c>
      <c r="ES59" s="106">
        <f t="shared" si="68"/>
        <v>66.43733059591078</v>
      </c>
      <c r="ET59" s="106">
        <f t="shared" si="68"/>
        <v>36.633915625771458</v>
      </c>
      <c r="EU59" s="106">
        <f t="shared" si="68"/>
        <v>47.462138025355529</v>
      </c>
      <c r="EV59" s="106">
        <f t="shared" si="68"/>
        <v>38.504757045208656</v>
      </c>
      <c r="EW59" s="106">
        <f t="shared" si="68"/>
        <v>45.30305052292222</v>
      </c>
      <c r="EX59" s="106">
        <f t="shared" si="68"/>
        <v>46.264795200862224</v>
      </c>
      <c r="EY59" s="106">
        <f t="shared" si="68"/>
        <v>37.685965084762522</v>
      </c>
      <c r="EZ59" s="106">
        <f t="shared" si="68"/>
        <v>48.497824490253095</v>
      </c>
      <c r="FA59" s="106">
        <f t="shared" si="68"/>
        <v>44.417467537500109</v>
      </c>
      <c r="FB59" s="106">
        <f t="shared" si="68"/>
        <v>39.429480145940325</v>
      </c>
      <c r="FC59" s="106">
        <f t="shared" si="68"/>
        <v>55.673544027564404</v>
      </c>
      <c r="FD59" s="106">
        <f t="shared" si="68"/>
        <v>41.622419687203347</v>
      </c>
      <c r="FE59" s="106">
        <f t="shared" si="68"/>
        <v>50.002653234343569</v>
      </c>
      <c r="FF59" s="106">
        <f t="shared" si="68"/>
        <v>31.753643948058865</v>
      </c>
      <c r="FG59" s="106">
        <f t="shared" si="68"/>
        <v>48.948637527902825</v>
      </c>
      <c r="FH59" s="106">
        <f t="shared" si="68"/>
        <v>102.944989443624</v>
      </c>
      <c r="FI59" s="106">
        <f t="shared" si="68"/>
        <v>38.649347032734596</v>
      </c>
      <c r="FJ59" s="106">
        <f t="shared" si="68"/>
        <v>60.077393403167378</v>
      </c>
      <c r="FK59" s="106">
        <f t="shared" si="68"/>
        <v>49.517497352995406</v>
      </c>
      <c r="FL59" s="106">
        <f t="shared" si="68"/>
        <v>34.003148704874789</v>
      </c>
      <c r="FM59" s="106">
        <f t="shared" si="68"/>
        <v>46.50310464702433</v>
      </c>
      <c r="FN59" s="106">
        <f t="shared" si="68"/>
        <v>48.0186648844183</v>
      </c>
      <c r="FO59" s="106">
        <f t="shared" si="68"/>
        <v>45.905893348564497</v>
      </c>
      <c r="FP59" s="106">
        <f t="shared" si="68"/>
        <v>65.985469221149174</v>
      </c>
      <c r="FQ59" s="106">
        <f t="shared" si="68"/>
        <v>41.12570564945419</v>
      </c>
      <c r="FR59" s="106">
        <f t="shared" si="68"/>
        <v>54.624041860832818</v>
      </c>
      <c r="FS59" s="106">
        <f t="shared" si="68"/>
        <v>43.782755535182091</v>
      </c>
      <c r="FT59" s="106">
        <f t="shared" si="68"/>
        <v>52.137350330577419</v>
      </c>
      <c r="FU59" s="106">
        <f t="shared" ref="FU59:GV59" si="69">((FU57/FU58)*129.3)</f>
        <v>60.955606678986115</v>
      </c>
      <c r="FV59" s="106">
        <f t="shared" si="69"/>
        <v>56.956206043663116</v>
      </c>
      <c r="FW59" s="106">
        <f t="shared" si="69"/>
        <v>43.327543245602726</v>
      </c>
      <c r="FX59" s="106">
        <f t="shared" si="69"/>
        <v>89.171242685693471</v>
      </c>
      <c r="FY59" s="106">
        <f t="shared" si="69"/>
        <v>196.9661433733223</v>
      </c>
      <c r="FZ59" s="106">
        <f t="shared" si="69"/>
        <v>47.892574216894346</v>
      </c>
      <c r="GA59" s="106">
        <f t="shared" si="69"/>
        <v>60.477458385603754</v>
      </c>
      <c r="GB59" s="106">
        <f t="shared" si="69"/>
        <v>41.732157493025959</v>
      </c>
      <c r="GC59" s="106">
        <f t="shared" si="69"/>
        <v>65.845652591280427</v>
      </c>
      <c r="GD59" s="106">
        <f t="shared" si="69"/>
        <v>36.761224652545813</v>
      </c>
      <c r="GE59" s="106">
        <f t="shared" si="69"/>
        <v>46.884339497377127</v>
      </c>
      <c r="GF59" s="106">
        <f t="shared" si="69"/>
        <v>42.680438754839749</v>
      </c>
      <c r="GG59" s="106">
        <f t="shared" si="69"/>
        <v>101.71754087131258</v>
      </c>
      <c r="GH59" s="106">
        <f t="shared" si="69"/>
        <v>32.70687118841434</v>
      </c>
      <c r="GI59" s="106">
        <f t="shared" si="69"/>
        <v>35.860784294912243</v>
      </c>
      <c r="GJ59" s="106">
        <f t="shared" si="69"/>
        <v>35.744532495490155</v>
      </c>
      <c r="GK59" s="106">
        <f t="shared" si="69"/>
        <v>30.980856932924787</v>
      </c>
      <c r="GL59" s="106">
        <f t="shared" si="69"/>
        <v>49.103961977729647</v>
      </c>
      <c r="GM59" s="106">
        <f t="shared" si="69"/>
        <v>37.998246131910065</v>
      </c>
      <c r="GN59" s="106">
        <f t="shared" si="69"/>
        <v>32.898738230162749</v>
      </c>
      <c r="GO59" s="106">
        <f t="shared" si="69"/>
        <v>55.029825694346329</v>
      </c>
      <c r="GP59" s="106">
        <f t="shared" si="69"/>
        <v>61.566269810173779</v>
      </c>
      <c r="GQ59" s="106">
        <f t="shared" si="69"/>
        <v>46.237145584975934</v>
      </c>
      <c r="GR59" s="106">
        <f t="shared" si="69"/>
        <v>66.452707334240856</v>
      </c>
      <c r="GS59" s="106">
        <f t="shared" si="69"/>
        <v>43.280833824800965</v>
      </c>
      <c r="GT59" s="106">
        <f t="shared" si="69"/>
        <v>69.497346441069027</v>
      </c>
      <c r="GU59" s="106">
        <f t="shared" si="69"/>
        <v>39.293972355115173</v>
      </c>
      <c r="GV59" s="106">
        <f t="shared" si="69"/>
        <v>42.572944802375837</v>
      </c>
    </row>
    <row r="60" spans="1:204" x14ac:dyDescent="0.2">
      <c r="A60" s="83"/>
      <c r="B60" s="70"/>
      <c r="C60" s="71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Y60" s="72"/>
      <c r="Z60" s="73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</row>
    <row r="61" spans="1:204" x14ac:dyDescent="0.2">
      <c r="A61" s="69" t="s">
        <v>2061</v>
      </c>
      <c r="B61" s="70">
        <f>STDEV(D61:W61)/AVERAGE(D61:W61)</f>
        <v>9.5601310021082089E-2</v>
      </c>
      <c r="C61" s="71"/>
      <c r="D61" s="8">
        <v>39855255.439956598</v>
      </c>
      <c r="E61" s="8">
        <v>39155793.326404803</v>
      </c>
      <c r="F61" s="8">
        <v>36749028.658266202</v>
      </c>
      <c r="G61" s="8">
        <v>38620030.051965602</v>
      </c>
      <c r="H61" s="8">
        <v>39710556.883588202</v>
      </c>
      <c r="I61" s="8">
        <v>37229513.973654799</v>
      </c>
      <c r="J61" s="8">
        <v>36889300.3586789</v>
      </c>
      <c r="K61" s="8">
        <v>35364241.914899901</v>
      </c>
      <c r="L61" s="8">
        <v>33592083.467855603</v>
      </c>
      <c r="M61" s="8">
        <v>31489953.596184898</v>
      </c>
      <c r="N61" s="8">
        <v>33810532.344968498</v>
      </c>
      <c r="O61" s="8">
        <v>32049678.118827</v>
      </c>
      <c r="P61" s="8">
        <v>31986715.3539907</v>
      </c>
      <c r="Q61" s="8">
        <v>32748421.789992999</v>
      </c>
      <c r="R61" s="8">
        <v>32705679.0826093</v>
      </c>
      <c r="S61" s="8">
        <v>32299819.9697753</v>
      </c>
      <c r="T61" s="8">
        <v>31777801.208003499</v>
      </c>
      <c r="U61" s="8">
        <v>29899587.079663299</v>
      </c>
      <c r="V61" s="8">
        <v>30555835.823010702</v>
      </c>
      <c r="W61" s="8">
        <v>30753247.601246201</v>
      </c>
      <c r="Y61" s="72">
        <f>STDEV(AA61:AT61)/AVERAGE(AA61:AT61)</f>
        <v>6.9676285284715006E-2</v>
      </c>
      <c r="Z61" s="73"/>
      <c r="AA61" s="10">
        <v>24930637.264894102</v>
      </c>
      <c r="AB61" s="10">
        <v>22793689.848286901</v>
      </c>
      <c r="AC61" s="10">
        <v>23617263.770144202</v>
      </c>
      <c r="AD61" s="10">
        <v>23203373.274761699</v>
      </c>
      <c r="AE61" s="10">
        <v>22786592.703464899</v>
      </c>
      <c r="AF61" s="10">
        <v>21878384.860511702</v>
      </c>
      <c r="AG61" s="10">
        <v>22044904.8393781</v>
      </c>
      <c r="AH61" s="10">
        <v>20594761.461377401</v>
      </c>
      <c r="AI61" s="10">
        <v>20272171.427320302</v>
      </c>
      <c r="AJ61" s="10">
        <v>22132943.0403197</v>
      </c>
      <c r="AK61" s="10">
        <v>22394028.194258898</v>
      </c>
      <c r="AL61" s="10">
        <v>20536516.984817602</v>
      </c>
      <c r="AM61" s="10">
        <v>21618183.076037198</v>
      </c>
      <c r="AN61" s="10">
        <v>21063667.446476601</v>
      </c>
      <c r="AO61" s="10">
        <v>20670040.825391099</v>
      </c>
      <c r="AP61" s="10">
        <v>20903657.933800101</v>
      </c>
      <c r="AQ61" s="10">
        <v>20147893.4826838</v>
      </c>
      <c r="AR61" s="10">
        <v>20250042.687339898</v>
      </c>
      <c r="AS61" s="10">
        <v>19109700.716878101</v>
      </c>
      <c r="AT61" s="10">
        <v>19274186.236616999</v>
      </c>
      <c r="AV61" s="114">
        <v>31784215.309082899</v>
      </c>
      <c r="AW61" s="114">
        <v>67630753.883249998</v>
      </c>
      <c r="AX61" s="114">
        <v>27463052.215406802</v>
      </c>
      <c r="AY61" s="114">
        <v>34158787.381641902</v>
      </c>
      <c r="AZ61" s="114">
        <v>39729962.912189104</v>
      </c>
      <c r="BA61" s="114">
        <v>36743984.683290496</v>
      </c>
      <c r="BB61" s="114">
        <v>32357660.227233902</v>
      </c>
      <c r="BC61" s="114">
        <v>25566370.668143999</v>
      </c>
      <c r="BD61" s="114">
        <v>61475009.619382203</v>
      </c>
      <c r="BE61" s="114">
        <v>39440626.053861901</v>
      </c>
      <c r="BF61" s="114">
        <v>39758908.233840801</v>
      </c>
      <c r="BG61" s="114">
        <v>52788132.719514698</v>
      </c>
      <c r="BH61" s="114">
        <v>50280487.082470901</v>
      </c>
      <c r="BI61" s="114">
        <v>32223091.212806799</v>
      </c>
      <c r="BJ61" s="114">
        <v>27663601.165039498</v>
      </c>
      <c r="BK61" s="114">
        <v>16484091.185886201</v>
      </c>
      <c r="BL61" s="114">
        <v>38345129.398973599</v>
      </c>
      <c r="BM61" s="114">
        <v>40890812.423493199</v>
      </c>
      <c r="BN61" s="114">
        <v>35289990.902591802</v>
      </c>
      <c r="BO61" s="114">
        <v>34727219.571181998</v>
      </c>
      <c r="BP61" s="114">
        <v>42452873.139399499</v>
      </c>
      <c r="BQ61" s="114">
        <v>50155270.863518797</v>
      </c>
      <c r="BR61" s="114">
        <v>25243186.138990998</v>
      </c>
      <c r="BS61" s="114">
        <v>28762082.461715199</v>
      </c>
      <c r="BT61" s="114">
        <v>47489799.931880601</v>
      </c>
      <c r="BU61" s="114">
        <v>33672367.629688703</v>
      </c>
      <c r="BV61" s="114">
        <v>25620348.2066333</v>
      </c>
      <c r="BW61" s="114">
        <v>17458453.355442099</v>
      </c>
      <c r="BX61" s="114">
        <v>57677128.122635603</v>
      </c>
      <c r="BY61" s="114">
        <v>58403581.300558001</v>
      </c>
      <c r="BZ61" s="114">
        <v>19622010.295694999</v>
      </c>
      <c r="CA61" s="114">
        <v>36506796.541069202</v>
      </c>
      <c r="CB61" s="114">
        <v>25298326.3814555</v>
      </c>
      <c r="CC61" s="114">
        <v>30191731.992057499</v>
      </c>
      <c r="CD61" s="114">
        <v>33117849.536221799</v>
      </c>
      <c r="CE61" s="114">
        <v>25804298.870750301</v>
      </c>
      <c r="CF61" s="114">
        <v>19296079.669579901</v>
      </c>
      <c r="CG61" s="114">
        <v>23772637.9783516</v>
      </c>
      <c r="CH61" s="114">
        <v>21822316.971333299</v>
      </c>
      <c r="CI61" s="114">
        <v>34732791.1508362</v>
      </c>
      <c r="CJ61" s="114">
        <v>24655420.856345199</v>
      </c>
      <c r="CK61" s="114">
        <v>41309433.675507598</v>
      </c>
      <c r="CL61" s="114">
        <v>44978478.1618293</v>
      </c>
      <c r="CM61" s="114">
        <v>23445247.2158879</v>
      </c>
      <c r="CN61" s="114">
        <v>23994962.6237542</v>
      </c>
      <c r="CO61" s="114">
        <v>45303502.123846903</v>
      </c>
      <c r="CP61" s="114">
        <v>28581002.802079901</v>
      </c>
      <c r="CQ61" s="114">
        <v>24938188.975143202</v>
      </c>
      <c r="CR61" s="114">
        <v>24050928.8549143</v>
      </c>
      <c r="CS61" s="114">
        <v>24064200.665318299</v>
      </c>
      <c r="CT61" s="114">
        <v>42695682.007119</v>
      </c>
      <c r="CU61" s="114">
        <v>33646241.957253799</v>
      </c>
      <c r="CV61" s="114">
        <v>30892292.6783695</v>
      </c>
      <c r="CW61" s="114">
        <v>31541011.188148402</v>
      </c>
      <c r="CX61" s="114">
        <v>19581343.801500201</v>
      </c>
      <c r="CY61" s="114">
        <v>29040954.499335099</v>
      </c>
      <c r="CZ61" s="114">
        <v>27631675.4345342</v>
      </c>
      <c r="DA61" s="114">
        <v>22524840.420554001</v>
      </c>
      <c r="DB61" s="114">
        <v>29482297.311773598</v>
      </c>
      <c r="DC61" s="114">
        <v>19640746.496743798</v>
      </c>
      <c r="DD61" s="114">
        <v>20243188.243077401</v>
      </c>
      <c r="DE61" s="114">
        <v>23582983.228514601</v>
      </c>
      <c r="DF61" s="114">
        <v>25132343.449732799</v>
      </c>
      <c r="DG61" s="114">
        <v>31465117.188106801</v>
      </c>
      <c r="DH61" s="114">
        <v>25298960.071293801</v>
      </c>
      <c r="DI61" s="114">
        <v>9886008.9907162208</v>
      </c>
      <c r="DJ61" s="114">
        <v>17651140.290518399</v>
      </c>
      <c r="DK61" s="114">
        <v>44989855.754187897</v>
      </c>
      <c r="DL61" s="114">
        <v>15627179.2461609</v>
      </c>
      <c r="DM61" s="114">
        <v>23751038.3366029</v>
      </c>
      <c r="DN61" s="114">
        <v>17847549.175257899</v>
      </c>
      <c r="DO61" s="114">
        <v>25203253.515818901</v>
      </c>
      <c r="DP61" s="114">
        <v>24240474.551258799</v>
      </c>
      <c r="DQ61" s="114">
        <v>41276285.155992299</v>
      </c>
      <c r="DR61" s="114">
        <v>30086935.0071298</v>
      </c>
      <c r="DS61" s="114">
        <v>33310822.501072198</v>
      </c>
      <c r="DT61" s="114">
        <v>49552125.689333297</v>
      </c>
      <c r="DU61" s="114">
        <v>16592834.908386501</v>
      </c>
      <c r="DV61" s="114">
        <v>24441229.761338599</v>
      </c>
      <c r="DW61" s="114">
        <v>51135019.966120102</v>
      </c>
      <c r="DX61" s="114">
        <v>22495588.943208799</v>
      </c>
      <c r="DY61" s="114">
        <v>21803562.464288399</v>
      </c>
      <c r="DZ61" s="114">
        <v>22791066.788180601</v>
      </c>
      <c r="EA61" s="114">
        <v>15234331.3378674</v>
      </c>
      <c r="EB61" s="114">
        <v>29322446.051512599</v>
      </c>
      <c r="EC61" s="114">
        <v>32877469.166870199</v>
      </c>
      <c r="ED61" s="114">
        <v>26364739.1345958</v>
      </c>
      <c r="EE61" s="114">
        <v>19683944.752883501</v>
      </c>
      <c r="EF61" s="114">
        <v>26008798.108925499</v>
      </c>
      <c r="EG61" s="114">
        <v>31265281.7169641</v>
      </c>
      <c r="EH61" s="114">
        <v>23320153.2465716</v>
      </c>
      <c r="EI61" s="114">
        <v>29164035.2204489</v>
      </c>
      <c r="EJ61" s="114">
        <v>24880236.679714501</v>
      </c>
      <c r="EK61" s="114">
        <v>19818154.112309601</v>
      </c>
      <c r="EL61" s="114">
        <v>31123467.863523901</v>
      </c>
      <c r="EM61" s="114">
        <v>25768530.592680398</v>
      </c>
      <c r="EN61" s="114">
        <v>25117370.600990601</v>
      </c>
      <c r="EO61" s="114">
        <v>19296532.248518199</v>
      </c>
      <c r="EP61" s="114">
        <v>25858205.443035901</v>
      </c>
      <c r="EQ61" s="114">
        <v>16219292.191827901</v>
      </c>
      <c r="ER61" s="114">
        <v>28916394.3184085</v>
      </c>
      <c r="ES61" s="114">
        <v>25431165.213840201</v>
      </c>
      <c r="ET61" s="114">
        <v>32488320.153554399</v>
      </c>
      <c r="EU61" s="114">
        <v>19914442.313040201</v>
      </c>
      <c r="EV61" s="114">
        <v>25587902.578095201</v>
      </c>
      <c r="EW61" s="114">
        <v>27219742.506088398</v>
      </c>
      <c r="EX61" s="114">
        <v>24308834.079374701</v>
      </c>
      <c r="EY61" s="114">
        <v>25593935.634460501</v>
      </c>
      <c r="EZ61" s="114">
        <v>41095339.069137402</v>
      </c>
      <c r="FA61" s="114">
        <v>29023281.315104298</v>
      </c>
      <c r="FB61" s="114">
        <v>26207952.281548399</v>
      </c>
      <c r="FC61" s="114">
        <v>15491247.0535473</v>
      </c>
      <c r="FD61" s="114">
        <v>13696047.2826088</v>
      </c>
      <c r="FE61" s="114">
        <v>50800664.4070305</v>
      </c>
      <c r="FF61" s="114">
        <v>21687004.915880799</v>
      </c>
      <c r="FG61" s="114">
        <v>17061650.8229133</v>
      </c>
      <c r="FH61" s="114">
        <v>43893073.052060202</v>
      </c>
      <c r="FI61" s="114">
        <v>25466714.8780028</v>
      </c>
      <c r="FJ61" s="114">
        <v>38294522.626373298</v>
      </c>
      <c r="FK61" s="114">
        <v>15496456.1928018</v>
      </c>
      <c r="FL61" s="114">
        <v>36941258.191955097</v>
      </c>
      <c r="FM61" s="114">
        <v>21669911.633309402</v>
      </c>
      <c r="FN61" s="114">
        <v>24265110.30522</v>
      </c>
      <c r="FO61" s="114">
        <v>26333859.0310742</v>
      </c>
      <c r="FP61" s="114">
        <v>18986479.404984102</v>
      </c>
      <c r="FQ61" s="114">
        <v>45977223.275579102</v>
      </c>
      <c r="FR61" s="114">
        <v>29621290.0368421</v>
      </c>
      <c r="FS61" s="114">
        <v>27047018.479676701</v>
      </c>
      <c r="FT61" s="114">
        <v>19375777.0108294</v>
      </c>
      <c r="FU61" s="114">
        <v>25599180.770179801</v>
      </c>
      <c r="FV61" s="114">
        <v>19379256.152172301</v>
      </c>
      <c r="FW61" s="114">
        <v>23911047.539870098</v>
      </c>
      <c r="FX61" s="114">
        <v>34446553.475131102</v>
      </c>
      <c r="FY61" s="114">
        <v>51765890.050203599</v>
      </c>
      <c r="FZ61" s="114">
        <v>13089351.985246301</v>
      </c>
      <c r="GA61" s="114">
        <v>17479625.9709149</v>
      </c>
      <c r="GB61" s="114">
        <v>31757580.9702705</v>
      </c>
      <c r="GC61" s="114">
        <v>22754911.592394698</v>
      </c>
      <c r="GD61" s="114">
        <v>35964032.350390702</v>
      </c>
      <c r="GE61" s="114">
        <v>15570410.8753401</v>
      </c>
      <c r="GF61" s="114">
        <v>36205585.436480097</v>
      </c>
      <c r="GG61" s="114">
        <v>49798832.540531702</v>
      </c>
      <c r="GH61" s="114">
        <v>32845468.337450601</v>
      </c>
      <c r="GI61" s="114">
        <v>21629279.046998199</v>
      </c>
      <c r="GJ61" s="114">
        <v>14769612.858984999</v>
      </c>
      <c r="GK61" s="114">
        <v>15715654.329371899</v>
      </c>
      <c r="GL61" s="114">
        <v>43283301.749807201</v>
      </c>
      <c r="GM61" s="114">
        <v>20813865.173259601</v>
      </c>
      <c r="GN61" s="114">
        <v>20170148.6828999</v>
      </c>
      <c r="GO61" s="114">
        <v>17994421.3877327</v>
      </c>
      <c r="GP61" s="114">
        <v>27438649.114356101</v>
      </c>
      <c r="GQ61" s="114">
        <v>27440463.719752401</v>
      </c>
      <c r="GR61" s="114">
        <v>17638073.099903099</v>
      </c>
      <c r="GS61" s="114">
        <v>32452011.707404099</v>
      </c>
      <c r="GT61" s="114">
        <v>23649294.500130899</v>
      </c>
      <c r="GU61" s="114">
        <v>29937979.717793599</v>
      </c>
      <c r="GV61" s="114">
        <v>26486432.359246802</v>
      </c>
    </row>
    <row r="62" spans="1:204" x14ac:dyDescent="0.2">
      <c r="A62" s="69" t="s">
        <v>2062</v>
      </c>
      <c r="B62" s="70">
        <f>STDEV(D62:W62)/AVERAGE(D62:W62)</f>
        <v>0.10464660829631839</v>
      </c>
      <c r="C62" s="71"/>
      <c r="D62" s="8">
        <v>29880577.262418501</v>
      </c>
      <c r="E62" s="8">
        <v>29635359.978122801</v>
      </c>
      <c r="F62" s="8">
        <v>28952033.576056801</v>
      </c>
      <c r="G62" s="8">
        <v>27351606.862091199</v>
      </c>
      <c r="H62" s="8">
        <v>26254139.918357201</v>
      </c>
      <c r="I62" s="8">
        <v>25515974.701392502</v>
      </c>
      <c r="J62" s="8">
        <v>25226041.719218899</v>
      </c>
      <c r="K62" s="8">
        <v>24334124.113441002</v>
      </c>
      <c r="L62" s="8">
        <v>22585190.167649101</v>
      </c>
      <c r="M62" s="8">
        <v>24901062.461410001</v>
      </c>
      <c r="N62" s="8">
        <v>25049573.452492099</v>
      </c>
      <c r="O62" s="8">
        <v>23796361.545028601</v>
      </c>
      <c r="P62" s="8">
        <v>24264310.722249798</v>
      </c>
      <c r="Q62" s="8">
        <v>22049636.907188799</v>
      </c>
      <c r="R62" s="8">
        <v>22162101.313287102</v>
      </c>
      <c r="S62" s="8">
        <v>22476328.4714025</v>
      </c>
      <c r="T62" s="8">
        <v>22407024.209943</v>
      </c>
      <c r="U62" s="8">
        <v>22125554.400547899</v>
      </c>
      <c r="V62" s="8">
        <v>22420667.792607099</v>
      </c>
      <c r="W62" s="8">
        <v>22282425.147426799</v>
      </c>
      <c r="Y62" s="72">
        <f>STDEV(AA62:AT62)/AVERAGE(AA62:AT62)</f>
        <v>8.1662362563747815E-2</v>
      </c>
      <c r="Z62" s="73"/>
      <c r="AA62" s="10">
        <v>35270011.134716399</v>
      </c>
      <c r="AB62" s="10">
        <v>34443378.976936303</v>
      </c>
      <c r="AC62" s="10">
        <v>32947778.6091277</v>
      </c>
      <c r="AD62" s="10">
        <v>31374250.563925602</v>
      </c>
      <c r="AE62" s="10">
        <v>30794355.415993001</v>
      </c>
      <c r="AF62" s="10">
        <v>28993800.954463799</v>
      </c>
      <c r="AG62" s="10">
        <v>31858485.4790597</v>
      </c>
      <c r="AH62" s="10">
        <v>30928520.194401801</v>
      </c>
      <c r="AI62" s="10">
        <v>29334594.971769199</v>
      </c>
      <c r="AJ62" s="10">
        <v>28873212.094528101</v>
      </c>
      <c r="AK62" s="10">
        <v>28553236.2906253</v>
      </c>
      <c r="AL62" s="10">
        <v>27553017.3760891</v>
      </c>
      <c r="AM62" s="10">
        <v>27149370.3724938</v>
      </c>
      <c r="AN62" s="10">
        <v>28565096.864021402</v>
      </c>
      <c r="AO62" s="10">
        <v>29502868.197479501</v>
      </c>
      <c r="AP62" s="10">
        <v>28792992.113919001</v>
      </c>
      <c r="AQ62" s="10">
        <v>27737411.292821199</v>
      </c>
      <c r="AR62" s="10">
        <v>28263541.224563502</v>
      </c>
      <c r="AS62" s="10">
        <v>26548947.0180717</v>
      </c>
      <c r="AT62" s="10">
        <v>27234037.874733102</v>
      </c>
      <c r="AV62" s="114">
        <v>36067011.314821601</v>
      </c>
      <c r="AW62" s="114">
        <v>36453274.052342199</v>
      </c>
      <c r="AX62" s="114">
        <v>36801904.069915101</v>
      </c>
      <c r="AY62" s="114">
        <v>36777981.5611104</v>
      </c>
      <c r="AZ62" s="114">
        <v>35478591.158459798</v>
      </c>
      <c r="BA62" s="114">
        <v>36332739.230013996</v>
      </c>
      <c r="BB62" s="114">
        <v>36916068.359136201</v>
      </c>
      <c r="BC62" s="114">
        <v>36691777.347083598</v>
      </c>
      <c r="BD62" s="114">
        <v>34827446.565865703</v>
      </c>
      <c r="BE62" s="114">
        <v>34421609.211603902</v>
      </c>
      <c r="BF62" s="114">
        <v>36838925.500374198</v>
      </c>
      <c r="BG62" s="114">
        <v>21294036.410762399</v>
      </c>
      <c r="BH62" s="114">
        <v>34503464.110039003</v>
      </c>
      <c r="BI62" s="114">
        <v>32778308.7025849</v>
      </c>
      <c r="BJ62" s="114">
        <v>34246050.5653392</v>
      </c>
      <c r="BK62" s="114">
        <v>34290224.686913297</v>
      </c>
      <c r="BL62" s="114">
        <v>34182147.438234203</v>
      </c>
      <c r="BM62" s="114">
        <v>32773821.3504196</v>
      </c>
      <c r="BN62" s="114">
        <v>33378683.765226401</v>
      </c>
      <c r="BO62" s="114">
        <v>33086541.357895602</v>
      </c>
      <c r="BP62" s="114">
        <v>34523367.055173203</v>
      </c>
      <c r="BQ62" s="114">
        <v>34533546.570115998</v>
      </c>
      <c r="BR62" s="114">
        <v>35670353.878984801</v>
      </c>
      <c r="BS62" s="114">
        <v>33447350.0598775</v>
      </c>
      <c r="BT62" s="114">
        <v>34551333.232390501</v>
      </c>
      <c r="BU62" s="114">
        <v>35527712.442871802</v>
      </c>
      <c r="BV62" s="114">
        <v>32878876.669234</v>
      </c>
      <c r="BW62" s="114">
        <v>33020326.4464081</v>
      </c>
      <c r="BX62" s="114">
        <v>31840212.685149401</v>
      </c>
      <c r="BY62" s="114">
        <v>34089744.476969697</v>
      </c>
      <c r="BZ62" s="114">
        <v>30831927.494514398</v>
      </c>
      <c r="CA62" s="114">
        <v>32999686.5708181</v>
      </c>
      <c r="CB62" s="114">
        <v>32462880.061909199</v>
      </c>
      <c r="CC62" s="114">
        <v>31778404.580168199</v>
      </c>
      <c r="CD62" s="114">
        <v>32139777.205493402</v>
      </c>
      <c r="CE62" s="114">
        <v>32847942.428490698</v>
      </c>
      <c r="CF62" s="114">
        <v>27843907.354603801</v>
      </c>
      <c r="CG62" s="114">
        <v>33717978.978059202</v>
      </c>
      <c r="CH62" s="114">
        <v>29842027.628814999</v>
      </c>
      <c r="CI62" s="114">
        <v>32144720.0585384</v>
      </c>
      <c r="CJ62" s="114">
        <v>31455428.102381799</v>
      </c>
      <c r="CK62" s="114">
        <v>30975899.766185701</v>
      </c>
      <c r="CL62" s="114">
        <v>32659369.392521899</v>
      </c>
      <c r="CM62" s="114">
        <v>32852251.2454409</v>
      </c>
      <c r="CN62" s="114">
        <v>32025510.693210799</v>
      </c>
      <c r="CO62" s="114">
        <v>32388449.195492402</v>
      </c>
      <c r="CP62" s="114">
        <v>28070653.3337963</v>
      </c>
      <c r="CQ62" s="114">
        <v>29804305.414223999</v>
      </c>
      <c r="CR62" s="114">
        <v>31018643.1125625</v>
      </c>
      <c r="CS62" s="114">
        <v>29937831.542024001</v>
      </c>
      <c r="CT62" s="114">
        <v>29870387.453770701</v>
      </c>
      <c r="CU62" s="114">
        <v>28141932.7783661</v>
      </c>
      <c r="CV62" s="114">
        <v>32007325.5068544</v>
      </c>
      <c r="CW62" s="114">
        <v>30328354.076925602</v>
      </c>
      <c r="CX62" s="114">
        <v>30270515.620142002</v>
      </c>
      <c r="CY62" s="114">
        <v>28870979.086126</v>
      </c>
      <c r="CZ62" s="114">
        <v>31462336.215022501</v>
      </c>
      <c r="DA62" s="114">
        <v>26401777.265695199</v>
      </c>
      <c r="DB62" s="114">
        <v>29192895.4167688</v>
      </c>
      <c r="DC62" s="114">
        <v>29759979.941337999</v>
      </c>
      <c r="DD62" s="114">
        <v>29280913.762031201</v>
      </c>
      <c r="DE62" s="114">
        <v>31045061.343221199</v>
      </c>
      <c r="DF62" s="114">
        <v>29721699.846988998</v>
      </c>
      <c r="DG62" s="114">
        <v>28912942.329693999</v>
      </c>
      <c r="DH62" s="114">
        <v>31511714.774108302</v>
      </c>
      <c r="DI62" s="114">
        <v>30787079.660375599</v>
      </c>
      <c r="DJ62" s="114">
        <v>27624659.5405242</v>
      </c>
      <c r="DK62" s="114">
        <v>28648881.322392799</v>
      </c>
      <c r="DL62" s="114">
        <v>29231474.4113773</v>
      </c>
      <c r="DM62" s="114">
        <v>29337220.968064401</v>
      </c>
      <c r="DN62" s="114">
        <v>27256885.5894548</v>
      </c>
      <c r="DO62" s="114">
        <v>29292379.39037</v>
      </c>
      <c r="DP62" s="114">
        <v>30357853.367156599</v>
      </c>
      <c r="DQ62" s="114">
        <v>31638825.416285999</v>
      </c>
      <c r="DR62" s="114">
        <v>30843050.0929766</v>
      </c>
      <c r="DS62" s="114">
        <v>31116179.2273666</v>
      </c>
      <c r="DT62" s="114">
        <v>27638449.127080798</v>
      </c>
      <c r="DU62" s="114">
        <v>24489792.052098598</v>
      </c>
      <c r="DV62" s="114">
        <v>27027436.350320201</v>
      </c>
      <c r="DW62" s="114">
        <v>25704160.707940701</v>
      </c>
      <c r="DX62" s="114">
        <v>25450284.283206102</v>
      </c>
      <c r="DY62" s="114">
        <v>25519747.143403001</v>
      </c>
      <c r="DZ62" s="114">
        <v>25411791.1183175</v>
      </c>
      <c r="EA62" s="114">
        <v>25417057.7652614</v>
      </c>
      <c r="EB62" s="114">
        <v>25035919.073770199</v>
      </c>
      <c r="EC62" s="114">
        <v>25116588.5878473</v>
      </c>
      <c r="ED62" s="114">
        <v>24566205.272059999</v>
      </c>
      <c r="EE62" s="114">
        <v>25688024.988530401</v>
      </c>
      <c r="EF62" s="114">
        <v>25566082.426750101</v>
      </c>
      <c r="EG62" s="114">
        <v>24480899.8355502</v>
      </c>
      <c r="EH62" s="114">
        <v>25227342.177823499</v>
      </c>
      <c r="EI62" s="114">
        <v>24740878.490217701</v>
      </c>
      <c r="EJ62" s="114">
        <v>24549197.7913297</v>
      </c>
      <c r="EK62" s="114">
        <v>25906384.919113699</v>
      </c>
      <c r="EL62" s="114">
        <v>25104282.157024998</v>
      </c>
      <c r="EM62" s="114">
        <v>24774717.974078801</v>
      </c>
      <c r="EN62" s="114">
        <v>26761112.4442029</v>
      </c>
      <c r="EO62" s="114">
        <v>27649900.626108602</v>
      </c>
      <c r="EP62" s="114">
        <v>25481801.590983398</v>
      </c>
      <c r="EQ62" s="114">
        <v>25591231.262432002</v>
      </c>
      <c r="ER62" s="114">
        <v>25005051.9770578</v>
      </c>
      <c r="ES62" s="114">
        <v>27062374.0454784</v>
      </c>
      <c r="ET62" s="114">
        <v>26902662.058953099</v>
      </c>
      <c r="EU62" s="114">
        <v>26979219.5665236</v>
      </c>
      <c r="EV62" s="114">
        <v>25223600.5366919</v>
      </c>
      <c r="EW62" s="114">
        <v>26026319.747615401</v>
      </c>
      <c r="EX62" s="114">
        <v>26157300.032172501</v>
      </c>
      <c r="EY62" s="114">
        <v>26123333.346349798</v>
      </c>
      <c r="EZ62" s="114">
        <v>26627859.473978601</v>
      </c>
      <c r="FA62" s="114">
        <v>25087085.550716199</v>
      </c>
      <c r="FB62" s="114">
        <v>26254733.253643099</v>
      </c>
      <c r="FC62" s="114">
        <v>25685059.8455295</v>
      </c>
      <c r="FD62" s="114">
        <v>25778339.006338499</v>
      </c>
      <c r="FE62" s="114">
        <v>27902115.040295102</v>
      </c>
      <c r="FF62" s="114">
        <v>25360354.132047102</v>
      </c>
      <c r="FG62" s="114">
        <v>25444244.9544417</v>
      </c>
      <c r="FH62" s="114">
        <v>24293906.050363898</v>
      </c>
      <c r="FI62" s="114">
        <v>24772714.735276502</v>
      </c>
      <c r="FJ62" s="114">
        <v>24971106.751823299</v>
      </c>
      <c r="FK62" s="114">
        <v>25015261.322694901</v>
      </c>
      <c r="FL62" s="114">
        <v>25450275.259753801</v>
      </c>
      <c r="FM62" s="114">
        <v>25135740.426045801</v>
      </c>
      <c r="FN62" s="114">
        <v>24810539.7573446</v>
      </c>
      <c r="FO62" s="114">
        <v>25428709.982857302</v>
      </c>
      <c r="FP62" s="114">
        <v>27769102.626837902</v>
      </c>
      <c r="FQ62" s="114">
        <v>26268993.267737798</v>
      </c>
      <c r="FR62" s="114">
        <v>26226871.010587402</v>
      </c>
      <c r="FS62" s="114">
        <v>23791346.847742099</v>
      </c>
      <c r="FT62" s="114">
        <v>26587207.666951299</v>
      </c>
      <c r="FU62" s="114">
        <v>25031429.011681501</v>
      </c>
      <c r="FV62" s="114">
        <v>23840511.1446939</v>
      </c>
      <c r="FW62" s="114">
        <v>26214082.917127199</v>
      </c>
      <c r="FX62" s="114">
        <v>25154850.857885402</v>
      </c>
      <c r="FY62" s="114">
        <v>25327608.367323399</v>
      </c>
      <c r="FZ62" s="114">
        <v>28599894.363929801</v>
      </c>
      <c r="GA62" s="114">
        <v>27329013.0470916</v>
      </c>
      <c r="GB62" s="114">
        <v>27915775.507750299</v>
      </c>
      <c r="GC62" s="114">
        <v>25914578.764116701</v>
      </c>
      <c r="GD62" s="114">
        <v>25643528.635834999</v>
      </c>
      <c r="GE62" s="114">
        <v>25266326.591373101</v>
      </c>
      <c r="GF62" s="114">
        <v>26612092.867919099</v>
      </c>
      <c r="GG62" s="114">
        <v>31611007.179241098</v>
      </c>
      <c r="GH62" s="114">
        <v>25843353.586073101</v>
      </c>
      <c r="GI62" s="114">
        <v>24775090.859213602</v>
      </c>
      <c r="GJ62" s="114">
        <v>25439174.9429361</v>
      </c>
      <c r="GK62" s="114">
        <v>25074896.616829101</v>
      </c>
      <c r="GL62" s="114">
        <v>24472144.496541601</v>
      </c>
      <c r="GM62" s="114">
        <v>22854032.104744501</v>
      </c>
      <c r="GN62" s="114">
        <v>26790567.048805099</v>
      </c>
      <c r="GO62" s="114">
        <v>23527641.848393898</v>
      </c>
      <c r="GP62" s="114">
        <v>24351619.421129201</v>
      </c>
      <c r="GQ62" s="114">
        <v>27130956.649136901</v>
      </c>
      <c r="GR62" s="114">
        <v>23317358.243057799</v>
      </c>
      <c r="GS62" s="114">
        <v>25553469.710827801</v>
      </c>
      <c r="GT62" s="114">
        <v>27313756.845615301</v>
      </c>
      <c r="GU62" s="114">
        <v>25629627.314582601</v>
      </c>
      <c r="GV62" s="114">
        <v>26454555.112810198</v>
      </c>
    </row>
    <row r="63" spans="1:204" s="79" customFormat="1" ht="14" customHeight="1" x14ac:dyDescent="0.2">
      <c r="A63" s="75" t="s">
        <v>2034</v>
      </c>
      <c r="B63" s="76">
        <f>STDEV(D63:W63)/AVERAGE(D63:W63)</f>
        <v>5.3802224585266463E-2</v>
      </c>
      <c r="C63" s="77"/>
      <c r="D63" s="78">
        <f t="shared" ref="D63:W63" si="70">(D61/D62)*187</f>
        <v>249.4239887609404</v>
      </c>
      <c r="E63" s="78">
        <f t="shared" si="70"/>
        <v>247.07421666019886</v>
      </c>
      <c r="F63" s="78">
        <f t="shared" si="70"/>
        <v>237.36047214241106</v>
      </c>
      <c r="G63" s="78">
        <f t="shared" si="70"/>
        <v>264.04099971643882</v>
      </c>
      <c r="H63" s="78">
        <f t="shared" si="70"/>
        <v>282.84583537389983</v>
      </c>
      <c r="I63" s="78">
        <f t="shared" si="70"/>
        <v>272.84550931513149</v>
      </c>
      <c r="J63" s="78">
        <f t="shared" si="70"/>
        <v>273.4594370315881</v>
      </c>
      <c r="K63" s="78">
        <f t="shared" si="70"/>
        <v>271.7629452063785</v>
      </c>
      <c r="L63" s="78">
        <f t="shared" si="70"/>
        <v>278.13445721997493</v>
      </c>
      <c r="M63" s="78">
        <f t="shared" si="70"/>
        <v>236.48072573659726</v>
      </c>
      <c r="N63" s="78">
        <f t="shared" si="70"/>
        <v>252.40228383530012</v>
      </c>
      <c r="O63" s="78">
        <f t="shared" si="70"/>
        <v>251.85740252264458</v>
      </c>
      <c r="P63" s="78">
        <f t="shared" si="70"/>
        <v>246.51496758617392</v>
      </c>
      <c r="Q63" s="78">
        <f t="shared" si="70"/>
        <v>277.73495321059505</v>
      </c>
      <c r="R63" s="78">
        <f t="shared" si="70"/>
        <v>275.96489619786934</v>
      </c>
      <c r="S63" s="78">
        <f t="shared" si="70"/>
        <v>268.73011497553932</v>
      </c>
      <c r="T63" s="78">
        <f t="shared" si="70"/>
        <v>265.20473090129138</v>
      </c>
      <c r="U63" s="78">
        <f t="shared" si="70"/>
        <v>252.70430212399924</v>
      </c>
      <c r="V63" s="78">
        <f t="shared" si="70"/>
        <v>254.85152145143033</v>
      </c>
      <c r="W63" s="78">
        <f t="shared" si="70"/>
        <v>258.08938045943154</v>
      </c>
      <c r="Y63" s="80">
        <f>STDEV(AA63:AT63)/AVERAGE(AA63:AT63)</f>
        <v>4.8345716399896155E-2</v>
      </c>
      <c r="Z63" s="81"/>
      <c r="AA63" s="82">
        <f>((AA61/AA62)*187)</f>
        <v>132.18110849832834</v>
      </c>
      <c r="AB63" s="82">
        <f t="shared" ref="AB63:AT63" si="71">((AB61/AB62)*187)</f>
        <v>123.75150546303306</v>
      </c>
      <c r="AC63" s="82">
        <f t="shared" si="71"/>
        <v>134.04328035011923</v>
      </c>
      <c r="AD63" s="82">
        <f t="shared" si="71"/>
        <v>138.29910593528231</v>
      </c>
      <c r="AE63" s="82">
        <f t="shared" si="71"/>
        <v>138.37252892570513</v>
      </c>
      <c r="AF63" s="82">
        <f t="shared" si="71"/>
        <v>141.10802427529981</v>
      </c>
      <c r="AG63" s="82">
        <f t="shared" si="71"/>
        <v>129.39714939284605</v>
      </c>
      <c r="AH63" s="82">
        <f t="shared" si="71"/>
        <v>124.52003422959309</v>
      </c>
      <c r="AI63" s="82">
        <f t="shared" si="71"/>
        <v>129.22953463503245</v>
      </c>
      <c r="AJ63" s="82">
        <f t="shared" si="71"/>
        <v>143.3460307425982</v>
      </c>
      <c r="AK63" s="82">
        <f t="shared" si="71"/>
        <v>146.66229879172502</v>
      </c>
      <c r="AL63" s="82">
        <f t="shared" si="71"/>
        <v>139.37960491737587</v>
      </c>
      <c r="AM63" s="82">
        <f t="shared" si="71"/>
        <v>148.90217267486577</v>
      </c>
      <c r="AN63" s="82">
        <f t="shared" si="71"/>
        <v>137.89226170810906</v>
      </c>
      <c r="AO63" s="82">
        <f t="shared" si="71"/>
        <v>131.01430032075174</v>
      </c>
      <c r="AP63" s="82">
        <f t="shared" si="71"/>
        <v>135.76164707560741</v>
      </c>
      <c r="AQ63" s="82">
        <f t="shared" si="71"/>
        <v>135.83301056782429</v>
      </c>
      <c r="AR63" s="82">
        <f t="shared" si="71"/>
        <v>133.98030885250628</v>
      </c>
      <c r="AS63" s="82">
        <f t="shared" si="71"/>
        <v>134.60097048759548</v>
      </c>
      <c r="AT63" s="82">
        <f t="shared" si="71"/>
        <v>132.34441557384011</v>
      </c>
      <c r="AU63" s="105"/>
      <c r="AV63" s="106">
        <f>((AV61/AV62)*187)</f>
        <v>164.79458779984864</v>
      </c>
      <c r="AW63" s="106">
        <f t="shared" ref="AW63:DH63" si="72">((AW61/AW62)*187)</f>
        <v>346.93594210518262</v>
      </c>
      <c r="AX63" s="106">
        <f t="shared" si="72"/>
        <v>139.5468765562955</v>
      </c>
      <c r="AY63" s="106">
        <f t="shared" si="72"/>
        <v>173.68253964000789</v>
      </c>
      <c r="AZ63" s="106">
        <f t="shared" si="72"/>
        <v>209.40806334154033</v>
      </c>
      <c r="BA63" s="106">
        <f t="shared" si="72"/>
        <v>189.11662818142756</v>
      </c>
      <c r="BB63" s="106">
        <f t="shared" si="72"/>
        <v>163.90917915816547</v>
      </c>
      <c r="BC63" s="106">
        <f t="shared" si="72"/>
        <v>130.29925668953544</v>
      </c>
      <c r="BD63" s="106">
        <f t="shared" si="72"/>
        <v>330.07951866593356</v>
      </c>
      <c r="BE63" s="106">
        <f t="shared" si="72"/>
        <v>214.26648088218514</v>
      </c>
      <c r="BF63" s="106">
        <f t="shared" si="72"/>
        <v>201.82227735314126</v>
      </c>
      <c r="BG63" s="106">
        <f t="shared" si="72"/>
        <v>463.57490088445934</v>
      </c>
      <c r="BH63" s="106">
        <f t="shared" si="72"/>
        <v>272.50745184412818</v>
      </c>
      <c r="BI63" s="106">
        <f t="shared" si="72"/>
        <v>183.83248847490668</v>
      </c>
      <c r="BJ63" s="106">
        <f t="shared" si="72"/>
        <v>151.05664251684925</v>
      </c>
      <c r="BK63" s="106">
        <f t="shared" si="72"/>
        <v>89.895154665963759</v>
      </c>
      <c r="BL63" s="106">
        <f t="shared" si="72"/>
        <v>209.7743920438277</v>
      </c>
      <c r="BM63" s="106">
        <f t="shared" si="72"/>
        <v>233.31371222890155</v>
      </c>
      <c r="BN63" s="106">
        <f t="shared" si="72"/>
        <v>197.70786485174949</v>
      </c>
      <c r="BO63" s="106">
        <f t="shared" si="72"/>
        <v>196.27285879070408</v>
      </c>
      <c r="BP63" s="106">
        <f t="shared" si="72"/>
        <v>229.95113032806347</v>
      </c>
      <c r="BQ63" s="106">
        <f t="shared" si="72"/>
        <v>271.59201944216966</v>
      </c>
      <c r="BR63" s="106">
        <f t="shared" si="72"/>
        <v>132.33610813074625</v>
      </c>
      <c r="BS63" s="106">
        <f t="shared" si="72"/>
        <v>160.80524797068009</v>
      </c>
      <c r="BT63" s="106">
        <f t="shared" si="72"/>
        <v>257.02604665155064</v>
      </c>
      <c r="BU63" s="106">
        <f t="shared" si="72"/>
        <v>177.23439855230953</v>
      </c>
      <c r="BV63" s="106">
        <f t="shared" si="72"/>
        <v>145.71681273781323</v>
      </c>
      <c r="BW63" s="106">
        <f t="shared" si="72"/>
        <v>98.870336208405504</v>
      </c>
      <c r="BX63" s="106">
        <f t="shared" si="72"/>
        <v>338.74217693160642</v>
      </c>
      <c r="BY63" s="106">
        <f t="shared" si="72"/>
        <v>320.37405591534014</v>
      </c>
      <c r="BZ63" s="106">
        <f t="shared" si="72"/>
        <v>119.01026706643002</v>
      </c>
      <c r="CA63" s="106">
        <f t="shared" si="72"/>
        <v>206.87381192332026</v>
      </c>
      <c r="CB63" s="106">
        <f t="shared" si="72"/>
        <v>145.72912274912778</v>
      </c>
      <c r="CC63" s="106">
        <f t="shared" si="72"/>
        <v>177.66322624132408</v>
      </c>
      <c r="CD63" s="106">
        <f t="shared" si="72"/>
        <v>192.69075276025711</v>
      </c>
      <c r="CE63" s="106">
        <f t="shared" si="72"/>
        <v>146.90125262290363</v>
      </c>
      <c r="CF63" s="106">
        <f t="shared" si="72"/>
        <v>129.59269158086832</v>
      </c>
      <c r="CG63" s="106">
        <f t="shared" si="72"/>
        <v>131.84311268609818</v>
      </c>
      <c r="CH63" s="106">
        <f t="shared" si="72"/>
        <v>136.74584463218562</v>
      </c>
      <c r="CI63" s="106">
        <f t="shared" si="72"/>
        <v>202.05594988471938</v>
      </c>
      <c r="CJ63" s="106">
        <f t="shared" si="72"/>
        <v>146.57450170857607</v>
      </c>
      <c r="CK63" s="106">
        <f t="shared" si="72"/>
        <v>249.38304151386214</v>
      </c>
      <c r="CL63" s="106">
        <f t="shared" si="72"/>
        <v>257.53636927809026</v>
      </c>
      <c r="CM63" s="106">
        <f t="shared" si="72"/>
        <v>133.45390538432179</v>
      </c>
      <c r="CN63" s="106">
        <f t="shared" si="72"/>
        <v>140.10886676018762</v>
      </c>
      <c r="CO63" s="106">
        <f t="shared" si="72"/>
        <v>261.56716692500396</v>
      </c>
      <c r="CP63" s="106">
        <f t="shared" si="72"/>
        <v>190.39982648191986</v>
      </c>
      <c r="CQ63" s="106">
        <f t="shared" si="72"/>
        <v>156.46871395050758</v>
      </c>
      <c r="CR63" s="106">
        <f t="shared" si="72"/>
        <v>144.99421136985467</v>
      </c>
      <c r="CS63" s="106">
        <f t="shared" si="72"/>
        <v>150.31167230992747</v>
      </c>
      <c r="CT63" s="106">
        <f t="shared" si="72"/>
        <v>267.29122773140921</v>
      </c>
      <c r="CU63" s="106">
        <f t="shared" si="72"/>
        <v>223.57551969007866</v>
      </c>
      <c r="CV63" s="106">
        <f t="shared" si="72"/>
        <v>180.4855182173211</v>
      </c>
      <c r="CW63" s="106">
        <f t="shared" si="72"/>
        <v>194.47705857111421</v>
      </c>
      <c r="CX63" s="106">
        <f t="shared" si="72"/>
        <v>120.96626753341576</v>
      </c>
      <c r="CY63" s="106">
        <f t="shared" si="72"/>
        <v>188.1009464616798</v>
      </c>
      <c r="CZ63" s="106">
        <f t="shared" si="72"/>
        <v>164.2320287643077</v>
      </c>
      <c r="DA63" s="106">
        <f t="shared" si="72"/>
        <v>159.54021262487481</v>
      </c>
      <c r="DB63" s="106">
        <f t="shared" si="72"/>
        <v>188.85381249763981</v>
      </c>
      <c r="DC63" s="106">
        <f t="shared" si="72"/>
        <v>123.41472010837522</v>
      </c>
      <c r="DD63" s="106">
        <f t="shared" si="72"/>
        <v>129.28135481769465</v>
      </c>
      <c r="DE63" s="106">
        <f t="shared" si="72"/>
        <v>142.05215492979445</v>
      </c>
      <c r="DF63" s="106">
        <f t="shared" si="72"/>
        <v>158.12514927796596</v>
      </c>
      <c r="DG63" s="106">
        <f t="shared" si="72"/>
        <v>203.50668040218946</v>
      </c>
      <c r="DH63" s="106">
        <f t="shared" si="72"/>
        <v>150.13164365206504</v>
      </c>
      <c r="DI63" s="106">
        <f t="shared" ref="DI63:FT63" si="73">((DI61/DI62)*187)</f>
        <v>60.047386814777205</v>
      </c>
      <c r="DJ63" s="106">
        <f t="shared" si="73"/>
        <v>119.48611455228477</v>
      </c>
      <c r="DK63" s="106">
        <f t="shared" si="73"/>
        <v>293.66253192780727</v>
      </c>
      <c r="DL63" s="106">
        <f t="shared" si="73"/>
        <v>99.970411273360014</v>
      </c>
      <c r="DM63" s="106">
        <f t="shared" si="73"/>
        <v>151.39280485290553</v>
      </c>
      <c r="DN63" s="106">
        <f t="shared" si="73"/>
        <v>122.44581960106413</v>
      </c>
      <c r="DO63" s="106">
        <f t="shared" si="73"/>
        <v>160.89537639293164</v>
      </c>
      <c r="DP63" s="106">
        <f t="shared" si="73"/>
        <v>149.31782844664178</v>
      </c>
      <c r="DQ63" s="106">
        <f t="shared" si="73"/>
        <v>243.96181661653588</v>
      </c>
      <c r="DR63" s="106">
        <f t="shared" si="73"/>
        <v>182.41570886708286</v>
      </c>
      <c r="DS63" s="106">
        <f t="shared" si="73"/>
        <v>200.18922510325442</v>
      </c>
      <c r="DT63" s="106">
        <f t="shared" si="73"/>
        <v>335.26655064107928</v>
      </c>
      <c r="DU63" s="106">
        <f t="shared" si="73"/>
        <v>126.70014189044053</v>
      </c>
      <c r="DV63" s="106">
        <f t="shared" si="73"/>
        <v>169.10630761012484</v>
      </c>
      <c r="DW63" s="106">
        <f t="shared" si="73"/>
        <v>372.01170823330659</v>
      </c>
      <c r="DX63" s="106">
        <f t="shared" si="73"/>
        <v>165.28990739627642</v>
      </c>
      <c r="DY63" s="106">
        <f t="shared" si="73"/>
        <v>159.76906659421689</v>
      </c>
      <c r="DZ63" s="106">
        <f t="shared" si="73"/>
        <v>167.71464355055474</v>
      </c>
      <c r="EA63" s="106">
        <f t="shared" si="73"/>
        <v>112.08299506935101</v>
      </c>
      <c r="EB63" s="106">
        <f t="shared" si="73"/>
        <v>219.01722063711389</v>
      </c>
      <c r="EC63" s="106">
        <f t="shared" si="73"/>
        <v>244.78191824105795</v>
      </c>
      <c r="ED63" s="106">
        <f t="shared" si="73"/>
        <v>200.69058951390878</v>
      </c>
      <c r="EE63" s="106">
        <f t="shared" si="73"/>
        <v>143.29235783726935</v>
      </c>
      <c r="EF63" s="106">
        <f t="shared" si="73"/>
        <v>190.23819000443251</v>
      </c>
      <c r="EG63" s="106">
        <f t="shared" si="73"/>
        <v>238.82323445407317</v>
      </c>
      <c r="EH63" s="106">
        <f t="shared" si="73"/>
        <v>172.86278619324318</v>
      </c>
      <c r="EI63" s="106">
        <f t="shared" si="73"/>
        <v>220.43172753062399</v>
      </c>
      <c r="EJ63" s="106">
        <f t="shared" si="73"/>
        <v>189.52164134462353</v>
      </c>
      <c r="EK63" s="106">
        <f t="shared" si="73"/>
        <v>143.05333725924905</v>
      </c>
      <c r="EL63" s="106">
        <f t="shared" si="73"/>
        <v>231.83648327703006</v>
      </c>
      <c r="EM63" s="106">
        <f t="shared" si="73"/>
        <v>194.50131484333917</v>
      </c>
      <c r="EN63" s="106">
        <f t="shared" si="73"/>
        <v>175.513940692055</v>
      </c>
      <c r="EO63" s="106">
        <f t="shared" si="73"/>
        <v>130.5050451814499</v>
      </c>
      <c r="EP63" s="106">
        <f t="shared" si="73"/>
        <v>189.76226624253775</v>
      </c>
      <c r="EQ63" s="106">
        <f t="shared" si="73"/>
        <v>118.51745657600623</v>
      </c>
      <c r="ER63" s="106">
        <f t="shared" si="73"/>
        <v>216.25092971227022</v>
      </c>
      <c r="ES63" s="106">
        <f t="shared" si="73"/>
        <v>175.72840752981506</v>
      </c>
      <c r="ET63" s="106">
        <f t="shared" si="73"/>
        <v>225.82582554103902</v>
      </c>
      <c r="EU63" s="106">
        <f t="shared" si="73"/>
        <v>138.03218819418106</v>
      </c>
      <c r="EV63" s="106">
        <f t="shared" si="73"/>
        <v>189.70082305035396</v>
      </c>
      <c r="EW63" s="106">
        <f t="shared" si="73"/>
        <v>195.57478344993046</v>
      </c>
      <c r="EX63" s="106">
        <f t="shared" si="73"/>
        <v>173.78521358289902</v>
      </c>
      <c r="EY63" s="106">
        <f t="shared" si="73"/>
        <v>183.21038514454622</v>
      </c>
      <c r="EZ63" s="106">
        <f t="shared" si="73"/>
        <v>288.60105760429212</v>
      </c>
      <c r="FA63" s="106">
        <f t="shared" si="73"/>
        <v>216.34053883830123</v>
      </c>
      <c r="FB63" s="106">
        <f t="shared" si="73"/>
        <v>186.66680134598224</v>
      </c>
      <c r="FC63" s="106">
        <f t="shared" si="73"/>
        <v>112.78397700589925</v>
      </c>
      <c r="FD63" s="106">
        <f t="shared" si="73"/>
        <v>99.353214387400797</v>
      </c>
      <c r="FE63" s="106">
        <f t="shared" si="73"/>
        <v>340.4660983726713</v>
      </c>
      <c r="FF63" s="106">
        <f t="shared" si="73"/>
        <v>159.91377321284864</v>
      </c>
      <c r="FG63" s="106">
        <f t="shared" si="73"/>
        <v>125.3929409026472</v>
      </c>
      <c r="FH63" s="106">
        <f t="shared" si="73"/>
        <v>337.86269872449395</v>
      </c>
      <c r="FI63" s="106">
        <f t="shared" si="73"/>
        <v>192.23874868284068</v>
      </c>
      <c r="FJ63" s="106">
        <f t="shared" si="73"/>
        <v>286.77446307456643</v>
      </c>
      <c r="FK63" s="106">
        <f t="shared" si="73"/>
        <v>115.84277576284586</v>
      </c>
      <c r="FL63" s="106">
        <f t="shared" si="73"/>
        <v>271.43184941577834</v>
      </c>
      <c r="FM63" s="106">
        <f t="shared" si="73"/>
        <v>161.21560004772601</v>
      </c>
      <c r="FN63" s="106">
        <f t="shared" si="73"/>
        <v>182.88903310670187</v>
      </c>
      <c r="FO63" s="106">
        <f t="shared" si="73"/>
        <v>193.65636881031983</v>
      </c>
      <c r="FP63" s="106">
        <f t="shared" si="73"/>
        <v>127.85690976202507</v>
      </c>
      <c r="FQ63" s="106">
        <f t="shared" si="73"/>
        <v>327.29616490832893</v>
      </c>
      <c r="FR63" s="106">
        <f t="shared" si="73"/>
        <v>211.20251953248206</v>
      </c>
      <c r="FS63" s="106">
        <f t="shared" si="73"/>
        <v>212.58958091225296</v>
      </c>
      <c r="FT63" s="106">
        <f t="shared" si="73"/>
        <v>136.27870765567204</v>
      </c>
      <c r="FU63" s="106">
        <f t="shared" ref="FU63:GV63" si="74">((FU61/FU62)*187)</f>
        <v>191.24145096908512</v>
      </c>
      <c r="FV63" s="106">
        <f t="shared" si="74"/>
        <v>152.00684576189482</v>
      </c>
      <c r="FW63" s="106">
        <f t="shared" si="74"/>
        <v>170.57113552632819</v>
      </c>
      <c r="FX63" s="106">
        <f t="shared" si="74"/>
        <v>256.07408830373845</v>
      </c>
      <c r="FY63" s="106">
        <f t="shared" si="74"/>
        <v>382.20037592957584</v>
      </c>
      <c r="FZ63" s="106">
        <f t="shared" si="74"/>
        <v>85.584540631314695</v>
      </c>
      <c r="GA63" s="106">
        <f t="shared" si="74"/>
        <v>119.60512627838736</v>
      </c>
      <c r="GB63" s="106">
        <f t="shared" si="74"/>
        <v>212.73518408226997</v>
      </c>
      <c r="GC63" s="106">
        <f t="shared" si="74"/>
        <v>164.19979296247868</v>
      </c>
      <c r="GD63" s="106">
        <f t="shared" si="74"/>
        <v>262.26008694158304</v>
      </c>
      <c r="GE63" s="106">
        <f t="shared" si="74"/>
        <v>115.23902468207446</v>
      </c>
      <c r="GF63" s="106">
        <f t="shared" si="74"/>
        <v>254.41232714107784</v>
      </c>
      <c r="GG63" s="106">
        <f t="shared" si="74"/>
        <v>294.59300781769639</v>
      </c>
      <c r="GH63" s="106">
        <f t="shared" si="74"/>
        <v>237.66662320532666</v>
      </c>
      <c r="GI63" s="106">
        <f t="shared" si="74"/>
        <v>163.25571537851656</v>
      </c>
      <c r="GJ63" s="106">
        <f t="shared" si="74"/>
        <v>108.56946464755998</v>
      </c>
      <c r="GK63" s="106">
        <f t="shared" si="74"/>
        <v>117.20197313276823</v>
      </c>
      <c r="GL63" s="106">
        <f t="shared" si="74"/>
        <v>330.74246633178331</v>
      </c>
      <c r="GM63" s="106">
        <f t="shared" si="74"/>
        <v>170.30661239823522</v>
      </c>
      <c r="GN63" s="106">
        <f t="shared" si="74"/>
        <v>140.78902461568131</v>
      </c>
      <c r="GO63" s="106">
        <f t="shared" si="74"/>
        <v>143.02142225680478</v>
      </c>
      <c r="GP63" s="106">
        <f t="shared" si="74"/>
        <v>210.70579724700139</v>
      </c>
      <c r="GQ63" s="106">
        <f t="shared" si="74"/>
        <v>189.13327613005271</v>
      </c>
      <c r="GR63" s="106">
        <f t="shared" si="74"/>
        <v>141.45340288125811</v>
      </c>
      <c r="GS63" s="106">
        <f t="shared" si="74"/>
        <v>237.48345167831133</v>
      </c>
      <c r="GT63" s="106">
        <f t="shared" si="74"/>
        <v>161.91174639655665</v>
      </c>
      <c r="GU63" s="106">
        <f t="shared" si="74"/>
        <v>218.43478793162376</v>
      </c>
      <c r="GV63" s="106">
        <f t="shared" si="74"/>
        <v>187.22533151883391</v>
      </c>
    </row>
    <row r="64" spans="1:204" x14ac:dyDescent="0.2">
      <c r="A64" s="83"/>
      <c r="B64" s="70"/>
      <c r="C64" s="71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Y64" s="72"/>
      <c r="Z64" s="73"/>
      <c r="AA64" s="74"/>
      <c r="AB64" s="74"/>
      <c r="AC64" s="74"/>
      <c r="AD64" s="74"/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</row>
    <row r="65" spans="1:204" x14ac:dyDescent="0.2">
      <c r="A65" s="69" t="s">
        <v>2063</v>
      </c>
      <c r="B65" s="70">
        <f>STDEV(D65:W65)/AVERAGE(D65:W65)</f>
        <v>0.13854405508813672</v>
      </c>
      <c r="C65" s="71"/>
      <c r="D65" s="8">
        <v>1016888.7162257601</v>
      </c>
      <c r="E65" s="8">
        <v>1038929.24563154</v>
      </c>
      <c r="F65" s="8">
        <v>986596.62173262297</v>
      </c>
      <c r="G65" s="8">
        <v>914669.08167601097</v>
      </c>
      <c r="H65" s="8">
        <v>893798.72817709099</v>
      </c>
      <c r="I65" s="8">
        <v>936604.16217634105</v>
      </c>
      <c r="J65" s="8">
        <v>894164.40947733703</v>
      </c>
      <c r="K65" s="8">
        <v>847956.77119399805</v>
      </c>
      <c r="L65" s="8">
        <v>853446.17045166297</v>
      </c>
      <c r="M65" s="8">
        <v>787292.25896028196</v>
      </c>
      <c r="N65" s="8">
        <v>807985.64489214495</v>
      </c>
      <c r="O65" s="8">
        <v>783643.52144898998</v>
      </c>
      <c r="P65" s="8">
        <v>758164.01934051805</v>
      </c>
      <c r="Q65" s="8">
        <v>747116.85978493595</v>
      </c>
      <c r="R65" s="8">
        <v>712408.20350232802</v>
      </c>
      <c r="S65" s="8">
        <v>664967.82607482199</v>
      </c>
      <c r="T65" s="8">
        <v>716191.88189662201</v>
      </c>
      <c r="U65" s="8">
        <v>710175.70938764501</v>
      </c>
      <c r="V65" s="8">
        <v>719459.11485614802</v>
      </c>
      <c r="W65" s="8">
        <v>686770.34218981804</v>
      </c>
      <c r="Y65" s="72">
        <f>STDEV(AA65:AT65)/AVERAGE(AA65:AT65)</f>
        <v>0.12416754392513467</v>
      </c>
      <c r="Z65" s="73"/>
      <c r="AA65" s="10">
        <v>2832958.3786856602</v>
      </c>
      <c r="AB65" s="10">
        <v>2832451.0749625</v>
      </c>
      <c r="AC65" s="10">
        <v>2716188.5229488402</v>
      </c>
      <c r="AD65" s="10">
        <v>2620759.6659469898</v>
      </c>
      <c r="AE65" s="10">
        <v>2562629.1190247</v>
      </c>
      <c r="AF65" s="10">
        <v>2632383.0455698501</v>
      </c>
      <c r="AG65" s="10">
        <v>2523602.6387938499</v>
      </c>
      <c r="AH65" s="10">
        <v>2510548.46031897</v>
      </c>
      <c r="AI65" s="10">
        <v>2382470.5153131201</v>
      </c>
      <c r="AJ65" s="10">
        <v>2227527.8202766399</v>
      </c>
      <c r="AK65" s="10">
        <v>2290532.4203536799</v>
      </c>
      <c r="AL65" s="10">
        <v>2265142.9501215201</v>
      </c>
      <c r="AM65" s="10">
        <v>2125799.5487372</v>
      </c>
      <c r="AN65" s="10">
        <v>2153949.62691449</v>
      </c>
      <c r="AO65" s="10">
        <v>2151275.6667344999</v>
      </c>
      <c r="AP65" s="10">
        <v>2061220.4281770501</v>
      </c>
      <c r="AQ65" s="10">
        <v>2054421.6039631299</v>
      </c>
      <c r="AR65" s="10">
        <v>2066567.46385104</v>
      </c>
      <c r="AS65" s="10">
        <v>1954860.81115419</v>
      </c>
      <c r="AT65" s="10">
        <v>1910169.5158947399</v>
      </c>
      <c r="AV65" s="114">
        <v>2386124.03499651</v>
      </c>
      <c r="AW65" s="114">
        <v>2882795.1870457302</v>
      </c>
      <c r="AX65" s="114">
        <v>892041.74432046304</v>
      </c>
      <c r="AY65" s="114">
        <v>3169734.8555163401</v>
      </c>
      <c r="AZ65" s="114">
        <v>2399391.4747682498</v>
      </c>
      <c r="BA65" s="114">
        <v>2355641.5454012398</v>
      </c>
      <c r="BB65" s="114">
        <v>3281719.5559594999</v>
      </c>
      <c r="BC65" s="114">
        <v>2057542.7979985899</v>
      </c>
      <c r="BD65" s="114">
        <v>2365867.5574752502</v>
      </c>
      <c r="BE65" s="114">
        <v>2608692.6886951802</v>
      </c>
      <c r="BF65" s="114">
        <v>1829014.1502264701</v>
      </c>
      <c r="BG65" s="114">
        <v>2031489.4767235001</v>
      </c>
      <c r="BH65" s="114">
        <v>2942137.4771845401</v>
      </c>
      <c r="BI65" s="114">
        <v>3319213.1444982099</v>
      </c>
      <c r="BJ65" s="114">
        <v>2180645.2456607302</v>
      </c>
      <c r="BK65" s="114">
        <v>1907144.4669633501</v>
      </c>
      <c r="BL65" s="114">
        <v>1551323.52493568</v>
      </c>
      <c r="BM65" s="114">
        <v>2330773.2430905499</v>
      </c>
      <c r="BN65" s="114">
        <v>1930203.05556973</v>
      </c>
      <c r="BO65" s="114">
        <v>3091496.4219268998</v>
      </c>
      <c r="BP65" s="114">
        <v>2006270.9770806199</v>
      </c>
      <c r="BQ65" s="114">
        <v>1870704.4915591199</v>
      </c>
      <c r="BR65" s="114">
        <v>1613502.0342292699</v>
      </c>
      <c r="BS65" s="114">
        <v>1984501.9880032099</v>
      </c>
      <c r="BT65" s="114">
        <v>1529678.1049450401</v>
      </c>
      <c r="BU65" s="114">
        <v>1130692.15225197</v>
      </c>
      <c r="BV65" s="114">
        <v>1765906.56814328</v>
      </c>
      <c r="BW65" s="114">
        <v>2569266.8028803598</v>
      </c>
      <c r="BX65" s="114">
        <v>2691139.2728617601</v>
      </c>
      <c r="BY65" s="114">
        <v>3793546.7881019702</v>
      </c>
      <c r="BZ65" s="114">
        <v>2549574.25145528</v>
      </c>
      <c r="CA65" s="114">
        <v>2177836.2198570799</v>
      </c>
      <c r="CB65" s="114">
        <v>2687504.4656060301</v>
      </c>
      <c r="CC65" s="114">
        <v>2214901.8579227501</v>
      </c>
      <c r="CD65" s="114">
        <v>2160187.8848977499</v>
      </c>
      <c r="CE65" s="114">
        <v>1287623.11893326</v>
      </c>
      <c r="CF65" s="114">
        <v>2530034.40060568</v>
      </c>
      <c r="CG65" s="114">
        <v>1738633.0364807299</v>
      </c>
      <c r="CH65" s="114">
        <v>2367180.97318555</v>
      </c>
      <c r="CI65" s="114">
        <v>3742089.2726789801</v>
      </c>
      <c r="CJ65" s="114">
        <v>1954942.6740220401</v>
      </c>
      <c r="CK65" s="114">
        <v>2355978.67087238</v>
      </c>
      <c r="CL65" s="114">
        <v>2096477.8446697299</v>
      </c>
      <c r="CM65" s="114">
        <v>4411150.1161402296</v>
      </c>
      <c r="CN65" s="114">
        <v>1704604.1416821301</v>
      </c>
      <c r="CO65" s="114">
        <v>2464551.6958398698</v>
      </c>
      <c r="CP65" s="114">
        <v>2256650.1751488699</v>
      </c>
      <c r="CQ65" s="114">
        <v>2421582.90880943</v>
      </c>
      <c r="CR65" s="114">
        <v>2078337.73099586</v>
      </c>
      <c r="CS65" s="114">
        <v>1425204.89030191</v>
      </c>
      <c r="CT65" s="114">
        <v>2275343.9678622899</v>
      </c>
      <c r="CU65" s="114">
        <v>2195220.4786977302</v>
      </c>
      <c r="CV65" s="114">
        <v>1926682.10809076</v>
      </c>
      <c r="CW65" s="114">
        <v>1675727.2257189001</v>
      </c>
      <c r="CX65" s="114">
        <v>2237015.27904143</v>
      </c>
      <c r="CY65" s="114">
        <v>1930405.9269804</v>
      </c>
      <c r="CZ65" s="114">
        <v>1818349.4631695901</v>
      </c>
      <c r="DA65" s="114">
        <v>2965536.8466891702</v>
      </c>
      <c r="DB65" s="114">
        <v>2255645.4568088702</v>
      </c>
      <c r="DC65" s="114">
        <v>2851247.9571984299</v>
      </c>
      <c r="DD65" s="114">
        <v>2469938.7702158899</v>
      </c>
      <c r="DE65" s="114">
        <v>1741473.3771734</v>
      </c>
      <c r="DF65" s="114">
        <v>2314146.43053937</v>
      </c>
      <c r="DG65" s="114">
        <v>1369003.0364852301</v>
      </c>
      <c r="DH65" s="114">
        <v>2138896.66935746</v>
      </c>
      <c r="DI65" s="114">
        <v>1564978.27508254</v>
      </c>
      <c r="DJ65" s="114">
        <v>2142307.7647721302</v>
      </c>
      <c r="DK65" s="114">
        <v>2912281.2416715999</v>
      </c>
      <c r="DL65" s="114">
        <v>1725250.64323893</v>
      </c>
      <c r="DM65" s="114">
        <v>1907527.10385612</v>
      </c>
      <c r="DN65" s="114">
        <v>1335155.6396834201</v>
      </c>
      <c r="DO65" s="114">
        <v>2876159.5286472002</v>
      </c>
      <c r="DP65" s="114">
        <v>2204307.31380306</v>
      </c>
      <c r="DQ65" s="114">
        <v>2033999.64673024</v>
      </c>
      <c r="DR65" s="114">
        <v>2060376.5287287901</v>
      </c>
      <c r="DS65" s="114">
        <v>3495259.0231469399</v>
      </c>
      <c r="DT65" s="114">
        <v>1852028.6976930101</v>
      </c>
      <c r="DU65" s="114">
        <v>1214924.1565314599</v>
      </c>
      <c r="DV65" s="114">
        <v>966016.42189834605</v>
      </c>
      <c r="DW65" s="114">
        <v>2289240.81388157</v>
      </c>
      <c r="DX65" s="114">
        <v>1984914.9271591101</v>
      </c>
      <c r="DY65" s="114">
        <v>2141710.1784492098</v>
      </c>
      <c r="DZ65" s="114">
        <v>1470572.0038177599</v>
      </c>
      <c r="EA65" s="114">
        <v>1645057.23562147</v>
      </c>
      <c r="EB65" s="114">
        <v>2233938.61660652</v>
      </c>
      <c r="EC65" s="114">
        <v>1623493.2935808799</v>
      </c>
      <c r="ED65" s="114">
        <v>1728865.7179205799</v>
      </c>
      <c r="EE65" s="114">
        <v>1303090.52588488</v>
      </c>
      <c r="EF65" s="114">
        <v>1951659.0251165</v>
      </c>
      <c r="EG65" s="114">
        <v>1949295.18099974</v>
      </c>
      <c r="EH65" s="114">
        <v>1370609.42249593</v>
      </c>
      <c r="EI65" s="114">
        <v>1539644.26209009</v>
      </c>
      <c r="EJ65" s="114">
        <v>3291586.9866257198</v>
      </c>
      <c r="EK65" s="114">
        <v>1672864.5485587099</v>
      </c>
      <c r="EL65" s="114">
        <v>1876915.09598915</v>
      </c>
      <c r="EM65" s="114">
        <v>1914882.63592138</v>
      </c>
      <c r="EN65" s="114">
        <v>2029125.1026480501</v>
      </c>
      <c r="EO65" s="114">
        <v>2176977.6683970201</v>
      </c>
      <c r="EP65" s="114">
        <v>2051884.58512142</v>
      </c>
      <c r="EQ65" s="114">
        <v>1462147.1997285101</v>
      </c>
      <c r="ER65" s="114">
        <v>1283690.5865406101</v>
      </c>
      <c r="ES65" s="114">
        <v>2266224.1563841398</v>
      </c>
      <c r="ET65" s="114">
        <v>1585575.4614721399</v>
      </c>
      <c r="EU65" s="114">
        <v>1617621.7764079899</v>
      </c>
      <c r="EV65" s="114">
        <v>2126074.4446862298</v>
      </c>
      <c r="EW65" s="114">
        <v>1494511.92356674</v>
      </c>
      <c r="EX65" s="114">
        <v>1825860.45777041</v>
      </c>
      <c r="EY65" s="114">
        <v>1924912.3564255</v>
      </c>
      <c r="EZ65" s="114">
        <v>1941080.96340699</v>
      </c>
      <c r="FA65" s="114">
        <v>1078723.4610007401</v>
      </c>
      <c r="FB65" s="114">
        <v>1382854.7767970499</v>
      </c>
      <c r="FC65" s="114">
        <v>1839990.37839561</v>
      </c>
      <c r="FD65" s="114">
        <v>2632015.0170018901</v>
      </c>
      <c r="FE65" s="114">
        <v>2376817.3268416901</v>
      </c>
      <c r="FF65" s="114">
        <v>1285643.2480428601</v>
      </c>
      <c r="FG65" s="114">
        <v>1693272.7857101001</v>
      </c>
      <c r="FH65" s="114">
        <v>2785347.0629024799</v>
      </c>
      <c r="FI65" s="114">
        <v>1757063.4704702599</v>
      </c>
      <c r="FJ65" s="114">
        <v>1554760.2684764799</v>
      </c>
      <c r="FK65" s="114">
        <v>2690626.2116692499</v>
      </c>
      <c r="FL65" s="114">
        <v>1527518.15350871</v>
      </c>
      <c r="FM65" s="114">
        <v>1896619.9956038301</v>
      </c>
      <c r="FN65" s="114">
        <v>1820482.46852052</v>
      </c>
      <c r="FO65" s="114">
        <v>1545999.8613045099</v>
      </c>
      <c r="FP65" s="114">
        <v>1295645.5363078101</v>
      </c>
      <c r="FQ65" s="114">
        <v>2125664.8001095499</v>
      </c>
      <c r="FR65" s="114">
        <v>1541785.7861190001</v>
      </c>
      <c r="FS65" s="114">
        <v>1639497.6000863099</v>
      </c>
      <c r="FT65" s="114">
        <v>1147071.8530226499</v>
      </c>
      <c r="FU65" s="114">
        <v>1720073.45421093</v>
      </c>
      <c r="FV65" s="114">
        <v>1728609.1612444799</v>
      </c>
      <c r="FW65" s="114">
        <v>1984360.1057625001</v>
      </c>
      <c r="FX65" s="114">
        <v>1229416.67153246</v>
      </c>
      <c r="FY65" s="114">
        <v>1895713.1307222601</v>
      </c>
      <c r="FZ65" s="114">
        <v>941124.03880716697</v>
      </c>
      <c r="GA65" s="114">
        <v>1821552.0224889701</v>
      </c>
      <c r="GB65" s="114">
        <v>2338830.74481647</v>
      </c>
      <c r="GC65" s="114">
        <v>2203553.4722036701</v>
      </c>
      <c r="GD65" s="114">
        <v>1512775.1561167401</v>
      </c>
      <c r="GE65" s="114">
        <v>1735016.3714575199</v>
      </c>
      <c r="GF65" s="114">
        <v>2089145.0251571599</v>
      </c>
      <c r="GG65" s="114">
        <v>2200101.5772291599</v>
      </c>
      <c r="GH65" s="114">
        <v>1589789.6384550401</v>
      </c>
      <c r="GI65" s="114">
        <v>1155745.46826057</v>
      </c>
      <c r="GJ65" s="114">
        <v>1441720.9912348699</v>
      </c>
      <c r="GK65" s="114">
        <v>1049943.3501041699</v>
      </c>
      <c r="GL65" s="114">
        <v>1915601.4086984601</v>
      </c>
      <c r="GM65" s="114">
        <v>995105.19342396804</v>
      </c>
      <c r="GN65" s="114">
        <v>1779886.01124863</v>
      </c>
      <c r="GO65" s="114">
        <v>1240766.4963167901</v>
      </c>
      <c r="GP65" s="114">
        <v>1361208.5420034099</v>
      </c>
      <c r="GQ65" s="114">
        <v>1737989.27600314</v>
      </c>
      <c r="GR65" s="114">
        <v>1586287.4820499599</v>
      </c>
      <c r="GS65" s="114">
        <v>1070690.03914651</v>
      </c>
      <c r="GT65" s="114">
        <v>1702500.79424106</v>
      </c>
      <c r="GU65" s="114">
        <v>1236986.38699213</v>
      </c>
      <c r="GV65" s="114">
        <v>1574846.5758289101</v>
      </c>
    </row>
    <row r="66" spans="1:204" x14ac:dyDescent="0.2">
      <c r="A66" s="69" t="s">
        <v>2064</v>
      </c>
      <c r="B66" s="70">
        <f>STDEV(D66:W66)/AVERAGE(D66:W66)</f>
        <v>0.13551504694774966</v>
      </c>
      <c r="C66" s="71"/>
      <c r="D66" s="8">
        <v>1017689.61092139</v>
      </c>
      <c r="E66" s="8">
        <v>935038.33035474399</v>
      </c>
      <c r="F66" s="8">
        <v>975183.73304844298</v>
      </c>
      <c r="G66" s="8">
        <v>932348.34011969098</v>
      </c>
      <c r="H66" s="8">
        <v>971080.72333100403</v>
      </c>
      <c r="I66" s="8">
        <v>870320.22302232205</v>
      </c>
      <c r="J66" s="8">
        <v>898010.95378867397</v>
      </c>
      <c r="K66" s="8">
        <v>904020.54713821504</v>
      </c>
      <c r="L66" s="8">
        <v>837981.98319695902</v>
      </c>
      <c r="M66" s="8">
        <v>817061.44436247903</v>
      </c>
      <c r="N66" s="8">
        <v>814594.63888867095</v>
      </c>
      <c r="O66" s="8">
        <v>738904.177462077</v>
      </c>
      <c r="P66" s="8">
        <v>757346.86087885394</v>
      </c>
      <c r="Q66" s="8">
        <v>769575.72169736202</v>
      </c>
      <c r="R66" s="8">
        <v>699998.01733234595</v>
      </c>
      <c r="S66" s="8">
        <v>724940.12038885197</v>
      </c>
      <c r="T66" s="8">
        <v>714722.87060292205</v>
      </c>
      <c r="U66" s="8">
        <v>690738.19531219802</v>
      </c>
      <c r="V66" s="8">
        <v>702595.64432292397</v>
      </c>
      <c r="W66" s="8">
        <v>648833.29911167303</v>
      </c>
      <c r="Y66" s="72">
        <f>STDEV(AA66:AT66)/AVERAGE(AA66:AT66)</f>
        <v>0.12000836958910381</v>
      </c>
      <c r="Z66" s="73"/>
      <c r="AA66" s="10">
        <v>1157881.55847059</v>
      </c>
      <c r="AB66" s="10">
        <v>1192521.4373967201</v>
      </c>
      <c r="AC66" s="10">
        <v>1109740.64024292</v>
      </c>
      <c r="AD66" s="10">
        <v>1081807.8273124699</v>
      </c>
      <c r="AE66" s="10">
        <v>1026032.3912952699</v>
      </c>
      <c r="AF66" s="10">
        <v>1088949.6538116699</v>
      </c>
      <c r="AG66" s="10">
        <v>1027588.9065221699</v>
      </c>
      <c r="AH66" s="10">
        <v>1021813.48750674</v>
      </c>
      <c r="AI66" s="10">
        <v>1010527.68046965</v>
      </c>
      <c r="AJ66" s="10">
        <v>911498.86657336704</v>
      </c>
      <c r="AK66" s="10">
        <v>1000586.1444556901</v>
      </c>
      <c r="AL66" s="10">
        <v>931809.74246831797</v>
      </c>
      <c r="AM66" s="10">
        <v>868214.46068060095</v>
      </c>
      <c r="AN66" s="10">
        <v>888789.95246983995</v>
      </c>
      <c r="AO66" s="10">
        <v>880223.96904324705</v>
      </c>
      <c r="AP66" s="10">
        <v>869315.80769144394</v>
      </c>
      <c r="AQ66" s="10">
        <v>842020.283127859</v>
      </c>
      <c r="AR66" s="10">
        <v>854864.23353931506</v>
      </c>
      <c r="AS66" s="10">
        <v>824477.91250657197</v>
      </c>
      <c r="AT66" s="10">
        <v>815051.62137082999</v>
      </c>
      <c r="AV66" s="114">
        <v>1207292.63680595</v>
      </c>
      <c r="AW66" s="114">
        <v>1151380.0332152499</v>
      </c>
      <c r="AX66" s="114">
        <v>1099534.4847766401</v>
      </c>
      <c r="AY66" s="114">
        <v>1134523.3816011201</v>
      </c>
      <c r="AZ66" s="114">
        <v>1112132.07737945</v>
      </c>
      <c r="BA66" s="114">
        <v>1173170.2936605399</v>
      </c>
      <c r="BB66" s="114">
        <v>1114357.4951054701</v>
      </c>
      <c r="BC66" s="114">
        <v>1096949.5920024901</v>
      </c>
      <c r="BD66" s="114">
        <v>1111346.4424161899</v>
      </c>
      <c r="BE66" s="114">
        <v>1099685.2070559</v>
      </c>
      <c r="BF66" s="114">
        <v>1177685.2054121699</v>
      </c>
      <c r="BG66" s="114">
        <v>855688.34469282697</v>
      </c>
      <c r="BH66" s="114">
        <v>1115286.71176032</v>
      </c>
      <c r="BI66" s="114">
        <v>1119808.2789976001</v>
      </c>
      <c r="BJ66" s="114">
        <v>1170988.71597412</v>
      </c>
      <c r="BK66" s="114">
        <v>1141008.21537844</v>
      </c>
      <c r="BL66" s="114">
        <v>1156444.56964105</v>
      </c>
      <c r="BM66" s="114">
        <v>1157727.2148124101</v>
      </c>
      <c r="BN66" s="114">
        <v>1169835.68727485</v>
      </c>
      <c r="BO66" s="114">
        <v>1172759.86358544</v>
      </c>
      <c r="BP66" s="114">
        <v>1149609.0682961501</v>
      </c>
      <c r="BQ66" s="114">
        <v>1154803.0572275401</v>
      </c>
      <c r="BR66" s="114">
        <v>1143496.8177706399</v>
      </c>
      <c r="BS66" s="114">
        <v>1082082.0900224801</v>
      </c>
      <c r="BT66" s="114">
        <v>1118218.20758738</v>
      </c>
      <c r="BU66" s="114">
        <v>1212347.00073557</v>
      </c>
      <c r="BV66" s="114">
        <v>1092678.2168123501</v>
      </c>
      <c r="BW66" s="114">
        <v>1130049.9889519301</v>
      </c>
      <c r="BX66" s="114">
        <v>1119229.57828816</v>
      </c>
      <c r="BY66" s="114">
        <v>1120623.6045003401</v>
      </c>
      <c r="BZ66" s="114">
        <v>1066517.0065154301</v>
      </c>
      <c r="CA66" s="114">
        <v>1090021.5428808599</v>
      </c>
      <c r="CB66" s="114">
        <v>1140295.2041652701</v>
      </c>
      <c r="CC66" s="114">
        <v>1085345.3604279801</v>
      </c>
      <c r="CD66" s="114">
        <v>1099752.05518186</v>
      </c>
      <c r="CE66" s="114">
        <v>1153962.2747100601</v>
      </c>
      <c r="CF66" s="114">
        <v>1012014.1127772901</v>
      </c>
      <c r="CG66" s="114">
        <v>1109442.6129980299</v>
      </c>
      <c r="CH66" s="114">
        <v>1152628.17507584</v>
      </c>
      <c r="CI66" s="114">
        <v>1093997.3114161801</v>
      </c>
      <c r="CJ66" s="114">
        <v>1031847.7168277</v>
      </c>
      <c r="CK66" s="114">
        <v>1074554.1337765299</v>
      </c>
      <c r="CL66" s="114">
        <v>1102189.1903080901</v>
      </c>
      <c r="CM66" s="114">
        <v>1105880.2406649401</v>
      </c>
      <c r="CN66" s="114">
        <v>1039398.399712</v>
      </c>
      <c r="CO66" s="114">
        <v>1028648.2325711</v>
      </c>
      <c r="CP66" s="114">
        <v>1021272.82744792</v>
      </c>
      <c r="CQ66" s="114">
        <v>1038075.44550883</v>
      </c>
      <c r="CR66" s="114">
        <v>1050739.1038287701</v>
      </c>
      <c r="CS66" s="114">
        <v>972117.13918531302</v>
      </c>
      <c r="CT66" s="114">
        <v>1049342.91706251</v>
      </c>
      <c r="CU66" s="114">
        <v>978846.58674895298</v>
      </c>
      <c r="CV66" s="114">
        <v>1037323.21512468</v>
      </c>
      <c r="CW66" s="114">
        <v>1001677.50267969</v>
      </c>
      <c r="CX66" s="114">
        <v>1014084.2197284501</v>
      </c>
      <c r="CY66" s="114">
        <v>966368.85090522398</v>
      </c>
      <c r="CZ66" s="114">
        <v>1020733.09702985</v>
      </c>
      <c r="DA66" s="114">
        <v>1096579.2512849199</v>
      </c>
      <c r="DB66" s="114">
        <v>951907.81337800901</v>
      </c>
      <c r="DC66" s="114">
        <v>985403.49881965399</v>
      </c>
      <c r="DD66" s="114">
        <v>1068502.88801606</v>
      </c>
      <c r="DE66" s="114">
        <v>1052779.02309237</v>
      </c>
      <c r="DF66" s="114">
        <v>998252.87149524002</v>
      </c>
      <c r="DG66" s="114">
        <v>964354.30825509503</v>
      </c>
      <c r="DH66" s="114">
        <v>1060901.9538396201</v>
      </c>
      <c r="DI66" s="114">
        <v>909361.79910889501</v>
      </c>
      <c r="DJ66" s="114">
        <v>963699.42748724495</v>
      </c>
      <c r="DK66" s="114">
        <v>868544.06760321499</v>
      </c>
      <c r="DL66" s="114">
        <v>976422.40810815198</v>
      </c>
      <c r="DM66" s="114">
        <v>999512.50837052404</v>
      </c>
      <c r="DN66" s="114">
        <v>1018730.78548186</v>
      </c>
      <c r="DO66" s="114">
        <v>983759.66415499896</v>
      </c>
      <c r="DP66" s="114">
        <v>1028129.8536706</v>
      </c>
      <c r="DQ66" s="114">
        <v>1088163.1706171201</v>
      </c>
      <c r="DR66" s="114">
        <v>1020141.1039905</v>
      </c>
      <c r="DS66" s="114">
        <v>1128574.0281035199</v>
      </c>
      <c r="DT66" s="114">
        <v>996668.01834303897</v>
      </c>
      <c r="DU66" s="114">
        <v>855315.03337064805</v>
      </c>
      <c r="DV66" s="114">
        <v>896200.52471933304</v>
      </c>
      <c r="DW66" s="114">
        <v>876561.37312951498</v>
      </c>
      <c r="DX66" s="114">
        <v>943993.56743622595</v>
      </c>
      <c r="DY66" s="114">
        <v>805333.38134424505</v>
      </c>
      <c r="DZ66" s="114">
        <v>912929.15750101698</v>
      </c>
      <c r="EA66" s="114">
        <v>859844.21536087897</v>
      </c>
      <c r="EB66" s="114">
        <v>928705.43978312798</v>
      </c>
      <c r="EC66" s="114">
        <v>884082.50958934799</v>
      </c>
      <c r="ED66" s="114">
        <v>919611.37210584898</v>
      </c>
      <c r="EE66" s="114">
        <v>864711.69683988905</v>
      </c>
      <c r="EF66" s="114">
        <v>836664.107245569</v>
      </c>
      <c r="EG66" s="114">
        <v>801160.26294076804</v>
      </c>
      <c r="EH66" s="114">
        <v>816993.78836271702</v>
      </c>
      <c r="EI66" s="114">
        <v>859031.89774446795</v>
      </c>
      <c r="EJ66" s="114">
        <v>825532.90704963205</v>
      </c>
      <c r="EK66" s="114">
        <v>841370.24846194405</v>
      </c>
      <c r="EL66" s="114">
        <v>769524.55204130895</v>
      </c>
      <c r="EM66" s="114">
        <v>751187.78122373403</v>
      </c>
      <c r="EN66" s="114">
        <v>847736.37656984001</v>
      </c>
      <c r="EO66" s="114">
        <v>880252.846687546</v>
      </c>
      <c r="EP66" s="114">
        <v>826937.28595146397</v>
      </c>
      <c r="EQ66" s="114">
        <v>838833.58531524497</v>
      </c>
      <c r="ER66" s="114">
        <v>829169.86818787805</v>
      </c>
      <c r="ES66" s="114">
        <v>916366.55657961499</v>
      </c>
      <c r="ET66" s="114">
        <v>821248.63211012504</v>
      </c>
      <c r="EU66" s="114">
        <v>835888.13600584003</v>
      </c>
      <c r="EV66" s="114">
        <v>827481.50388511596</v>
      </c>
      <c r="EW66" s="114">
        <v>812697.66806058399</v>
      </c>
      <c r="EX66" s="114">
        <v>808950.56994746602</v>
      </c>
      <c r="EY66" s="114">
        <v>880930.62349869101</v>
      </c>
      <c r="EZ66" s="114">
        <v>905028.23700695601</v>
      </c>
      <c r="FA66" s="114">
        <v>823556.48996136605</v>
      </c>
      <c r="FB66" s="114">
        <v>844526.04294320196</v>
      </c>
      <c r="FC66" s="114">
        <v>884206.87151492503</v>
      </c>
      <c r="FD66" s="114">
        <v>801317.63201518403</v>
      </c>
      <c r="FE66" s="114">
        <v>873100.24071184394</v>
      </c>
      <c r="FF66" s="114">
        <v>857619.13701114897</v>
      </c>
      <c r="FG66" s="114">
        <v>883831.03580294701</v>
      </c>
      <c r="FH66" s="114">
        <v>905533.33016087802</v>
      </c>
      <c r="FI66" s="114">
        <v>829562.83205652505</v>
      </c>
      <c r="FJ66" s="114">
        <v>786640.365082965</v>
      </c>
      <c r="FK66" s="114">
        <v>794230.60053152102</v>
      </c>
      <c r="FL66" s="114">
        <v>772246.27550494706</v>
      </c>
      <c r="FM66" s="114">
        <v>751567.698735988</v>
      </c>
      <c r="FN66" s="114">
        <v>813580.22891442804</v>
      </c>
      <c r="FO66" s="114">
        <v>801222.93456611398</v>
      </c>
      <c r="FP66" s="114">
        <v>814628.102767142</v>
      </c>
      <c r="FQ66" s="114">
        <v>838372.49302590801</v>
      </c>
      <c r="FR66" s="114">
        <v>813782.84707889799</v>
      </c>
      <c r="FS66" s="114">
        <v>832249.78003234102</v>
      </c>
      <c r="FT66" s="114">
        <v>799852.89331657998</v>
      </c>
      <c r="FU66" s="114">
        <v>771193.55243279401</v>
      </c>
      <c r="FV66" s="114">
        <v>752367.55340581597</v>
      </c>
      <c r="FW66" s="114">
        <v>811907.671283887</v>
      </c>
      <c r="FX66" s="114">
        <v>789017.36544031196</v>
      </c>
      <c r="FY66" s="114">
        <v>760969.47965432901</v>
      </c>
      <c r="FZ66" s="114">
        <v>847223.17625171004</v>
      </c>
      <c r="GA66" s="114">
        <v>811633.59435363498</v>
      </c>
      <c r="GB66" s="114">
        <v>820106.04295191797</v>
      </c>
      <c r="GC66" s="114">
        <v>820072.77587106905</v>
      </c>
      <c r="GD66" s="114">
        <v>776393.18897919101</v>
      </c>
      <c r="GE66" s="114">
        <v>784312.18796702602</v>
      </c>
      <c r="GF66" s="114">
        <v>801206.70323444996</v>
      </c>
      <c r="GG66" s="114">
        <v>972590.39699216699</v>
      </c>
      <c r="GH66" s="114">
        <v>788059.31742813298</v>
      </c>
      <c r="GI66" s="114">
        <v>778840.81167617103</v>
      </c>
      <c r="GJ66" s="114">
        <v>779705.65322716103</v>
      </c>
      <c r="GK66" s="114">
        <v>749675.63242628705</v>
      </c>
      <c r="GL66" s="114">
        <v>721504.61611407902</v>
      </c>
      <c r="GM66" s="114">
        <v>715636.16663164995</v>
      </c>
      <c r="GN66" s="114">
        <v>794813.65974518505</v>
      </c>
      <c r="GO66" s="114">
        <v>765124.05909673695</v>
      </c>
      <c r="GP66" s="114">
        <v>730618.92070973106</v>
      </c>
      <c r="GQ66" s="114">
        <v>799907.07951711002</v>
      </c>
      <c r="GR66" s="114">
        <v>744885.78585545195</v>
      </c>
      <c r="GS66" s="114">
        <v>796428.55486844794</v>
      </c>
      <c r="GT66" s="114">
        <v>822116.48858397605</v>
      </c>
      <c r="GU66" s="114">
        <v>769514.938571668</v>
      </c>
      <c r="GV66" s="114">
        <v>764857.43241598399</v>
      </c>
    </row>
    <row r="67" spans="1:204" s="79" customFormat="1" x14ac:dyDescent="0.2">
      <c r="A67" s="75" t="s">
        <v>2034</v>
      </c>
      <c r="B67" s="76">
        <f>STDEV(D67:W67)/AVERAGE(D67:W67)</f>
        <v>4.9340800603039428E-2</v>
      </c>
      <c r="C67" s="77"/>
      <c r="D67" s="78">
        <f t="shared" ref="D67:W67" si="75">(D65/D66)*28.3</f>
        <v>28.277728651601539</v>
      </c>
      <c r="E67" s="78">
        <f t="shared" si="75"/>
        <v>31.444376874066624</v>
      </c>
      <c r="F67" s="78">
        <f t="shared" si="75"/>
        <v>28.631203996556259</v>
      </c>
      <c r="G67" s="78">
        <f t="shared" si="75"/>
        <v>27.763373298984032</v>
      </c>
      <c r="H67" s="78">
        <f t="shared" si="75"/>
        <v>26.047787171231647</v>
      </c>
      <c r="I67" s="78">
        <f t="shared" si="75"/>
        <v>30.455339412365493</v>
      </c>
      <c r="J67" s="78">
        <f t="shared" si="75"/>
        <v>28.178779647896754</v>
      </c>
      <c r="K67" s="78">
        <f t="shared" si="75"/>
        <v>26.544946020039113</v>
      </c>
      <c r="L67" s="78">
        <f t="shared" si="75"/>
        <v>28.822250487580305</v>
      </c>
      <c r="M67" s="78">
        <f t="shared" si="75"/>
        <v>27.268905028263177</v>
      </c>
      <c r="N67" s="78">
        <f t="shared" si="75"/>
        <v>28.070395579380623</v>
      </c>
      <c r="O67" s="78">
        <f t="shared" si="75"/>
        <v>30.013515058445609</v>
      </c>
      <c r="P67" s="78">
        <f t="shared" si="75"/>
        <v>28.330534997449202</v>
      </c>
      <c r="Q67" s="78">
        <f t="shared" si="75"/>
        <v>27.474108831396318</v>
      </c>
      <c r="R67" s="78">
        <f t="shared" si="75"/>
        <v>28.801727519099163</v>
      </c>
      <c r="S67" s="78">
        <f t="shared" si="75"/>
        <v>25.958819147467413</v>
      </c>
      <c r="T67" s="78">
        <f t="shared" si="75"/>
        <v>28.358166628383728</v>
      </c>
      <c r="U67" s="78">
        <f t="shared" si="75"/>
        <v>29.096367787489335</v>
      </c>
      <c r="V67" s="78">
        <f t="shared" si="75"/>
        <v>28.979247330874276</v>
      </c>
      <c r="W67" s="78">
        <f t="shared" si="75"/>
        <v>29.954690535429378</v>
      </c>
      <c r="Y67" s="80">
        <f>STDEV(AA67:AT67)/AVERAGE(AA67:AT67)</f>
        <v>2.032609088535722E-2</v>
      </c>
      <c r="Z67" s="81"/>
      <c r="AA67" s="82">
        <f>((AA65/AA66)*28.3)</f>
        <v>69.240866244300378</v>
      </c>
      <c r="AB67" s="82">
        <f t="shared" ref="AB67:AT67" si="76">((AB65/AB66)*28.3)</f>
        <v>67.217546710459843</v>
      </c>
      <c r="AC67" s="82">
        <f t="shared" si="76"/>
        <v>69.266756944781164</v>
      </c>
      <c r="AD67" s="82">
        <f t="shared" si="76"/>
        <v>68.558848137153689</v>
      </c>
      <c r="AE67" s="82">
        <f t="shared" si="76"/>
        <v>70.682372879910986</v>
      </c>
      <c r="AF67" s="82">
        <f t="shared" si="76"/>
        <v>68.411280474598186</v>
      </c>
      <c r="AG67" s="82">
        <f t="shared" si="76"/>
        <v>69.500511561162071</v>
      </c>
      <c r="AH67" s="82">
        <f t="shared" si="76"/>
        <v>69.531790581848441</v>
      </c>
      <c r="AI67" s="82">
        <f t="shared" si="76"/>
        <v>66.721493024343047</v>
      </c>
      <c r="AJ67" s="82">
        <f t="shared" si="76"/>
        <v>69.159753923572055</v>
      </c>
      <c r="AK67" s="82">
        <f t="shared" si="76"/>
        <v>64.784094658108401</v>
      </c>
      <c r="AL67" s="82">
        <f t="shared" si="76"/>
        <v>68.794671880798219</v>
      </c>
      <c r="AM67" s="82">
        <f t="shared" si="76"/>
        <v>69.291782104277218</v>
      </c>
      <c r="AN67" s="82">
        <f t="shared" si="76"/>
        <v>68.584004884718325</v>
      </c>
      <c r="AO67" s="82">
        <f t="shared" si="76"/>
        <v>69.165466415054127</v>
      </c>
      <c r="AP67" s="82">
        <f t="shared" si="76"/>
        <v>67.101665012072516</v>
      </c>
      <c r="AQ67" s="82">
        <f t="shared" si="76"/>
        <v>69.048373960996528</v>
      </c>
      <c r="AR67" s="82">
        <f t="shared" si="76"/>
        <v>68.413037921646506</v>
      </c>
      <c r="AS67" s="82">
        <f t="shared" si="76"/>
        <v>67.100112830763791</v>
      </c>
      <c r="AT67" s="82">
        <f t="shared" si="76"/>
        <v>66.32438471676393</v>
      </c>
      <c r="AU67" s="105"/>
      <c r="AV67" s="106">
        <f>((AV65/AV66)*28.3)</f>
        <v>55.932843563970984</v>
      </c>
      <c r="AW67" s="106">
        <f t="shared" ref="AW67:DH67" si="77">((AW65/AW66)*28.3)</f>
        <v>70.856799179999541</v>
      </c>
      <c r="AX67" s="106">
        <f t="shared" si="77"/>
        <v>22.959517608397103</v>
      </c>
      <c r="AY67" s="106">
        <f t="shared" si="77"/>
        <v>79.067120048699636</v>
      </c>
      <c r="AZ67" s="106">
        <f t="shared" si="77"/>
        <v>61.056397991812993</v>
      </c>
      <c r="BA67" s="106">
        <f t="shared" si="77"/>
        <v>56.824363943658369</v>
      </c>
      <c r="BB67" s="106">
        <f t="shared" si="77"/>
        <v>83.341893280722971</v>
      </c>
      <c r="BC67" s="106">
        <f t="shared" si="77"/>
        <v>53.082166772188302</v>
      </c>
      <c r="BD67" s="106">
        <f t="shared" si="77"/>
        <v>60.245886720061911</v>
      </c>
      <c r="BE67" s="106">
        <f t="shared" si="77"/>
        <v>67.133760294659325</v>
      </c>
      <c r="BF67" s="106">
        <f t="shared" si="77"/>
        <v>43.951558713258684</v>
      </c>
      <c r="BG67" s="106">
        <f t="shared" si="77"/>
        <v>67.187022644223461</v>
      </c>
      <c r="BH67" s="106">
        <f t="shared" si="77"/>
        <v>74.655682459360236</v>
      </c>
      <c r="BI67" s="106">
        <f t="shared" si="77"/>
        <v>83.883762739622199</v>
      </c>
      <c r="BJ67" s="106">
        <f t="shared" si="77"/>
        <v>52.700986448756325</v>
      </c>
      <c r="BK67" s="106">
        <f t="shared" si="77"/>
        <v>47.302190893657823</v>
      </c>
      <c r="BL67" s="106">
        <f t="shared" si="77"/>
        <v>37.963303134629854</v>
      </c>
      <c r="BM67" s="106">
        <f t="shared" si="77"/>
        <v>56.974459903450047</v>
      </c>
      <c r="BN67" s="106">
        <f t="shared" si="77"/>
        <v>46.694375173211327</v>
      </c>
      <c r="BO67" s="106">
        <f t="shared" si="77"/>
        <v>74.601247413987181</v>
      </c>
      <c r="BP67" s="106">
        <f t="shared" si="77"/>
        <v>49.388501028033936</v>
      </c>
      <c r="BQ67" s="106">
        <f t="shared" si="77"/>
        <v>45.844126216832244</v>
      </c>
      <c r="BR67" s="106">
        <f t="shared" si="77"/>
        <v>39.93199356488909</v>
      </c>
      <c r="BS67" s="106">
        <f t="shared" si="77"/>
        <v>51.901243702614188</v>
      </c>
      <c r="BT67" s="106">
        <f t="shared" si="77"/>
        <v>38.713276242697802</v>
      </c>
      <c r="BU67" s="106">
        <f t="shared" si="77"/>
        <v>26.3939184815207</v>
      </c>
      <c r="BV67" s="106">
        <f t="shared" si="77"/>
        <v>45.736388910768639</v>
      </c>
      <c r="BW67" s="106">
        <f t="shared" si="77"/>
        <v>64.342508059267033</v>
      </c>
      <c r="BX67" s="106">
        <f t="shared" si="77"/>
        <v>68.04613003390412</v>
      </c>
      <c r="BY67" s="106">
        <f t="shared" si="77"/>
        <v>95.801457038872485</v>
      </c>
      <c r="BZ67" s="106">
        <f t="shared" si="77"/>
        <v>67.652883990969471</v>
      </c>
      <c r="CA67" s="106">
        <f t="shared" si="77"/>
        <v>56.542703604796429</v>
      </c>
      <c r="CB67" s="106">
        <f t="shared" si="77"/>
        <v>66.698847893801471</v>
      </c>
      <c r="CC67" s="106">
        <f t="shared" si="77"/>
        <v>57.752789908731707</v>
      </c>
      <c r="CD67" s="106">
        <f t="shared" si="77"/>
        <v>55.588272697064461</v>
      </c>
      <c r="CE67" s="106">
        <f t="shared" si="77"/>
        <v>31.577925088553663</v>
      </c>
      <c r="CF67" s="106">
        <f t="shared" si="77"/>
        <v>70.749975354244356</v>
      </c>
      <c r="CG67" s="106">
        <f t="shared" si="77"/>
        <v>44.349580912025083</v>
      </c>
      <c r="CH67" s="106">
        <f t="shared" si="77"/>
        <v>58.120409503908945</v>
      </c>
      <c r="CI67" s="106">
        <f t="shared" si="77"/>
        <v>96.801998790770412</v>
      </c>
      <c r="CJ67" s="106">
        <f t="shared" si="77"/>
        <v>53.617289424173812</v>
      </c>
      <c r="CK67" s="106">
        <f t="shared" si="77"/>
        <v>62.048243350347846</v>
      </c>
      <c r="CL67" s="106">
        <f t="shared" si="77"/>
        <v>53.829527204462075</v>
      </c>
      <c r="CM67" s="106">
        <f t="shared" si="77"/>
        <v>112.88342416870364</v>
      </c>
      <c r="CN67" s="106">
        <f t="shared" si="77"/>
        <v>46.411748587424093</v>
      </c>
      <c r="CO67" s="106">
        <f t="shared" si="77"/>
        <v>67.804338532655223</v>
      </c>
      <c r="CP67" s="106">
        <f t="shared" si="77"/>
        <v>62.532947357761486</v>
      </c>
      <c r="CQ67" s="106">
        <f t="shared" si="77"/>
        <v>66.017163411196336</v>
      </c>
      <c r="CR67" s="106">
        <f t="shared" si="77"/>
        <v>55.976747770079875</v>
      </c>
      <c r="CS67" s="106">
        <f t="shared" si="77"/>
        <v>41.490162830937791</v>
      </c>
      <c r="CT67" s="106">
        <f t="shared" si="77"/>
        <v>61.364338810004966</v>
      </c>
      <c r="CU67" s="106">
        <f t="shared" si="77"/>
        <v>63.467289346618557</v>
      </c>
      <c r="CV67" s="106">
        <f t="shared" si="77"/>
        <v>52.563273301865628</v>
      </c>
      <c r="CW67" s="106">
        <f t="shared" si="77"/>
        <v>47.343661369031985</v>
      </c>
      <c r="CX67" s="106">
        <f t="shared" si="77"/>
        <v>62.428278800970652</v>
      </c>
      <c r="CY67" s="106">
        <f t="shared" si="77"/>
        <v>56.531714243863981</v>
      </c>
      <c r="CZ67" s="106">
        <f t="shared" si="77"/>
        <v>50.414050408903847</v>
      </c>
      <c r="DA67" s="106">
        <f t="shared" si="77"/>
        <v>76.533175931392577</v>
      </c>
      <c r="DB67" s="106">
        <f t="shared" si="77"/>
        <v>67.0598197961653</v>
      </c>
      <c r="DC67" s="106">
        <f t="shared" si="77"/>
        <v>81.885559859863363</v>
      </c>
      <c r="DD67" s="106">
        <f t="shared" si="77"/>
        <v>65.417948777747313</v>
      </c>
      <c r="DE67" s="106">
        <f t="shared" si="77"/>
        <v>46.8129545640492</v>
      </c>
      <c r="DF67" s="106">
        <f t="shared" si="77"/>
        <v>65.604964287424494</v>
      </c>
      <c r="DG67" s="106">
        <f t="shared" si="77"/>
        <v>40.17484611297408</v>
      </c>
      <c r="DH67" s="106">
        <f t="shared" si="77"/>
        <v>57.055956512986825</v>
      </c>
      <c r="DI67" s="106">
        <f t="shared" ref="DI67:FT67" si="78">((DI65/DI66)*28.3)</f>
        <v>48.703261153300701</v>
      </c>
      <c r="DJ67" s="106">
        <f t="shared" si="78"/>
        <v>62.911015627695519</v>
      </c>
      <c r="DK67" s="106">
        <f t="shared" si="78"/>
        <v>94.891626358972317</v>
      </c>
      <c r="DL67" s="106">
        <f t="shared" si="78"/>
        <v>50.003556655629041</v>
      </c>
      <c r="DM67" s="106">
        <f t="shared" si="78"/>
        <v>54.009346143286521</v>
      </c>
      <c r="DN67" s="106">
        <f t="shared" si="78"/>
        <v>37.090176464205427</v>
      </c>
      <c r="DO67" s="106">
        <f t="shared" si="78"/>
        <v>82.73902420123143</v>
      </c>
      <c r="DP67" s="106">
        <f t="shared" si="78"/>
        <v>60.675114877670872</v>
      </c>
      <c r="DQ67" s="106">
        <f t="shared" si="78"/>
        <v>52.898491289519633</v>
      </c>
      <c r="DR67" s="106">
        <f t="shared" si="78"/>
        <v>57.15744178421788</v>
      </c>
      <c r="DS67" s="106">
        <f t="shared" si="78"/>
        <v>87.646736405301382</v>
      </c>
      <c r="DT67" s="106">
        <f t="shared" si="78"/>
        <v>52.587633173830383</v>
      </c>
      <c r="DU67" s="106">
        <f t="shared" si="78"/>
        <v>40.198467568546562</v>
      </c>
      <c r="DV67" s="106">
        <f t="shared" si="78"/>
        <v>30.504629249447085</v>
      </c>
      <c r="DW67" s="106">
        <f t="shared" si="78"/>
        <v>73.908703963933561</v>
      </c>
      <c r="DX67" s="106">
        <f t="shared" si="78"/>
        <v>59.505800014254596</v>
      </c>
      <c r="DY67" s="106">
        <f t="shared" si="78"/>
        <v>75.261251370138254</v>
      </c>
      <c r="DZ67" s="106">
        <f t="shared" si="78"/>
        <v>45.586437201723669</v>
      </c>
      <c r="EA67" s="106">
        <f t="shared" si="78"/>
        <v>54.143668046366159</v>
      </c>
      <c r="EB67" s="106">
        <f t="shared" si="78"/>
        <v>68.073750989041059</v>
      </c>
      <c r="EC67" s="106">
        <f t="shared" si="78"/>
        <v>51.968973155774869</v>
      </c>
      <c r="ED67" s="106">
        <f t="shared" si="78"/>
        <v>53.203887317218644</v>
      </c>
      <c r="EE67" s="106">
        <f t="shared" si="78"/>
        <v>42.647118128865067</v>
      </c>
      <c r="EF67" s="106">
        <f t="shared" si="78"/>
        <v>66.014485302386504</v>
      </c>
      <c r="EG67" s="106">
        <f t="shared" si="78"/>
        <v>68.856452540221838</v>
      </c>
      <c r="EH67" s="106">
        <f t="shared" si="78"/>
        <v>47.476795061523994</v>
      </c>
      <c r="EI67" s="106">
        <f t="shared" si="78"/>
        <v>50.722135850315865</v>
      </c>
      <c r="EJ67" s="106">
        <f t="shared" si="78"/>
        <v>112.83852033763624</v>
      </c>
      <c r="EK67" s="106">
        <f t="shared" si="78"/>
        <v>56.267816470518824</v>
      </c>
      <c r="EL67" s="106">
        <f t="shared" si="78"/>
        <v>69.025344383867804</v>
      </c>
      <c r="EM67" s="106">
        <f t="shared" si="78"/>
        <v>72.140655041398674</v>
      </c>
      <c r="EN67" s="106">
        <f t="shared" si="78"/>
        <v>67.738322893837704</v>
      </c>
      <c r="EO67" s="106">
        <f t="shared" si="78"/>
        <v>69.989512953548186</v>
      </c>
      <c r="EP67" s="106">
        <f t="shared" si="78"/>
        <v>70.220964449708504</v>
      </c>
      <c r="EQ67" s="106">
        <f t="shared" si="78"/>
        <v>49.328933028791567</v>
      </c>
      <c r="ER67" s="106">
        <f t="shared" si="78"/>
        <v>43.813029142621666</v>
      </c>
      <c r="ES67" s="106">
        <f t="shared" si="78"/>
        <v>69.98743370235502</v>
      </c>
      <c r="ET67" s="106">
        <f t="shared" si="78"/>
        <v>54.638490470745161</v>
      </c>
      <c r="EU67" s="106">
        <f t="shared" si="78"/>
        <v>54.766534300980048</v>
      </c>
      <c r="EV67" s="106">
        <f t="shared" si="78"/>
        <v>72.712086617193762</v>
      </c>
      <c r="EW67" s="106">
        <f t="shared" si="78"/>
        <v>52.042338866149926</v>
      </c>
      <c r="EX67" s="106">
        <f t="shared" si="78"/>
        <v>63.87516478078286</v>
      </c>
      <c r="EY67" s="106">
        <f t="shared" si="78"/>
        <v>61.838036087892455</v>
      </c>
      <c r="EZ67" s="106">
        <f t="shared" si="78"/>
        <v>60.697102055165608</v>
      </c>
      <c r="FA67" s="106">
        <f t="shared" si="78"/>
        <v>37.068342388696422</v>
      </c>
      <c r="FB67" s="106">
        <f t="shared" si="78"/>
        <v>46.339352717851582</v>
      </c>
      <c r="FC67" s="106">
        <f t="shared" si="78"/>
        <v>58.890887852274304</v>
      </c>
      <c r="FD67" s="106">
        <f t="shared" si="78"/>
        <v>92.95443155772476</v>
      </c>
      <c r="FE67" s="106">
        <f t="shared" si="78"/>
        <v>77.04032963589512</v>
      </c>
      <c r="FF67" s="106">
        <f t="shared" si="78"/>
        <v>42.424081214433016</v>
      </c>
      <c r="FG67" s="106">
        <f t="shared" si="78"/>
        <v>54.218077771009241</v>
      </c>
      <c r="FH67" s="106">
        <f t="shared" si="78"/>
        <v>87.048504184971293</v>
      </c>
      <c r="FI67" s="106">
        <f t="shared" si="78"/>
        <v>59.94108498212006</v>
      </c>
      <c r="FJ67" s="106">
        <f t="shared" si="78"/>
        <v>55.933711961556718</v>
      </c>
      <c r="FK67" s="106">
        <f t="shared" si="78"/>
        <v>95.872309300701374</v>
      </c>
      <c r="FL67" s="106">
        <f t="shared" si="78"/>
        <v>55.977950448554239</v>
      </c>
      <c r="FM67" s="106">
        <f t="shared" si="78"/>
        <v>71.41651506026632</v>
      </c>
      <c r="FN67" s="106">
        <f t="shared" si="78"/>
        <v>63.32461388334638</v>
      </c>
      <c r="FO67" s="106">
        <f t="shared" si="78"/>
        <v>54.606270224417038</v>
      </c>
      <c r="FP67" s="106">
        <f t="shared" si="78"/>
        <v>45.010439184409115</v>
      </c>
      <c r="FQ67" s="106">
        <f t="shared" si="78"/>
        <v>71.753682692976028</v>
      </c>
      <c r="FR67" s="106">
        <f t="shared" si="78"/>
        <v>53.616929754403429</v>
      </c>
      <c r="FS67" s="106">
        <f t="shared" si="78"/>
        <v>55.749827991110514</v>
      </c>
      <c r="FT67" s="106">
        <f t="shared" si="78"/>
        <v>40.585129730464764</v>
      </c>
      <c r="FU67" s="106">
        <f t="shared" ref="FU67:GV67" si="79">((FU65/FU66)*28.3)</f>
        <v>63.120443111343818</v>
      </c>
      <c r="FV67" s="106">
        <f t="shared" si="79"/>
        <v>65.020931646732322</v>
      </c>
      <c r="FW67" s="106">
        <f t="shared" si="79"/>
        <v>69.167213193435984</v>
      </c>
      <c r="FX67" s="106">
        <f t="shared" si="79"/>
        <v>44.095977260212308</v>
      </c>
      <c r="FY67" s="106">
        <f t="shared" si="79"/>
        <v>70.500437972637116</v>
      </c>
      <c r="FZ67" s="106">
        <f t="shared" si="79"/>
        <v>31.436593149016876</v>
      </c>
      <c r="GA67" s="106">
        <f t="shared" si="79"/>
        <v>63.513785771140903</v>
      </c>
      <c r="GB67" s="106">
        <f t="shared" si="79"/>
        <v>80.70774584231016</v>
      </c>
      <c r="GC67" s="106">
        <f t="shared" si="79"/>
        <v>76.042718522298713</v>
      </c>
      <c r="GD67" s="106">
        <f t="shared" si="79"/>
        <v>55.14156683212633</v>
      </c>
      <c r="GE67" s="106">
        <f t="shared" si="79"/>
        <v>62.60385094807696</v>
      </c>
      <c r="GF67" s="106">
        <f t="shared" si="79"/>
        <v>73.792198658935888</v>
      </c>
      <c r="GG67" s="106">
        <f t="shared" si="79"/>
        <v>64.017570837774457</v>
      </c>
      <c r="GH67" s="106">
        <f t="shared" si="79"/>
        <v>57.090939442360678</v>
      </c>
      <c r="GI67" s="106">
        <f t="shared" si="79"/>
        <v>41.995227088039911</v>
      </c>
      <c r="GJ67" s="106">
        <f t="shared" si="79"/>
        <v>52.32834196221976</v>
      </c>
      <c r="GK67" s="106">
        <f t="shared" si="79"/>
        <v>39.635004157440882</v>
      </c>
      <c r="GL67" s="106">
        <f t="shared" si="79"/>
        <v>75.136760951221547</v>
      </c>
      <c r="GM67" s="106">
        <f t="shared" si="79"/>
        <v>39.351668189784888</v>
      </c>
      <c r="GN67" s="106">
        <f t="shared" si="79"/>
        <v>63.374318622663026</v>
      </c>
      <c r="GO67" s="106">
        <f t="shared" si="79"/>
        <v>45.892808399226709</v>
      </c>
      <c r="GP67" s="106">
        <f t="shared" si="79"/>
        <v>52.725436813593092</v>
      </c>
      <c r="GQ67" s="106">
        <f t="shared" si="79"/>
        <v>61.488512566460912</v>
      </c>
      <c r="GR67" s="106">
        <f t="shared" si="79"/>
        <v>60.266871236451976</v>
      </c>
      <c r="GS67" s="106">
        <f t="shared" si="79"/>
        <v>38.045506935460388</v>
      </c>
      <c r="GT67" s="106">
        <f t="shared" si="79"/>
        <v>58.605773203757501</v>
      </c>
      <c r="GU67" s="106">
        <f t="shared" si="79"/>
        <v>45.491923544531637</v>
      </c>
      <c r="GV67" s="106">
        <f t="shared" si="79"/>
        <v>58.269889533764534</v>
      </c>
    </row>
    <row r="68" spans="1:204" x14ac:dyDescent="0.2">
      <c r="A68" s="83"/>
      <c r="B68" s="70"/>
      <c r="C68" s="71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Y68" s="72"/>
      <c r="Z68" s="73"/>
      <c r="AA68" s="74"/>
      <c r="AB68" s="74"/>
      <c r="AC68" s="74"/>
      <c r="AD68" s="74"/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</row>
    <row r="69" spans="1:204" x14ac:dyDescent="0.2">
      <c r="A69" s="69" t="s">
        <v>2065</v>
      </c>
      <c r="B69" s="70">
        <f>STDEV(D69:W69)/AVERAGE(D69:W69)</f>
        <v>0.33543285551194585</v>
      </c>
      <c r="C69" s="71"/>
      <c r="D69" s="8">
        <v>153622900.57078999</v>
      </c>
      <c r="E69" s="8">
        <v>148557893.609256</v>
      </c>
      <c r="F69" s="8">
        <v>141607662.59934601</v>
      </c>
      <c r="G69" s="8">
        <v>128773404.589696</v>
      </c>
      <c r="H69" s="8">
        <v>118565141.203192</v>
      </c>
      <c r="I69" s="8">
        <v>118110364.19399799</v>
      </c>
      <c r="J69" s="8">
        <v>108330104.411034</v>
      </c>
      <c r="K69" s="8">
        <v>103100730.902447</v>
      </c>
      <c r="L69" s="8">
        <v>94105702.170817897</v>
      </c>
      <c r="M69" s="8">
        <v>89928922.413750499</v>
      </c>
      <c r="N69" s="8">
        <v>86431542.010138705</v>
      </c>
      <c r="O69" s="8">
        <v>77064389.0978598</v>
      </c>
      <c r="P69" s="8">
        <v>78866337.425679296</v>
      </c>
      <c r="Q69" s="8">
        <v>76334198.5914478</v>
      </c>
      <c r="R69" s="8">
        <v>61550297.020464599</v>
      </c>
      <c r="S69" s="8">
        <v>69391767.292189896</v>
      </c>
      <c r="T69" s="8">
        <v>66915414.722971901</v>
      </c>
      <c r="U69" s="8">
        <v>48359967.369130701</v>
      </c>
      <c r="V69" s="8">
        <v>60412371.227020301</v>
      </c>
      <c r="W69" s="8">
        <v>60501654.702559501</v>
      </c>
      <c r="Y69" s="72">
        <f>STDEV(AA69:AT69)/AVERAGE(AA69:AT69)</f>
        <v>0.30280150683336493</v>
      </c>
      <c r="Z69" s="73"/>
      <c r="AA69" s="10">
        <v>151173300.07168499</v>
      </c>
      <c r="AB69" s="10">
        <v>141005785.52087799</v>
      </c>
      <c r="AC69" s="10">
        <v>133694732.596931</v>
      </c>
      <c r="AD69" s="10">
        <v>125487702.824752</v>
      </c>
      <c r="AE69" s="10">
        <v>115143279.858722</v>
      </c>
      <c r="AF69" s="10">
        <v>113425564.33334801</v>
      </c>
      <c r="AG69" s="10">
        <v>104068290.562856</v>
      </c>
      <c r="AH69" s="10">
        <v>100597657.68984599</v>
      </c>
      <c r="AI69" s="10">
        <v>93846879.471984699</v>
      </c>
      <c r="AJ69" s="10">
        <v>85626100.024099693</v>
      </c>
      <c r="AK69" s="10">
        <v>86876206.122468993</v>
      </c>
      <c r="AL69" s="10">
        <v>63974540.609320097</v>
      </c>
      <c r="AM69" s="10">
        <v>71909864.101982504</v>
      </c>
      <c r="AN69" s="10">
        <v>74149130.810967296</v>
      </c>
      <c r="AO69" s="10">
        <v>69791876.606699497</v>
      </c>
      <c r="AP69" s="10">
        <v>72114118.583942994</v>
      </c>
      <c r="AQ69" s="10">
        <v>70525449.119886398</v>
      </c>
      <c r="AR69" s="10">
        <v>73001995.693261102</v>
      </c>
      <c r="AS69" s="10">
        <v>56620831.6311884</v>
      </c>
      <c r="AT69" s="10">
        <v>65130536.024898499</v>
      </c>
      <c r="AV69" s="114">
        <v>112135697.60664</v>
      </c>
      <c r="AW69" s="114">
        <v>173411586.397149</v>
      </c>
      <c r="AX69" s="114">
        <v>119988397.85995901</v>
      </c>
      <c r="AY69" s="114">
        <v>140444715.86548299</v>
      </c>
      <c r="AZ69" s="114">
        <v>141089760.61284801</v>
      </c>
      <c r="BA69" s="114">
        <v>127356095.10598201</v>
      </c>
      <c r="BB69" s="114">
        <v>139085751.15726799</v>
      </c>
      <c r="BC69" s="114">
        <v>116712026.10300399</v>
      </c>
      <c r="BD69" s="114">
        <v>124100204.25624</v>
      </c>
      <c r="BE69" s="114">
        <v>84530415.501287207</v>
      </c>
      <c r="BF69" s="114">
        <v>107617802.120776</v>
      </c>
      <c r="BG69" s="114">
        <v>86138322.021502897</v>
      </c>
      <c r="BH69" s="114">
        <v>119311723.351344</v>
      </c>
      <c r="BI69" s="114">
        <v>115199569.243053</v>
      </c>
      <c r="BJ69" s="114">
        <v>103568329.48199201</v>
      </c>
      <c r="BK69" s="114">
        <v>97371111.267609105</v>
      </c>
      <c r="BL69" s="114">
        <v>115396099.48123699</v>
      </c>
      <c r="BM69" s="114">
        <v>147353136.841667</v>
      </c>
      <c r="BN69" s="114">
        <v>105597575.364123</v>
      </c>
      <c r="BO69" s="114">
        <v>137372546.19122499</v>
      </c>
      <c r="BP69" s="114">
        <v>117635809.609725</v>
      </c>
      <c r="BQ69" s="114">
        <v>90525947.614256203</v>
      </c>
      <c r="BR69" s="114">
        <v>97897752.529732898</v>
      </c>
      <c r="BS69" s="114">
        <v>106470194.247031</v>
      </c>
      <c r="BT69" s="114">
        <v>106170873.38385899</v>
      </c>
      <c r="BU69" s="114">
        <v>99041625.521730304</v>
      </c>
      <c r="BV69" s="114">
        <v>116649240.351476</v>
      </c>
      <c r="BW69" s="114">
        <v>103443341.50658201</v>
      </c>
      <c r="BX69" s="114">
        <v>126613360.22168399</v>
      </c>
      <c r="BY69" s="114">
        <v>119579572.25273301</v>
      </c>
      <c r="BZ69" s="114">
        <v>102460855.96462999</v>
      </c>
      <c r="CA69" s="114">
        <v>99989129.7656378</v>
      </c>
      <c r="CB69" s="114">
        <v>94361366.797539905</v>
      </c>
      <c r="CC69" s="114">
        <v>103546642.346387</v>
      </c>
      <c r="CD69" s="114">
        <v>105365878.825398</v>
      </c>
      <c r="CE69" s="114">
        <v>79354818.729436994</v>
      </c>
      <c r="CF69" s="114">
        <v>95412507.431505799</v>
      </c>
      <c r="CG69" s="114">
        <v>95570297.763134405</v>
      </c>
      <c r="CH69" s="114">
        <v>99848169.977527604</v>
      </c>
      <c r="CI69" s="114">
        <v>104837179.132405</v>
      </c>
      <c r="CJ69" s="114">
        <v>93941144.889420703</v>
      </c>
      <c r="CK69" s="114">
        <v>108140958.08352201</v>
      </c>
      <c r="CL69" s="114">
        <v>111798379.866869</v>
      </c>
      <c r="CM69" s="114">
        <v>96271501.038767397</v>
      </c>
      <c r="CN69" s="114">
        <v>83446935.343805805</v>
      </c>
      <c r="CO69" s="114">
        <v>83287329.275467604</v>
      </c>
      <c r="CP69" s="114">
        <v>77131379.058700994</v>
      </c>
      <c r="CQ69" s="114">
        <v>98456466.459590301</v>
      </c>
      <c r="CR69" s="114">
        <v>108337017.433488</v>
      </c>
      <c r="CS69" s="114">
        <v>78459965.003722996</v>
      </c>
      <c r="CT69" s="114">
        <v>89744754.394488797</v>
      </c>
      <c r="CU69" s="114">
        <v>87613091.7476383</v>
      </c>
      <c r="CV69" s="114">
        <v>91694694.782723203</v>
      </c>
      <c r="CW69" s="114">
        <v>89565892.297920197</v>
      </c>
      <c r="CX69" s="114">
        <v>85915988.298961505</v>
      </c>
      <c r="CY69" s="114">
        <v>85451556.313910499</v>
      </c>
      <c r="CZ69" s="114">
        <v>82475440.699329093</v>
      </c>
      <c r="DA69" s="114">
        <v>125211962.502875</v>
      </c>
      <c r="DB69" s="114">
        <v>78219835.544812694</v>
      </c>
      <c r="DC69" s="114">
        <v>79923346.095916301</v>
      </c>
      <c r="DD69" s="114">
        <v>97869129.629067197</v>
      </c>
      <c r="DE69" s="114">
        <v>90816027.988842994</v>
      </c>
      <c r="DF69" s="114">
        <v>84730261.229163304</v>
      </c>
      <c r="DG69" s="114">
        <v>67828327.241600901</v>
      </c>
      <c r="DH69" s="114">
        <v>90938511.645221502</v>
      </c>
      <c r="DI69" s="114">
        <v>71210886.788117096</v>
      </c>
      <c r="DJ69" s="114">
        <v>79921724.585030705</v>
      </c>
      <c r="DK69" s="114">
        <v>94029620.116502002</v>
      </c>
      <c r="DL69" s="114">
        <v>65412659.114421003</v>
      </c>
      <c r="DM69" s="114">
        <v>75148924.847410604</v>
      </c>
      <c r="DN69" s="114">
        <v>57226201.958174303</v>
      </c>
      <c r="DO69" s="114">
        <v>93004433.783625394</v>
      </c>
      <c r="DP69" s="114">
        <v>70930018.529886797</v>
      </c>
      <c r="DQ69" s="114">
        <v>82074184.822605699</v>
      </c>
      <c r="DR69" s="114">
        <v>80882497.798390701</v>
      </c>
      <c r="DS69" s="114">
        <v>113061088.76768599</v>
      </c>
      <c r="DT69" s="114">
        <v>78521658.217012897</v>
      </c>
      <c r="DU69" s="114">
        <v>51710394.018135801</v>
      </c>
      <c r="DV69" s="114">
        <v>58277813.863085903</v>
      </c>
      <c r="DW69" s="114">
        <v>71382681.125940904</v>
      </c>
      <c r="DX69" s="114">
        <v>77113558.608395606</v>
      </c>
      <c r="DY69" s="114">
        <v>54689946.288076803</v>
      </c>
      <c r="DZ69" s="114">
        <v>64993537.329891101</v>
      </c>
      <c r="EA69" s="114">
        <v>69709759.672564596</v>
      </c>
      <c r="EB69" s="114">
        <v>72308636.053507194</v>
      </c>
      <c r="EC69" s="114">
        <v>63330480.389729999</v>
      </c>
      <c r="ED69" s="114">
        <v>74540840.972059906</v>
      </c>
      <c r="EE69" s="114">
        <v>52680039.354391202</v>
      </c>
      <c r="EF69" s="114">
        <v>50735333.5036266</v>
      </c>
      <c r="EG69" s="114">
        <v>71329580.119149894</v>
      </c>
      <c r="EH69" s="114">
        <v>65731522.008965902</v>
      </c>
      <c r="EI69" s="114">
        <v>62248677.552811198</v>
      </c>
      <c r="EJ69" s="114">
        <v>58087069.049935997</v>
      </c>
      <c r="EK69" s="114">
        <v>64152039.913777404</v>
      </c>
      <c r="EL69" s="114">
        <v>65591091.724929899</v>
      </c>
      <c r="EM69" s="114">
        <v>64324673.430020101</v>
      </c>
      <c r="EN69" s="114">
        <v>58179975.7277034</v>
      </c>
      <c r="EO69" s="114">
        <v>61318294.107351102</v>
      </c>
      <c r="EP69" s="114">
        <v>62929747.6804443</v>
      </c>
      <c r="EQ69" s="114">
        <v>53335184.172271498</v>
      </c>
      <c r="ER69" s="114">
        <v>45092836.706674203</v>
      </c>
      <c r="ES69" s="114">
        <v>72563357.452721</v>
      </c>
      <c r="ET69" s="114">
        <v>60072899.435851</v>
      </c>
      <c r="EU69" s="114">
        <v>58409103.169927798</v>
      </c>
      <c r="EV69" s="114">
        <v>64551646.172538303</v>
      </c>
      <c r="EW69" s="114">
        <v>72357904.416638404</v>
      </c>
      <c r="EX69" s="114">
        <v>64730094.910629697</v>
      </c>
      <c r="EY69" s="114">
        <v>57547271.1994479</v>
      </c>
      <c r="EZ69" s="114">
        <v>66065040.8384308</v>
      </c>
      <c r="FA69" s="114">
        <v>56722600.365295999</v>
      </c>
      <c r="FB69" s="114">
        <v>47050324.112982102</v>
      </c>
      <c r="FC69" s="114">
        <v>62260307.313431703</v>
      </c>
      <c r="FD69" s="114">
        <v>63766766.449078001</v>
      </c>
      <c r="FE69" s="114">
        <v>73267387.122838393</v>
      </c>
      <c r="FF69" s="114">
        <v>55110167.746821202</v>
      </c>
      <c r="FG69" s="114">
        <v>58527522.735441998</v>
      </c>
      <c r="FH69" s="114">
        <v>64673152.879159302</v>
      </c>
      <c r="FI69" s="114">
        <v>73270773.593569696</v>
      </c>
      <c r="FJ69" s="114">
        <v>60692559.116056398</v>
      </c>
      <c r="FK69" s="114">
        <v>50939557.624323703</v>
      </c>
      <c r="FL69" s="114">
        <v>57040673.963398598</v>
      </c>
      <c r="FM69" s="114">
        <v>54297567.402552903</v>
      </c>
      <c r="FN69" s="114">
        <v>51098686.742502697</v>
      </c>
      <c r="FO69" s="114">
        <v>47708329.603937604</v>
      </c>
      <c r="FP69" s="114">
        <v>47872732.433742799</v>
      </c>
      <c r="FQ69" s="114">
        <v>62541015.476923503</v>
      </c>
      <c r="FR69" s="114">
        <v>41330491.242568798</v>
      </c>
      <c r="FS69" s="114">
        <v>53910756.593179099</v>
      </c>
      <c r="FT69" s="114">
        <v>47911395.985019103</v>
      </c>
      <c r="FU69" s="114">
        <v>50497657.677978702</v>
      </c>
      <c r="FV69" s="114">
        <v>52085863.922379002</v>
      </c>
      <c r="FW69" s="114">
        <v>49999095.926287301</v>
      </c>
      <c r="FX69" s="114">
        <v>46595037.2558259</v>
      </c>
      <c r="FY69" s="114">
        <v>83577838.397937402</v>
      </c>
      <c r="FZ69" s="114">
        <v>44310767.528719403</v>
      </c>
      <c r="GA69" s="114">
        <v>60221852.692797899</v>
      </c>
      <c r="GB69" s="114">
        <v>60885543.736482598</v>
      </c>
      <c r="GC69" s="114">
        <v>57986859.853468098</v>
      </c>
      <c r="GD69" s="114">
        <v>56382894.462119803</v>
      </c>
      <c r="GE69" s="114">
        <v>50375228.980420299</v>
      </c>
      <c r="GF69" s="114">
        <v>61777137.990099803</v>
      </c>
      <c r="GG69" s="114">
        <v>74411298.079941198</v>
      </c>
      <c r="GH69" s="114">
        <v>48262401.434173897</v>
      </c>
      <c r="GI69" s="114">
        <v>49557033.737081297</v>
      </c>
      <c r="GJ69" s="114">
        <v>46655877.9461798</v>
      </c>
      <c r="GK69" s="114">
        <v>44595241.385455102</v>
      </c>
      <c r="GL69" s="114">
        <v>49642888.105147801</v>
      </c>
      <c r="GM69" s="114">
        <v>42675521.863456897</v>
      </c>
      <c r="GN69" s="114">
        <v>35966199.476862803</v>
      </c>
      <c r="GO69" s="114">
        <v>46117440.755123399</v>
      </c>
      <c r="GP69" s="114">
        <v>52642061.386582799</v>
      </c>
      <c r="GQ69" s="114">
        <v>47532372.821497999</v>
      </c>
      <c r="GR69" s="114">
        <v>48673583.042152002</v>
      </c>
      <c r="GS69" s="114">
        <v>53421955.599486098</v>
      </c>
      <c r="GT69" s="114">
        <v>70455890.202261701</v>
      </c>
      <c r="GU69" s="114">
        <v>55589391.425917096</v>
      </c>
      <c r="GV69" s="114">
        <v>44153944.8840532</v>
      </c>
    </row>
    <row r="70" spans="1:204" x14ac:dyDescent="0.2">
      <c r="A70" s="69" t="s">
        <v>2066</v>
      </c>
      <c r="B70" s="70">
        <f>STDEV(D70:W70)/AVERAGE(D70:W70)</f>
        <v>0.34525658590759978</v>
      </c>
      <c r="C70" s="71"/>
      <c r="D70" s="8">
        <v>15267989.8253485</v>
      </c>
      <c r="E70" s="8">
        <v>14377961.4523471</v>
      </c>
      <c r="F70" s="8">
        <v>13836364.505183799</v>
      </c>
      <c r="G70" s="8">
        <v>12729348.5071683</v>
      </c>
      <c r="H70" s="8">
        <v>11575851.1307099</v>
      </c>
      <c r="I70" s="8">
        <v>11547070.984351801</v>
      </c>
      <c r="J70" s="8">
        <v>10424769.1884834</v>
      </c>
      <c r="K70" s="8">
        <v>9949968.8462667894</v>
      </c>
      <c r="L70" s="8">
        <v>9233235.1555897407</v>
      </c>
      <c r="M70" s="8">
        <v>8713755.3304666504</v>
      </c>
      <c r="N70" s="8">
        <v>8391080.0767576098</v>
      </c>
      <c r="O70" s="8">
        <v>7707119.86755409</v>
      </c>
      <c r="P70" s="8">
        <v>7552995.0453297701</v>
      </c>
      <c r="Q70" s="8">
        <v>7283532.1740197903</v>
      </c>
      <c r="R70" s="8">
        <v>5906760.3921817802</v>
      </c>
      <c r="S70" s="8">
        <v>6467583.7293990199</v>
      </c>
      <c r="T70" s="8">
        <v>6427467.0285622803</v>
      </c>
      <c r="U70" s="8">
        <v>4572242.1796210902</v>
      </c>
      <c r="V70" s="8">
        <v>5924689.55353468</v>
      </c>
      <c r="W70" s="8">
        <v>5683158.66941786</v>
      </c>
      <c r="Y70" s="72">
        <f>STDEV(AA70:AT70)/AVERAGE(AA70:AT70)</f>
        <v>0.31058750722501355</v>
      </c>
      <c r="Z70" s="73"/>
      <c r="AA70" s="10">
        <v>16855617.858180899</v>
      </c>
      <c r="AB70" s="10">
        <v>15677037.957946699</v>
      </c>
      <c r="AC70" s="10">
        <v>14567197.084088599</v>
      </c>
      <c r="AD70" s="10">
        <v>13712159.952487901</v>
      </c>
      <c r="AE70" s="10">
        <v>12392524.5311522</v>
      </c>
      <c r="AF70" s="10">
        <v>12356267.3075325</v>
      </c>
      <c r="AG70" s="10">
        <v>11209581.7957181</v>
      </c>
      <c r="AH70" s="10">
        <v>11096452.2298516</v>
      </c>
      <c r="AI70" s="10">
        <v>10211656.5207018</v>
      </c>
      <c r="AJ70" s="10">
        <v>9121621.3187480196</v>
      </c>
      <c r="AK70" s="10">
        <v>9244748.3651952092</v>
      </c>
      <c r="AL70" s="10">
        <v>6917415.2652959498</v>
      </c>
      <c r="AM70" s="10">
        <v>7736928.4408120597</v>
      </c>
      <c r="AN70" s="10">
        <v>7988828.7244981397</v>
      </c>
      <c r="AO70" s="10">
        <v>7594361.2696415205</v>
      </c>
      <c r="AP70" s="10">
        <v>7868179.4117241297</v>
      </c>
      <c r="AQ70" s="10">
        <v>7645033.6535151303</v>
      </c>
      <c r="AR70" s="10">
        <v>7927872.7237320403</v>
      </c>
      <c r="AS70" s="10">
        <v>6289816.6429423299</v>
      </c>
      <c r="AT70" s="10">
        <v>7077057.2692575101</v>
      </c>
      <c r="AV70" s="114">
        <v>17622145.603236601</v>
      </c>
      <c r="AW70" s="114">
        <v>16574711.181370899</v>
      </c>
      <c r="AX70" s="114">
        <v>16989501.546218202</v>
      </c>
      <c r="AY70" s="114">
        <v>16698973.6651507</v>
      </c>
      <c r="AZ70" s="114">
        <v>15882299.182404799</v>
      </c>
      <c r="BA70" s="114">
        <v>16817647.837642301</v>
      </c>
      <c r="BB70" s="114">
        <v>16523477.7852896</v>
      </c>
      <c r="BC70" s="114">
        <v>16320562.6410366</v>
      </c>
      <c r="BD70" s="114">
        <v>15079379.0691988</v>
      </c>
      <c r="BE70" s="114">
        <v>15963187.932813199</v>
      </c>
      <c r="BF70" s="114">
        <v>16061207.7022851</v>
      </c>
      <c r="BG70" s="114">
        <v>10232574.690630199</v>
      </c>
      <c r="BH70" s="114">
        <v>14237052.924626101</v>
      </c>
      <c r="BI70" s="114">
        <v>14273997.353001099</v>
      </c>
      <c r="BJ70" s="114">
        <v>15371933.841451701</v>
      </c>
      <c r="BK70" s="114">
        <v>15226276.3294918</v>
      </c>
      <c r="BL70" s="114">
        <v>15261406.954706701</v>
      </c>
      <c r="BM70" s="114">
        <v>14995131.9257388</v>
      </c>
      <c r="BN70" s="114">
        <v>15181954.5839391</v>
      </c>
      <c r="BO70" s="114">
        <v>14191531.5089177</v>
      </c>
      <c r="BP70" s="114">
        <v>14987462.2864106</v>
      </c>
      <c r="BQ70" s="114">
        <v>15237267.953493301</v>
      </c>
      <c r="BR70" s="114">
        <v>15665796.332676301</v>
      </c>
      <c r="BS70" s="114">
        <v>13776784.905149199</v>
      </c>
      <c r="BT70" s="114">
        <v>15367472.539870899</v>
      </c>
      <c r="BU70" s="114">
        <v>14561388.7921401</v>
      </c>
      <c r="BV70" s="114">
        <v>13907686.027735099</v>
      </c>
      <c r="BW70" s="114">
        <v>14276054.203539399</v>
      </c>
      <c r="BX70" s="114">
        <v>13748332.139386799</v>
      </c>
      <c r="BY70" s="114">
        <v>13865058.2809515</v>
      </c>
      <c r="BZ70" s="114">
        <v>14149712.392350201</v>
      </c>
      <c r="CA70" s="114">
        <v>13992636.4548446</v>
      </c>
      <c r="CB70" s="114">
        <v>14291950.3186001</v>
      </c>
      <c r="CC70" s="114">
        <v>13952046.816599799</v>
      </c>
      <c r="CD70" s="114">
        <v>12996795.5466567</v>
      </c>
      <c r="CE70" s="114">
        <v>13771125.538272399</v>
      </c>
      <c r="CF70" s="114">
        <v>11355744.762435401</v>
      </c>
      <c r="CG70" s="114">
        <v>12869201.412436901</v>
      </c>
      <c r="CH70" s="114">
        <v>13204222.8390812</v>
      </c>
      <c r="CI70" s="114">
        <v>11668314.244728699</v>
      </c>
      <c r="CJ70" s="114">
        <v>11438763.500844199</v>
      </c>
      <c r="CK70" s="114">
        <v>11397007.256142501</v>
      </c>
      <c r="CL70" s="114">
        <v>12148641.837463399</v>
      </c>
      <c r="CM70" s="114">
        <v>11543918.8266096</v>
      </c>
      <c r="CN70" s="114">
        <v>10021903.094565</v>
      </c>
      <c r="CO70" s="114">
        <v>11713734.749396</v>
      </c>
      <c r="CP70" s="114">
        <v>10461541.662481301</v>
      </c>
      <c r="CQ70" s="114">
        <v>10979635.163070999</v>
      </c>
      <c r="CR70" s="114">
        <v>10916503.769869201</v>
      </c>
      <c r="CS70" s="114">
        <v>10967014.560150599</v>
      </c>
      <c r="CT70" s="114">
        <v>10618360.8136978</v>
      </c>
      <c r="CU70" s="114">
        <v>10428570.2699637</v>
      </c>
      <c r="CV70" s="114">
        <v>12110178.7804083</v>
      </c>
      <c r="CW70" s="114">
        <v>10623921.8299006</v>
      </c>
      <c r="CX70" s="114">
        <v>10419478.869410001</v>
      </c>
      <c r="CY70" s="114">
        <v>10468499.1930755</v>
      </c>
      <c r="CZ70" s="114">
        <v>10659654.965688201</v>
      </c>
      <c r="DA70" s="114">
        <v>11035111.5690774</v>
      </c>
      <c r="DB70" s="114">
        <v>10651530.708877601</v>
      </c>
      <c r="DC70" s="114">
        <v>10589846.0364604</v>
      </c>
      <c r="DD70" s="114">
        <v>11598720.1126025</v>
      </c>
      <c r="DE70" s="114">
        <v>11064595.8063336</v>
      </c>
      <c r="DF70" s="114">
        <v>10631760.980288699</v>
      </c>
      <c r="DG70" s="114">
        <v>9667004.3430922702</v>
      </c>
      <c r="DH70" s="114">
        <v>11305835.5218102</v>
      </c>
      <c r="DI70" s="114">
        <v>10339915.0764955</v>
      </c>
      <c r="DJ70" s="114">
        <v>9309516.9457930494</v>
      </c>
      <c r="DK70" s="114">
        <v>9681697.5385894105</v>
      </c>
      <c r="DL70" s="114">
        <v>9774261.2871915493</v>
      </c>
      <c r="DM70" s="114">
        <v>9726352.6651070192</v>
      </c>
      <c r="DN70" s="114">
        <v>10318920.295789801</v>
      </c>
      <c r="DO70" s="114">
        <v>10338529.2682236</v>
      </c>
      <c r="DP70" s="114">
        <v>10083328.949004499</v>
      </c>
      <c r="DQ70" s="114">
        <v>11690585.7569423</v>
      </c>
      <c r="DR70" s="114">
        <v>10325246.4978872</v>
      </c>
      <c r="DS70" s="114">
        <v>11371448.861813599</v>
      </c>
      <c r="DT70" s="114">
        <v>9766310.8500788193</v>
      </c>
      <c r="DU70" s="114">
        <v>7871062.4660022696</v>
      </c>
      <c r="DV70" s="114">
        <v>8614969.9927867204</v>
      </c>
      <c r="DW70" s="114">
        <v>8483359.6365308296</v>
      </c>
      <c r="DX70" s="114">
        <v>8780701.2320541907</v>
      </c>
      <c r="DY70" s="114">
        <v>7847655.6363883102</v>
      </c>
      <c r="DZ70" s="114">
        <v>8526941.4710639808</v>
      </c>
      <c r="EA70" s="114">
        <v>9151926.4760627095</v>
      </c>
      <c r="EB70" s="114">
        <v>8560076.4298467096</v>
      </c>
      <c r="EC70" s="114">
        <v>8008417.3451337498</v>
      </c>
      <c r="ED70" s="114">
        <v>8373275.14034703</v>
      </c>
      <c r="EE70" s="114">
        <v>7968219.7862200001</v>
      </c>
      <c r="EF70" s="114">
        <v>6992487.80604003</v>
      </c>
      <c r="EG70" s="114">
        <v>7996667.7342306497</v>
      </c>
      <c r="EH70" s="114">
        <v>7919880.00179685</v>
      </c>
      <c r="EI70" s="114">
        <v>7544719.0261368901</v>
      </c>
      <c r="EJ70" s="114">
        <v>7453143.51763626</v>
      </c>
      <c r="EK70" s="114">
        <v>8296494.0787109099</v>
      </c>
      <c r="EL70" s="114">
        <v>7625307.1477200296</v>
      </c>
      <c r="EM70" s="114">
        <v>7842453.4335357901</v>
      </c>
      <c r="EN70" s="114">
        <v>7983372.2519485103</v>
      </c>
      <c r="EO70" s="114">
        <v>8008588.7535520298</v>
      </c>
      <c r="EP70" s="114">
        <v>7662111.1522938004</v>
      </c>
      <c r="EQ70" s="114">
        <v>7702568.9479595805</v>
      </c>
      <c r="ER70" s="114">
        <v>7806014.4272647798</v>
      </c>
      <c r="ES70" s="114">
        <v>8433803.0310864393</v>
      </c>
      <c r="ET70" s="114">
        <v>8363326.92590879</v>
      </c>
      <c r="EU70" s="114">
        <v>7612478.8452615403</v>
      </c>
      <c r="EV70" s="114">
        <v>7439259.7745054504</v>
      </c>
      <c r="EW70" s="114">
        <v>8004096.7208748804</v>
      </c>
      <c r="EX70" s="114">
        <v>8111824.3249008004</v>
      </c>
      <c r="EY70" s="114">
        <v>7404848.20668431</v>
      </c>
      <c r="EZ70" s="114">
        <v>7814549.1404649299</v>
      </c>
      <c r="FA70" s="114">
        <v>6654755.7698580297</v>
      </c>
      <c r="FB70" s="114">
        <v>6048769.8684160002</v>
      </c>
      <c r="FC70" s="114">
        <v>6336069.3994263401</v>
      </c>
      <c r="FD70" s="114">
        <v>7542564.0747949304</v>
      </c>
      <c r="FE70" s="114">
        <v>7776784.6838176697</v>
      </c>
      <c r="FF70" s="114">
        <v>7679093.0982792703</v>
      </c>
      <c r="FG70" s="114">
        <v>7626276.2317735897</v>
      </c>
      <c r="FH70" s="114">
        <v>8601397.3312178291</v>
      </c>
      <c r="FI70" s="114">
        <v>7607059.4130951799</v>
      </c>
      <c r="FJ70" s="114">
        <v>7390484.1026890799</v>
      </c>
      <c r="FK70" s="114">
        <v>5977611.4803020703</v>
      </c>
      <c r="FL70" s="114">
        <v>6432435.8786874805</v>
      </c>
      <c r="FM70" s="114">
        <v>6358791.4812392797</v>
      </c>
      <c r="FN70" s="114">
        <v>5888873.24151533</v>
      </c>
      <c r="FO70" s="114">
        <v>5808825.4970612098</v>
      </c>
      <c r="FP70" s="114">
        <v>6228229.5362475105</v>
      </c>
      <c r="FQ70" s="114">
        <v>6825504.1518573202</v>
      </c>
      <c r="FR70" s="114">
        <v>6007027.5770568801</v>
      </c>
      <c r="FS70" s="114">
        <v>6707272.1391744604</v>
      </c>
      <c r="FT70" s="114">
        <v>7259218.6101164697</v>
      </c>
      <c r="FU70" s="114">
        <v>6425225.2563864402</v>
      </c>
      <c r="FV70" s="114">
        <v>6654909.2174257403</v>
      </c>
      <c r="FW70" s="114">
        <v>6504177.0476065502</v>
      </c>
      <c r="FX70" s="114">
        <v>5357190.3135661399</v>
      </c>
      <c r="FY70" s="114">
        <v>6965040.2480850201</v>
      </c>
      <c r="FZ70" s="114">
        <v>7416603.8629806004</v>
      </c>
      <c r="GA70" s="114">
        <v>6778431.0313464003</v>
      </c>
      <c r="GB70" s="114">
        <v>7173390.6015783697</v>
      </c>
      <c r="GC70" s="114">
        <v>7039023.4372487999</v>
      </c>
      <c r="GD70" s="114">
        <v>6994872.56232973</v>
      </c>
      <c r="GE70" s="114">
        <v>6820460.7904779203</v>
      </c>
      <c r="GF70" s="114">
        <v>6942987.4009853303</v>
      </c>
      <c r="GG70" s="114">
        <v>8467146.2484137192</v>
      </c>
      <c r="GH70" s="114">
        <v>6380461.7184466701</v>
      </c>
      <c r="GI70" s="114">
        <v>6516546.2162739802</v>
      </c>
      <c r="GJ70" s="114">
        <v>6670352.0407456197</v>
      </c>
      <c r="GK70" s="114">
        <v>6077479.9847733704</v>
      </c>
      <c r="GL70" s="114">
        <v>6155445.6270567197</v>
      </c>
      <c r="GM70" s="114">
        <v>5329891.5059686303</v>
      </c>
      <c r="GN70" s="114">
        <v>6357283.6069215396</v>
      </c>
      <c r="GO70" s="114">
        <v>6171637.7630213201</v>
      </c>
      <c r="GP70" s="114">
        <v>6280998.8006552299</v>
      </c>
      <c r="GQ70" s="114">
        <v>6471937.1953091603</v>
      </c>
      <c r="GR70" s="114">
        <v>6128071.2721763402</v>
      </c>
      <c r="GS70" s="114">
        <v>6493116.7044403302</v>
      </c>
      <c r="GT70" s="114">
        <v>6868010.1508545801</v>
      </c>
      <c r="GU70" s="114">
        <v>6790181.7981569301</v>
      </c>
      <c r="GV70" s="114">
        <v>6631176.8088379502</v>
      </c>
    </row>
    <row r="71" spans="1:204" s="79" customFormat="1" ht="16" customHeight="1" x14ac:dyDescent="0.2">
      <c r="A71" s="75" t="s">
        <v>2034</v>
      </c>
      <c r="B71" s="76">
        <f>STDEV(D71:W71)/AVERAGE(D71:W71)</f>
        <v>1.8119817007518219E-2</v>
      </c>
      <c r="C71" s="77"/>
      <c r="D71" s="78">
        <f t="shared" ref="D71:W71" si="80">(D69/D70)*13.4</f>
        <v>134.82762899349774</v>
      </c>
      <c r="E71" s="78">
        <f t="shared" si="80"/>
        <v>138.45326967677096</v>
      </c>
      <c r="F71" s="78">
        <f t="shared" si="80"/>
        <v>137.14170930668394</v>
      </c>
      <c r="G71" s="78">
        <f t="shared" si="80"/>
        <v>135.5578897482622</v>
      </c>
      <c r="H71" s="78">
        <f t="shared" si="80"/>
        <v>137.24890499912121</v>
      </c>
      <c r="I71" s="78">
        <f t="shared" si="80"/>
        <v>137.06323294836986</v>
      </c>
      <c r="J71" s="78">
        <f t="shared" si="80"/>
        <v>139.24753372108361</v>
      </c>
      <c r="K71" s="78">
        <f t="shared" si="80"/>
        <v>138.84966027920225</v>
      </c>
      <c r="L71" s="78">
        <f t="shared" si="80"/>
        <v>136.57362645264683</v>
      </c>
      <c r="M71" s="78">
        <f t="shared" si="80"/>
        <v>138.29256326843898</v>
      </c>
      <c r="N71" s="78">
        <f t="shared" si="80"/>
        <v>138.02545707362515</v>
      </c>
      <c r="O71" s="78">
        <f t="shared" si="80"/>
        <v>133.98816051359069</v>
      </c>
      <c r="P71" s="78">
        <f t="shared" si="80"/>
        <v>139.91918638389117</v>
      </c>
      <c r="Q71" s="78">
        <f t="shared" si="80"/>
        <v>140.43711714132138</v>
      </c>
      <c r="R71" s="78">
        <f t="shared" si="80"/>
        <v>139.63220535674697</v>
      </c>
      <c r="S71" s="78">
        <f t="shared" si="80"/>
        <v>143.77079920722542</v>
      </c>
      <c r="T71" s="78">
        <f t="shared" si="80"/>
        <v>139.50543088019435</v>
      </c>
      <c r="U71" s="78">
        <f t="shared" si="80"/>
        <v>141.72992971252765</v>
      </c>
      <c r="V71" s="78">
        <f t="shared" si="80"/>
        <v>136.63598187336373</v>
      </c>
      <c r="W71" s="78">
        <f t="shared" si="80"/>
        <v>142.6534468194501</v>
      </c>
      <c r="Y71" s="80">
        <f>STDEV(AA71:AT71)/AVERAGE(AA71:AT71)</f>
        <v>1.2847350570650484E-2</v>
      </c>
      <c r="Z71" s="81"/>
      <c r="AA71" s="82">
        <f>((AA69/AA70)*13.4)</f>
        <v>120.18083454457242</v>
      </c>
      <c r="AB71" s="82">
        <f t="shared" ref="AB71:AT71" si="81">((AB69/AB70)*13.4)</f>
        <v>120.52516113364311</v>
      </c>
      <c r="AC71" s="82">
        <f t="shared" si="81"/>
        <v>122.98243831379875</v>
      </c>
      <c r="AD71" s="82">
        <f t="shared" si="81"/>
        <v>122.63095119063159</v>
      </c>
      <c r="AE71" s="82">
        <f t="shared" si="81"/>
        <v>124.5040868168789</v>
      </c>
      <c r="AF71" s="82">
        <f t="shared" si="81"/>
        <v>123.00661067281345</v>
      </c>
      <c r="AG71" s="82">
        <f t="shared" si="81"/>
        <v>124.40384654447638</v>
      </c>
      <c r="AH71" s="82">
        <f t="shared" si="81"/>
        <v>121.48104503325241</v>
      </c>
      <c r="AI71" s="82">
        <f t="shared" si="81"/>
        <v>123.14830432997853</v>
      </c>
      <c r="AJ71" s="82">
        <f t="shared" si="81"/>
        <v>125.78791644909241</v>
      </c>
      <c r="AK71" s="82">
        <f t="shared" si="81"/>
        <v>125.92459156853458</v>
      </c>
      <c r="AL71" s="82">
        <f t="shared" si="81"/>
        <v>123.92762488406325</v>
      </c>
      <c r="AM71" s="82">
        <f t="shared" si="81"/>
        <v>124.54453809907902</v>
      </c>
      <c r="AN71" s="82">
        <f t="shared" si="81"/>
        <v>124.37347039623508</v>
      </c>
      <c r="AO71" s="82">
        <f t="shared" si="81"/>
        <v>123.14546455253351</v>
      </c>
      <c r="AP71" s="82">
        <f t="shared" si="81"/>
        <v>122.8148391716817</v>
      </c>
      <c r="AQ71" s="82">
        <f t="shared" si="81"/>
        <v>123.61502395374738</v>
      </c>
      <c r="AR71" s="82">
        <f t="shared" si="81"/>
        <v>123.39082328622442</v>
      </c>
      <c r="AS71" s="82">
        <f t="shared" si="81"/>
        <v>120.62659166849755</v>
      </c>
      <c r="AT71" s="82">
        <f t="shared" si="81"/>
        <v>123.32091567562013</v>
      </c>
      <c r="AU71" s="105"/>
      <c r="AV71" s="106">
        <f>((AV69/AV70)*13.4)</f>
        <v>85.268751136240468</v>
      </c>
      <c r="AW71" s="106">
        <f t="shared" ref="AW71:DH71" si="82">((AW69/AW70)*13.4)</f>
        <v>140.19642528272408</v>
      </c>
      <c r="AX71" s="106">
        <f t="shared" si="82"/>
        <v>94.637534064756053</v>
      </c>
      <c r="AY71" s="106">
        <f t="shared" si="82"/>
        <v>112.69909338949114</v>
      </c>
      <c r="AZ71" s="106">
        <f t="shared" si="82"/>
        <v>119.03835650613277</v>
      </c>
      <c r="BA71" s="106">
        <f t="shared" si="82"/>
        <v>101.47505114243174</v>
      </c>
      <c r="BB71" s="106">
        <f t="shared" si="82"/>
        <v>112.79399468595139</v>
      </c>
      <c r="BC71" s="106">
        <f t="shared" si="82"/>
        <v>95.826423645950968</v>
      </c>
      <c r="BD71" s="106">
        <f t="shared" si="82"/>
        <v>110.27925814467714</v>
      </c>
      <c r="BE71" s="106">
        <f t="shared" si="82"/>
        <v>70.957478699408583</v>
      </c>
      <c r="BF71" s="106">
        <f t="shared" si="82"/>
        <v>89.786432947581361</v>
      </c>
      <c r="BG71" s="106">
        <f t="shared" si="82"/>
        <v>112.80186560915797</v>
      </c>
      <c r="BH71" s="106">
        <f t="shared" si="82"/>
        <v>112.2969129476631</v>
      </c>
      <c r="BI71" s="106">
        <f t="shared" si="82"/>
        <v>108.14589562273905</v>
      </c>
      <c r="BJ71" s="106">
        <f t="shared" si="82"/>
        <v>90.282434817428921</v>
      </c>
      <c r="BK71" s="106">
        <f t="shared" si="82"/>
        <v>85.692185190330832</v>
      </c>
      <c r="BL71" s="106">
        <f t="shared" si="82"/>
        <v>101.32144026024325</v>
      </c>
      <c r="BM71" s="106">
        <f t="shared" si="82"/>
        <v>131.67820353011359</v>
      </c>
      <c r="BN71" s="106">
        <f t="shared" si="82"/>
        <v>93.203250085873421</v>
      </c>
      <c r="BO71" s="106">
        <f t="shared" si="82"/>
        <v>129.71060366569279</v>
      </c>
      <c r="BP71" s="106">
        <f t="shared" si="82"/>
        <v>105.17590093952012</v>
      </c>
      <c r="BQ71" s="106">
        <f t="shared" si="82"/>
        <v>79.610577285472587</v>
      </c>
      <c r="BR71" s="106">
        <f t="shared" si="82"/>
        <v>83.738474319505698</v>
      </c>
      <c r="BS71" s="106">
        <f t="shared" si="82"/>
        <v>103.5583129687227</v>
      </c>
      <c r="BT71" s="106">
        <f t="shared" si="82"/>
        <v>92.577988973303377</v>
      </c>
      <c r="BU71" s="106">
        <f t="shared" si="82"/>
        <v>91.142253045777821</v>
      </c>
      <c r="BV71" s="106">
        <f t="shared" si="82"/>
        <v>112.39107768126205</v>
      </c>
      <c r="BW71" s="106">
        <f t="shared" si="82"/>
        <v>97.095510876145255</v>
      </c>
      <c r="BX71" s="106">
        <f t="shared" si="82"/>
        <v>123.40544363996125</v>
      </c>
      <c r="BY71" s="106">
        <f t="shared" si="82"/>
        <v>115.56866445978319</v>
      </c>
      <c r="BZ71" s="106">
        <f t="shared" si="82"/>
        <v>97.032040783268329</v>
      </c>
      <c r="CA71" s="106">
        <f t="shared" si="82"/>
        <v>95.754244969014081</v>
      </c>
      <c r="CB71" s="106">
        <f t="shared" si="82"/>
        <v>88.472341905739796</v>
      </c>
      <c r="CC71" s="106">
        <f t="shared" si="82"/>
        <v>99.449566481581968</v>
      </c>
      <c r="CD71" s="106">
        <f t="shared" si="82"/>
        <v>108.63468392587983</v>
      </c>
      <c r="CE71" s="106">
        <f t="shared" si="82"/>
        <v>77.216242638933537</v>
      </c>
      <c r="CF71" s="106">
        <f t="shared" si="82"/>
        <v>112.58861715627178</v>
      </c>
      <c r="CG71" s="106">
        <f t="shared" si="82"/>
        <v>99.512156891753847</v>
      </c>
      <c r="CH71" s="106">
        <f t="shared" si="82"/>
        <v>101.32860479594652</v>
      </c>
      <c r="CI71" s="106">
        <f t="shared" si="82"/>
        <v>120.39598616474272</v>
      </c>
      <c r="CJ71" s="106">
        <f t="shared" si="82"/>
        <v>110.04785101338403</v>
      </c>
      <c r="CK71" s="106">
        <f t="shared" si="82"/>
        <v>127.14643465179842</v>
      </c>
      <c r="CL71" s="106">
        <f t="shared" si="82"/>
        <v>123.31405520543713</v>
      </c>
      <c r="CM71" s="106">
        <f t="shared" si="82"/>
        <v>111.75044915820511</v>
      </c>
      <c r="CN71" s="106">
        <f t="shared" si="82"/>
        <v>111.57451065490797</v>
      </c>
      <c r="CO71" s="106">
        <f t="shared" si="82"/>
        <v>95.277060320049785</v>
      </c>
      <c r="CP71" s="106">
        <f t="shared" si="82"/>
        <v>98.796192065391082</v>
      </c>
      <c r="CQ71" s="106">
        <f t="shared" si="82"/>
        <v>120.16033601880608</v>
      </c>
      <c r="CR71" s="106">
        <f t="shared" si="82"/>
        <v>132.98360575989921</v>
      </c>
      <c r="CS71" s="106">
        <f t="shared" si="82"/>
        <v>95.865973851269402</v>
      </c>
      <c r="CT71" s="106">
        <f t="shared" si="82"/>
        <v>113.25474147900579</v>
      </c>
      <c r="CU71" s="106">
        <f t="shared" si="82"/>
        <v>112.5768345062357</v>
      </c>
      <c r="CV71" s="106">
        <f t="shared" si="82"/>
        <v>101.46083987432797</v>
      </c>
      <c r="CW71" s="106">
        <f t="shared" si="82"/>
        <v>112.96985953099392</v>
      </c>
      <c r="CX71" s="106">
        <f t="shared" si="82"/>
        <v>110.49249752653654</v>
      </c>
      <c r="CY71" s="106">
        <f t="shared" si="82"/>
        <v>109.38061258712295</v>
      </c>
      <c r="CZ71" s="106">
        <f t="shared" si="82"/>
        <v>103.67792474788219</v>
      </c>
      <c r="DA71" s="106">
        <f t="shared" si="82"/>
        <v>152.04561250111604</v>
      </c>
      <c r="DB71" s="106">
        <f t="shared" si="82"/>
        <v>98.403302299725325</v>
      </c>
      <c r="DC71" s="106">
        <f t="shared" si="82"/>
        <v>101.13204988986276</v>
      </c>
      <c r="DD71" s="106">
        <f t="shared" si="82"/>
        <v>113.06819410225776</v>
      </c>
      <c r="DE71" s="106">
        <f t="shared" si="82"/>
        <v>109.98456666206441</v>
      </c>
      <c r="DF71" s="106">
        <f t="shared" si="82"/>
        <v>106.79185720745554</v>
      </c>
      <c r="DG71" s="106">
        <f t="shared" si="82"/>
        <v>94.020810664776675</v>
      </c>
      <c r="DH71" s="106">
        <f t="shared" si="82"/>
        <v>107.7829280016679</v>
      </c>
      <c r="DI71" s="106">
        <f t="shared" ref="DI71:FT71" si="83">((DI69/DI70)*13.4)</f>
        <v>92.285659592108004</v>
      </c>
      <c r="DJ71" s="106">
        <f t="shared" si="83"/>
        <v>115.03831140490828</v>
      </c>
      <c r="DK71" s="106">
        <f t="shared" si="83"/>
        <v>130.14214754582221</v>
      </c>
      <c r="DL71" s="106">
        <f t="shared" si="83"/>
        <v>89.677327664840419</v>
      </c>
      <c r="DM71" s="106">
        <f t="shared" si="83"/>
        <v>103.53270415207818</v>
      </c>
      <c r="DN71" s="106">
        <f t="shared" si="83"/>
        <v>74.313114575796149</v>
      </c>
      <c r="DO71" s="106">
        <f t="shared" si="83"/>
        <v>120.54513561528242</v>
      </c>
      <c r="DP71" s="106">
        <f t="shared" si="83"/>
        <v>94.260759825188458</v>
      </c>
      <c r="DQ71" s="106">
        <f t="shared" si="83"/>
        <v>94.075190027994807</v>
      </c>
      <c r="DR71" s="106">
        <f t="shared" si="83"/>
        <v>104.96848387302065</v>
      </c>
      <c r="DS71" s="106">
        <f t="shared" si="83"/>
        <v>133.23004024355839</v>
      </c>
      <c r="DT71" s="106">
        <f t="shared" si="83"/>
        <v>107.73671207685153</v>
      </c>
      <c r="DU71" s="106">
        <f t="shared" si="83"/>
        <v>88.033767084935235</v>
      </c>
      <c r="DV71" s="106">
        <f t="shared" si="83"/>
        <v>90.647176533315204</v>
      </c>
      <c r="DW71" s="106">
        <f t="shared" si="83"/>
        <v>112.75343355345112</v>
      </c>
      <c r="DX71" s="106">
        <f t="shared" si="83"/>
        <v>117.68099813945749</v>
      </c>
      <c r="DY71" s="106">
        <f t="shared" si="83"/>
        <v>93.383975318965852</v>
      </c>
      <c r="DZ71" s="106">
        <f t="shared" si="83"/>
        <v>102.13666918859117</v>
      </c>
      <c r="EA71" s="106">
        <f t="shared" si="83"/>
        <v>102.06712019109594</v>
      </c>
      <c r="EB71" s="106">
        <f t="shared" si="83"/>
        <v>113.19241493435447</v>
      </c>
      <c r="EC71" s="106">
        <f t="shared" si="83"/>
        <v>105.96705948873209</v>
      </c>
      <c r="ED71" s="106">
        <f t="shared" si="83"/>
        <v>119.28991371758572</v>
      </c>
      <c r="EE71" s="106">
        <f t="shared" si="83"/>
        <v>88.590996017658298</v>
      </c>
      <c r="EF71" s="106">
        <f t="shared" si="83"/>
        <v>97.226264500789952</v>
      </c>
      <c r="EG71" s="106">
        <f t="shared" si="83"/>
        <v>119.52683359659017</v>
      </c>
      <c r="EH71" s="106">
        <f t="shared" si="83"/>
        <v>111.21410863804856</v>
      </c>
      <c r="EI71" s="106">
        <f t="shared" si="83"/>
        <v>110.55842852702885</v>
      </c>
      <c r="EJ71" s="106">
        <f t="shared" si="83"/>
        <v>104.4346889909345</v>
      </c>
      <c r="EK71" s="106">
        <f t="shared" si="83"/>
        <v>103.61453002786759</v>
      </c>
      <c r="EL71" s="106">
        <f t="shared" si="83"/>
        <v>115.26363621652388</v>
      </c>
      <c r="EM71" s="106">
        <f t="shared" si="83"/>
        <v>109.90828715366141</v>
      </c>
      <c r="EN71" s="106">
        <f t="shared" si="83"/>
        <v>97.654431003257415</v>
      </c>
      <c r="EO71" s="106">
        <f t="shared" si="83"/>
        <v>102.59799401911775</v>
      </c>
      <c r="EP71" s="106">
        <f t="shared" si="83"/>
        <v>110.05564943618809</v>
      </c>
      <c r="EQ71" s="106">
        <f t="shared" si="83"/>
        <v>92.786117558579036</v>
      </c>
      <c r="ER71" s="106">
        <f t="shared" si="83"/>
        <v>77.407493606332068</v>
      </c>
      <c r="ES71" s="106">
        <f t="shared" si="83"/>
        <v>115.291877968035</v>
      </c>
      <c r="ET71" s="106">
        <f t="shared" si="83"/>
        <v>96.250793442817823</v>
      </c>
      <c r="EU71" s="106">
        <f t="shared" si="83"/>
        <v>102.81565287557027</v>
      </c>
      <c r="EV71" s="106">
        <f t="shared" si="83"/>
        <v>116.27394188819231</v>
      </c>
      <c r="EW71" s="106">
        <f t="shared" si="83"/>
        <v>121.13745660446914</v>
      </c>
      <c r="EX71" s="106">
        <f t="shared" si="83"/>
        <v>106.92826139489223</v>
      </c>
      <c r="EY71" s="106">
        <f t="shared" si="83"/>
        <v>104.13899279886718</v>
      </c>
      <c r="EZ71" s="106">
        <f t="shared" si="83"/>
        <v>113.285044514072</v>
      </c>
      <c r="FA71" s="106">
        <f t="shared" si="83"/>
        <v>114.21648985792632</v>
      </c>
      <c r="FB71" s="106">
        <f t="shared" si="83"/>
        <v>104.23182842614301</v>
      </c>
      <c r="FC71" s="106">
        <f t="shared" si="83"/>
        <v>131.67281881027381</v>
      </c>
      <c r="FD71" s="106">
        <f t="shared" si="83"/>
        <v>113.2870283824373</v>
      </c>
      <c r="FE71" s="106">
        <f t="shared" si="83"/>
        <v>126.24536069372969</v>
      </c>
      <c r="FF71" s="106">
        <f t="shared" si="83"/>
        <v>96.16711743902178</v>
      </c>
      <c r="FG71" s="106">
        <f t="shared" si="83"/>
        <v>102.83771277355513</v>
      </c>
      <c r="FH71" s="106">
        <f t="shared" si="83"/>
        <v>100.75342589225956</v>
      </c>
      <c r="FI71" s="106">
        <f t="shared" si="83"/>
        <v>129.06805545171167</v>
      </c>
      <c r="FJ71" s="106">
        <f t="shared" si="83"/>
        <v>110.04425161529512</v>
      </c>
      <c r="FK71" s="106">
        <f t="shared" si="83"/>
        <v>114.19110700239821</v>
      </c>
      <c r="FL71" s="106">
        <f t="shared" si="83"/>
        <v>118.82668487097357</v>
      </c>
      <c r="FM71" s="106">
        <f t="shared" si="83"/>
        <v>114.4222774627621</v>
      </c>
      <c r="FN71" s="106">
        <f t="shared" si="83"/>
        <v>116.27392444489819</v>
      </c>
      <c r="FO71" s="106">
        <f t="shared" si="83"/>
        <v>110.0552283789887</v>
      </c>
      <c r="FP71" s="106">
        <f t="shared" si="83"/>
        <v>102.99790829460214</v>
      </c>
      <c r="FQ71" s="106">
        <f t="shared" si="83"/>
        <v>122.78208154964338</v>
      </c>
      <c r="FR71" s="106">
        <f t="shared" si="83"/>
        <v>92.196777115807421</v>
      </c>
      <c r="FS71" s="106">
        <f t="shared" si="83"/>
        <v>107.70461125758263</v>
      </c>
      <c r="FT71" s="106">
        <f t="shared" si="83"/>
        <v>88.441021090692189</v>
      </c>
      <c r="FU71" s="106">
        <f t="shared" ref="FU71:GV71" si="84">((FU69/FU70)*13.4)</f>
        <v>105.31437978961604</v>
      </c>
      <c r="FV71" s="106">
        <f t="shared" si="84"/>
        <v>104.87755035520391</v>
      </c>
      <c r="FW71" s="106">
        <f t="shared" si="84"/>
        <v>103.00886345933593</v>
      </c>
      <c r="FX71" s="106">
        <f t="shared" si="84"/>
        <v>116.54868740558857</v>
      </c>
      <c r="FY71" s="106">
        <f t="shared" si="84"/>
        <v>160.7949121098446</v>
      </c>
      <c r="FZ71" s="106">
        <f t="shared" si="84"/>
        <v>80.058783757963411</v>
      </c>
      <c r="GA71" s="106">
        <f t="shared" si="84"/>
        <v>119.05009025712589</v>
      </c>
      <c r="GB71" s="106">
        <f t="shared" si="84"/>
        <v>113.73509841905874</v>
      </c>
      <c r="GC71" s="106">
        <f t="shared" si="84"/>
        <v>110.38802881727186</v>
      </c>
      <c r="GD71" s="106">
        <f t="shared" si="84"/>
        <v>108.01208729108946</v>
      </c>
      <c r="GE71" s="106">
        <f t="shared" si="84"/>
        <v>98.971035693078406</v>
      </c>
      <c r="GF71" s="106">
        <f t="shared" si="84"/>
        <v>119.23018165780573</v>
      </c>
      <c r="GG71" s="106">
        <f t="shared" si="84"/>
        <v>117.7623918398736</v>
      </c>
      <c r="GH71" s="106">
        <f t="shared" si="84"/>
        <v>101.35883698638881</v>
      </c>
      <c r="GI71" s="106">
        <f t="shared" si="84"/>
        <v>101.90432631606301</v>
      </c>
      <c r="GJ71" s="106">
        <f t="shared" si="84"/>
        <v>93.726502088625153</v>
      </c>
      <c r="GK71" s="106">
        <f t="shared" si="84"/>
        <v>98.326318813435307</v>
      </c>
      <c r="GL71" s="106">
        <f t="shared" si="84"/>
        <v>108.0693000820249</v>
      </c>
      <c r="GM71" s="106">
        <f t="shared" si="84"/>
        <v>107.29148845336519</v>
      </c>
      <c r="GN71" s="106">
        <f t="shared" si="84"/>
        <v>75.810220652298426</v>
      </c>
      <c r="GO71" s="106">
        <f t="shared" si="84"/>
        <v>100.13123417926023</v>
      </c>
      <c r="GP71" s="106">
        <f t="shared" si="84"/>
        <v>112.30755568789829</v>
      </c>
      <c r="GQ71" s="106">
        <f t="shared" si="84"/>
        <v>98.414705919847435</v>
      </c>
      <c r="GR71" s="106">
        <f t="shared" si="84"/>
        <v>106.43251094780487</v>
      </c>
      <c r="GS71" s="106">
        <f t="shared" si="84"/>
        <v>110.24816549863881</v>
      </c>
      <c r="GT71" s="106">
        <f t="shared" si="84"/>
        <v>137.46469617445632</v>
      </c>
      <c r="GU71" s="106">
        <f t="shared" si="84"/>
        <v>109.70219461715706</v>
      </c>
      <c r="GV71" s="106">
        <f t="shared" si="84"/>
        <v>89.224413479331744</v>
      </c>
    </row>
    <row r="72" spans="1:204" x14ac:dyDescent="0.2">
      <c r="A72" s="83"/>
      <c r="B72" s="70"/>
      <c r="C72" s="71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Y72" s="72"/>
      <c r="Z72" s="73"/>
      <c r="AA72" s="74"/>
      <c r="AB72" s="74"/>
      <c r="AC72" s="74"/>
      <c r="AD72" s="74"/>
      <c r="AE72" s="74"/>
      <c r="AF72" s="74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</row>
    <row r="73" spans="1:204" x14ac:dyDescent="0.2">
      <c r="A73" s="69" t="s">
        <v>2067</v>
      </c>
      <c r="B73" s="70">
        <f>STDEV(D73:W73)/AVERAGE(D73:W73)</f>
        <v>0.14030226275680488</v>
      </c>
      <c r="C73" s="71"/>
      <c r="D73" s="8">
        <v>56297786.229747899</v>
      </c>
      <c r="E73" s="8">
        <v>54786954.829644904</v>
      </c>
      <c r="F73" s="8">
        <v>54719454.607849501</v>
      </c>
      <c r="G73" s="8">
        <v>52392221.274124198</v>
      </c>
      <c r="H73" s="8">
        <v>52953275.1990152</v>
      </c>
      <c r="I73" s="8">
        <v>50916888.076313503</v>
      </c>
      <c r="J73" s="8">
        <v>50702177.189728901</v>
      </c>
      <c r="K73" s="8">
        <v>47588076.039045997</v>
      </c>
      <c r="L73" s="8">
        <v>47048030.9402254</v>
      </c>
      <c r="M73" s="8">
        <v>46158485.286956899</v>
      </c>
      <c r="N73" s="8">
        <v>45328956.449511901</v>
      </c>
      <c r="O73" s="8">
        <v>43152644.9687884</v>
      </c>
      <c r="P73" s="8">
        <v>41682394.105547801</v>
      </c>
      <c r="Q73" s="8">
        <v>41012418.356270999</v>
      </c>
      <c r="R73" s="8">
        <v>40227493.420001499</v>
      </c>
      <c r="S73" s="8">
        <v>40188503.332456</v>
      </c>
      <c r="T73" s="8">
        <v>39480851.647605799</v>
      </c>
      <c r="U73" s="8">
        <v>37908955.567875199</v>
      </c>
      <c r="V73" s="8">
        <v>36936054.362237401</v>
      </c>
      <c r="W73" s="8">
        <v>37142103.559718102</v>
      </c>
      <c r="Y73" s="72">
        <f>STDEV(AA73:AT73)/AVERAGE(AA73:AT73)</f>
        <v>0.12523195229063688</v>
      </c>
      <c r="Z73" s="73"/>
      <c r="AA73" s="10">
        <v>43596276.896572702</v>
      </c>
      <c r="AB73" s="10">
        <v>42166035.210282803</v>
      </c>
      <c r="AC73" s="10">
        <v>41611181.8161873</v>
      </c>
      <c r="AD73" s="10">
        <v>42355442.140154697</v>
      </c>
      <c r="AE73" s="10">
        <v>41262521.541498102</v>
      </c>
      <c r="AF73" s="10">
        <v>40069836.572047301</v>
      </c>
      <c r="AG73" s="10">
        <v>38770421.590434797</v>
      </c>
      <c r="AH73" s="10">
        <v>38068886.948990203</v>
      </c>
      <c r="AI73" s="10">
        <v>37129137.616187803</v>
      </c>
      <c r="AJ73" s="10">
        <v>35733919.6512843</v>
      </c>
      <c r="AK73" s="10">
        <v>35768745.431840703</v>
      </c>
      <c r="AL73" s="10">
        <v>33530341.771656301</v>
      </c>
      <c r="AM73" s="10">
        <v>33144225.064649001</v>
      </c>
      <c r="AN73" s="10">
        <v>32532150.0916325</v>
      </c>
      <c r="AO73" s="10">
        <v>32889484.094304699</v>
      </c>
      <c r="AP73" s="10">
        <v>31914471.647611599</v>
      </c>
      <c r="AQ73" s="10">
        <v>30970400.7239905</v>
      </c>
      <c r="AR73" s="10">
        <v>31520621.7906118</v>
      </c>
      <c r="AS73" s="10">
        <v>30248491.368561301</v>
      </c>
      <c r="AT73" s="10">
        <v>30154961.782120399</v>
      </c>
      <c r="AV73" s="114">
        <v>35443385.583144002</v>
      </c>
      <c r="AW73" s="114">
        <v>43152060.480452597</v>
      </c>
      <c r="AX73" s="114">
        <v>22288546.221967101</v>
      </c>
      <c r="AY73" s="114">
        <v>28055491.110011</v>
      </c>
      <c r="AZ73" s="114">
        <v>41574695.7683395</v>
      </c>
      <c r="BA73" s="114">
        <v>30992324.5881471</v>
      </c>
      <c r="BB73" s="114">
        <v>54456629.961958602</v>
      </c>
      <c r="BC73" s="114">
        <v>32331067.732006401</v>
      </c>
      <c r="BD73" s="114">
        <v>40212692.291401401</v>
      </c>
      <c r="BE73" s="114">
        <v>33471153.528774198</v>
      </c>
      <c r="BF73" s="114">
        <v>37895035.083427303</v>
      </c>
      <c r="BG73" s="114">
        <v>34094213.903892197</v>
      </c>
      <c r="BH73" s="114">
        <v>41872624.667857699</v>
      </c>
      <c r="BI73" s="114">
        <v>43049252.208381303</v>
      </c>
      <c r="BJ73" s="114">
        <v>25158368.262165401</v>
      </c>
      <c r="BK73" s="114">
        <v>29872477.552056398</v>
      </c>
      <c r="BL73" s="114">
        <v>34094507.554980204</v>
      </c>
      <c r="BM73" s="114">
        <v>42528483.494412899</v>
      </c>
      <c r="BN73" s="114">
        <v>34878746.119150199</v>
      </c>
      <c r="BO73" s="114">
        <v>43954327.746974401</v>
      </c>
      <c r="BP73" s="114">
        <v>45402132.549504898</v>
      </c>
      <c r="BQ73" s="114">
        <v>40114543.911630303</v>
      </c>
      <c r="BR73" s="114">
        <v>25793595.986924</v>
      </c>
      <c r="BS73" s="114">
        <v>30870626.1255247</v>
      </c>
      <c r="BT73" s="114">
        <v>43252459.962201796</v>
      </c>
      <c r="BU73" s="114">
        <v>34214637.528424501</v>
      </c>
      <c r="BV73" s="114">
        <v>31456406.276966199</v>
      </c>
      <c r="BW73" s="114">
        <v>27900225.750278302</v>
      </c>
      <c r="BX73" s="114">
        <v>37865476.646413296</v>
      </c>
      <c r="BY73" s="114">
        <v>48603733.939076602</v>
      </c>
      <c r="BZ73" s="114">
        <v>23966013.907177601</v>
      </c>
      <c r="CA73" s="114">
        <v>25036152.194146998</v>
      </c>
      <c r="CB73" s="114">
        <v>34857502.941736497</v>
      </c>
      <c r="CC73" s="114">
        <v>37027149.571961097</v>
      </c>
      <c r="CD73" s="114">
        <v>32603466.296477798</v>
      </c>
      <c r="CE73" s="114">
        <v>21640386.3253925</v>
      </c>
      <c r="CF73" s="114">
        <v>34935522.199659303</v>
      </c>
      <c r="CG73" s="114">
        <v>28850131.638944902</v>
      </c>
      <c r="CH73" s="114">
        <v>29475553.819115601</v>
      </c>
      <c r="CI73" s="114">
        <v>37619319.574076802</v>
      </c>
      <c r="CJ73" s="114">
        <v>33098053.861522399</v>
      </c>
      <c r="CK73" s="114">
        <v>37304804.300022602</v>
      </c>
      <c r="CL73" s="114">
        <v>33813056.097131498</v>
      </c>
      <c r="CM73" s="114">
        <v>27870575.2182099</v>
      </c>
      <c r="CN73" s="114">
        <v>32703934.702860299</v>
      </c>
      <c r="CO73" s="114">
        <v>32132017.409962401</v>
      </c>
      <c r="CP73" s="114">
        <v>39209430.2605763</v>
      </c>
      <c r="CQ73" s="114">
        <v>29996304.644472599</v>
      </c>
      <c r="CR73" s="114">
        <v>39504504.949230298</v>
      </c>
      <c r="CS73" s="114">
        <v>28545950.672841098</v>
      </c>
      <c r="CT73" s="114">
        <v>38959580.007031299</v>
      </c>
      <c r="CU73" s="114">
        <v>30187907.211126599</v>
      </c>
      <c r="CV73" s="114">
        <v>32363508.876829699</v>
      </c>
      <c r="CW73" s="114">
        <v>30051224.048135601</v>
      </c>
      <c r="CX73" s="114">
        <v>31387388.308972798</v>
      </c>
      <c r="CY73" s="114">
        <v>31610978.342511699</v>
      </c>
      <c r="CZ73" s="114">
        <v>28338355.154630601</v>
      </c>
      <c r="DA73" s="114">
        <v>39582629.787164502</v>
      </c>
      <c r="DB73" s="114">
        <v>30407265.013625499</v>
      </c>
      <c r="DC73" s="114">
        <v>33598845.390964597</v>
      </c>
      <c r="DD73" s="114">
        <v>34283631.082498997</v>
      </c>
      <c r="DE73" s="114">
        <v>26007618.5530647</v>
      </c>
      <c r="DF73" s="114">
        <v>31216108.9109938</v>
      </c>
      <c r="DG73" s="114">
        <v>28959302.7606932</v>
      </c>
      <c r="DH73" s="114">
        <v>32680692.512882601</v>
      </c>
      <c r="DI73" s="114">
        <v>20909078.683214799</v>
      </c>
      <c r="DJ73" s="114">
        <v>31835990.830315001</v>
      </c>
      <c r="DK73" s="114">
        <v>37278235.632754996</v>
      </c>
      <c r="DL73" s="114">
        <v>28438259.924670901</v>
      </c>
      <c r="DM73" s="114">
        <v>26086071.075973101</v>
      </c>
      <c r="DN73" s="114">
        <v>19455988.6416554</v>
      </c>
      <c r="DO73" s="114">
        <v>38117555.956050701</v>
      </c>
      <c r="DP73" s="114">
        <v>31695031.776914101</v>
      </c>
      <c r="DQ73" s="114">
        <v>32489803.184349202</v>
      </c>
      <c r="DR73" s="114">
        <v>37774148.034333698</v>
      </c>
      <c r="DS73" s="114">
        <v>38818912.132895701</v>
      </c>
      <c r="DT73" s="114">
        <v>34704149.1191964</v>
      </c>
      <c r="DU73" s="114">
        <v>20273801.9297974</v>
      </c>
      <c r="DV73" s="114">
        <v>27876259.757481501</v>
      </c>
      <c r="DW73" s="114">
        <v>38290848.352584802</v>
      </c>
      <c r="DX73" s="114">
        <v>26569889.777459498</v>
      </c>
      <c r="DY73" s="114">
        <v>22713403.667474501</v>
      </c>
      <c r="DZ73" s="114">
        <v>26837089.632178601</v>
      </c>
      <c r="EA73" s="114">
        <v>23315199.998530801</v>
      </c>
      <c r="EB73" s="114">
        <v>29691281.481292699</v>
      </c>
      <c r="EC73" s="114">
        <v>29241198.291091502</v>
      </c>
      <c r="ED73" s="114">
        <v>25302058.602549698</v>
      </c>
      <c r="EE73" s="114">
        <v>20835823.1504221</v>
      </c>
      <c r="EF73" s="114">
        <v>22788150.076765101</v>
      </c>
      <c r="EG73" s="114">
        <v>29965270.195033502</v>
      </c>
      <c r="EH73" s="114">
        <v>20245145.200936399</v>
      </c>
      <c r="EI73" s="114">
        <v>25614731.699707899</v>
      </c>
      <c r="EJ73" s="114">
        <v>32555530.983813699</v>
      </c>
      <c r="EK73" s="114">
        <v>27103466.5207601</v>
      </c>
      <c r="EL73" s="114">
        <v>28138266.4709622</v>
      </c>
      <c r="EM73" s="114">
        <v>20957343.146074299</v>
      </c>
      <c r="EN73" s="114">
        <v>31917790.324232701</v>
      </c>
      <c r="EO73" s="114">
        <v>27724185.369805399</v>
      </c>
      <c r="EP73" s="114">
        <v>24068460.805858102</v>
      </c>
      <c r="EQ73" s="114">
        <v>23587436.9916998</v>
      </c>
      <c r="ER73" s="114">
        <v>21926202.251012798</v>
      </c>
      <c r="ES73" s="114">
        <v>31520269.3929381</v>
      </c>
      <c r="ET73" s="114">
        <v>24697409.126064502</v>
      </c>
      <c r="EU73" s="114">
        <v>18370744.341892298</v>
      </c>
      <c r="EV73" s="114">
        <v>25983181.952867601</v>
      </c>
      <c r="EW73" s="114">
        <v>27800055.271384198</v>
      </c>
      <c r="EX73" s="114">
        <v>32783734.7417267</v>
      </c>
      <c r="EY73" s="114">
        <v>27708143.889111899</v>
      </c>
      <c r="EZ73" s="114">
        <v>29968330.3662159</v>
      </c>
      <c r="FA73" s="114">
        <v>22948070.623677898</v>
      </c>
      <c r="FB73" s="114">
        <v>24615137.456537999</v>
      </c>
      <c r="FC73" s="114">
        <v>26531478.098651201</v>
      </c>
      <c r="FD73" s="114">
        <v>20844833.670486901</v>
      </c>
      <c r="FE73" s="114">
        <v>31349701.1652059</v>
      </c>
      <c r="FF73" s="114">
        <v>23188171.582319502</v>
      </c>
      <c r="FG73" s="114">
        <v>30667079.559149601</v>
      </c>
      <c r="FH73" s="114">
        <v>28070855.569782101</v>
      </c>
      <c r="FI73" s="114">
        <v>20344576.6653919</v>
      </c>
      <c r="FJ73" s="114">
        <v>24292976.848085999</v>
      </c>
      <c r="FK73" s="114">
        <v>26562492.722643498</v>
      </c>
      <c r="FL73" s="114">
        <v>24208085.6519523</v>
      </c>
      <c r="FM73" s="114">
        <v>16993711.276551701</v>
      </c>
      <c r="FN73" s="114">
        <v>29990421.640205801</v>
      </c>
      <c r="FO73" s="114">
        <v>23233074.9121533</v>
      </c>
      <c r="FP73" s="114">
        <v>15855671.486806201</v>
      </c>
      <c r="FQ73" s="114">
        <v>35118968.490378603</v>
      </c>
      <c r="FR73" s="114">
        <v>21950772.817495901</v>
      </c>
      <c r="FS73" s="114">
        <v>31193970.6411639</v>
      </c>
      <c r="FT73" s="114">
        <v>17856558.529141199</v>
      </c>
      <c r="FU73" s="114">
        <v>25946236.656491499</v>
      </c>
      <c r="FV73" s="114">
        <v>20142472.5223663</v>
      </c>
      <c r="FW73" s="114">
        <v>30537122.635080501</v>
      </c>
      <c r="FX73" s="114">
        <v>25285735.1954422</v>
      </c>
      <c r="FY73" s="114">
        <v>37266152.769766301</v>
      </c>
      <c r="FZ73" s="114">
        <v>23216698.316705</v>
      </c>
      <c r="GA73" s="114">
        <v>25104045.450668</v>
      </c>
      <c r="GB73" s="114">
        <v>20325102.353588998</v>
      </c>
      <c r="GC73" s="114">
        <v>23671859.687065501</v>
      </c>
      <c r="GD73" s="114">
        <v>24858416.095904998</v>
      </c>
      <c r="GE73" s="114">
        <v>23479713.104290102</v>
      </c>
      <c r="GF73" s="114">
        <v>30647129.606268201</v>
      </c>
      <c r="GG73" s="114">
        <v>33073249.046546001</v>
      </c>
      <c r="GH73" s="114">
        <v>23311971.6868288</v>
      </c>
      <c r="GI73" s="114">
        <v>22992748.708806701</v>
      </c>
      <c r="GJ73" s="114">
        <v>20458668.569944698</v>
      </c>
      <c r="GK73" s="114">
        <v>15839920.870046699</v>
      </c>
      <c r="GL73" s="114">
        <v>26135009.624293901</v>
      </c>
      <c r="GM73" s="114">
        <v>15773280.8062829</v>
      </c>
      <c r="GN73" s="114">
        <v>22407055.232174899</v>
      </c>
      <c r="GO73" s="114">
        <v>23209197.552505702</v>
      </c>
      <c r="GP73" s="114">
        <v>35642170.307547703</v>
      </c>
      <c r="GQ73" s="114">
        <v>25438124.5448552</v>
      </c>
      <c r="GR73" s="114">
        <v>24247784.8264204</v>
      </c>
      <c r="GS73" s="114">
        <v>21275713.680397701</v>
      </c>
      <c r="GT73" s="114">
        <v>25482408.221229099</v>
      </c>
      <c r="GU73" s="114">
        <v>27491149.532543201</v>
      </c>
      <c r="GV73" s="114">
        <v>27142211.188675102</v>
      </c>
    </row>
    <row r="74" spans="1:204" x14ac:dyDescent="0.2">
      <c r="A74" s="69" t="s">
        <v>2068</v>
      </c>
      <c r="B74" s="70">
        <f>STDEV(D74:W74)/AVERAGE(D74:W74)</f>
        <v>0.14523070487850592</v>
      </c>
      <c r="C74" s="71"/>
      <c r="D74" s="8">
        <v>11823447.230624899</v>
      </c>
      <c r="E74" s="8">
        <v>11366985.716542499</v>
      </c>
      <c r="F74" s="8">
        <v>11784068.851985</v>
      </c>
      <c r="G74" s="8">
        <v>11005643.8204413</v>
      </c>
      <c r="H74" s="8">
        <v>10813379.2798134</v>
      </c>
      <c r="I74" s="8">
        <v>10833310.002182901</v>
      </c>
      <c r="J74" s="8">
        <v>10463149.6788068</v>
      </c>
      <c r="K74" s="8">
        <v>9593392.9233093709</v>
      </c>
      <c r="L74" s="8">
        <v>9747391.6461982206</v>
      </c>
      <c r="M74" s="8">
        <v>9728987.4520339891</v>
      </c>
      <c r="N74" s="8">
        <v>9542277.7544054594</v>
      </c>
      <c r="O74" s="8">
        <v>9190092.6654280294</v>
      </c>
      <c r="P74" s="8">
        <v>8635432.1666849405</v>
      </c>
      <c r="Q74" s="8">
        <v>8590503.1389317606</v>
      </c>
      <c r="R74" s="8">
        <v>8405234.5777934007</v>
      </c>
      <c r="S74" s="8">
        <v>8404781.8869855199</v>
      </c>
      <c r="T74" s="8">
        <v>8036202.2429977404</v>
      </c>
      <c r="U74" s="8">
        <v>7899439.1122405902</v>
      </c>
      <c r="V74" s="8">
        <v>7715333.7716430202</v>
      </c>
      <c r="W74" s="8">
        <v>7554764.2998783803</v>
      </c>
      <c r="Y74" s="72">
        <f>STDEV(AA74:AT74)/AVERAGE(AA74:AT74)</f>
        <v>0.12961106877879425</v>
      </c>
      <c r="Z74" s="73"/>
      <c r="AA74" s="10">
        <v>13911073.963520899</v>
      </c>
      <c r="AB74" s="10">
        <v>13667591.5390875</v>
      </c>
      <c r="AC74" s="10">
        <v>13323515.054827999</v>
      </c>
      <c r="AD74" s="10">
        <v>13339167.2063787</v>
      </c>
      <c r="AE74" s="10">
        <v>12939331.131413801</v>
      </c>
      <c r="AF74" s="10">
        <v>12668891.0734163</v>
      </c>
      <c r="AG74" s="10">
        <v>12352746.026045499</v>
      </c>
      <c r="AH74" s="10">
        <v>12332917.4628736</v>
      </c>
      <c r="AI74" s="10">
        <v>11679893.1432129</v>
      </c>
      <c r="AJ74" s="10">
        <v>11306965.252861399</v>
      </c>
      <c r="AK74" s="10">
        <v>11230141.9642439</v>
      </c>
      <c r="AL74" s="10">
        <v>10553916.1695861</v>
      </c>
      <c r="AM74" s="10">
        <v>10614213.659097301</v>
      </c>
      <c r="AN74" s="10">
        <v>10319672.364703501</v>
      </c>
      <c r="AO74" s="10">
        <v>10417502.0099677</v>
      </c>
      <c r="AP74" s="10">
        <v>10263215.024763901</v>
      </c>
      <c r="AQ74" s="10">
        <v>9977095.1253171396</v>
      </c>
      <c r="AR74" s="10">
        <v>9891681.6710630897</v>
      </c>
      <c r="AS74" s="10">
        <v>9390951.71706108</v>
      </c>
      <c r="AT74" s="10">
        <v>9332963.5745786391</v>
      </c>
      <c r="AV74" s="114">
        <v>14204769.9416024</v>
      </c>
      <c r="AW74" s="114">
        <v>13617379.7347118</v>
      </c>
      <c r="AX74" s="114">
        <v>13748448.219056601</v>
      </c>
      <c r="AY74" s="114">
        <v>13857563.907955499</v>
      </c>
      <c r="AZ74" s="114">
        <v>13327591.2509034</v>
      </c>
      <c r="BA74" s="114">
        <v>14170002.985743601</v>
      </c>
      <c r="BB74" s="114">
        <v>13284820.113483001</v>
      </c>
      <c r="BC74" s="114">
        <v>13481465.561750701</v>
      </c>
      <c r="BD74" s="114">
        <v>13539487.848936601</v>
      </c>
      <c r="BE74" s="114">
        <v>13463935.159068201</v>
      </c>
      <c r="BF74" s="114">
        <v>13960100.574157801</v>
      </c>
      <c r="BG74" s="114">
        <v>10913265.8532224</v>
      </c>
      <c r="BH74" s="114">
        <v>13129913.2606022</v>
      </c>
      <c r="BI74" s="114">
        <v>13187587.380268101</v>
      </c>
      <c r="BJ74" s="114">
        <v>14054596.093826</v>
      </c>
      <c r="BK74" s="114">
        <v>13893581.954422699</v>
      </c>
      <c r="BL74" s="114">
        <v>13588247.0333101</v>
      </c>
      <c r="BM74" s="114">
        <v>13105259.2581347</v>
      </c>
      <c r="BN74" s="114">
        <v>13432734.355982799</v>
      </c>
      <c r="BO74" s="114">
        <v>13433766.724773901</v>
      </c>
      <c r="BP74" s="114">
        <v>13457144.7055248</v>
      </c>
      <c r="BQ74" s="114">
        <v>13719164.917252401</v>
      </c>
      <c r="BR74" s="114">
        <v>13910000.928729299</v>
      </c>
      <c r="BS74" s="114">
        <v>13394265.511328099</v>
      </c>
      <c r="BT74" s="114">
        <v>13369242.3804795</v>
      </c>
      <c r="BU74" s="114">
        <v>13465675.7462819</v>
      </c>
      <c r="BV74" s="114">
        <v>13145617.484253</v>
      </c>
      <c r="BW74" s="114">
        <v>13428496.3690529</v>
      </c>
      <c r="BX74" s="114">
        <v>13126858.737730701</v>
      </c>
      <c r="BY74" s="114">
        <v>13353906.273437399</v>
      </c>
      <c r="BZ74" s="114">
        <v>13369043.0054699</v>
      </c>
      <c r="CA74" s="114">
        <v>13525566.8505229</v>
      </c>
      <c r="CB74" s="114">
        <v>13024449.2265152</v>
      </c>
      <c r="CC74" s="114">
        <v>13078056.2148277</v>
      </c>
      <c r="CD74" s="114">
        <v>13065677.504568599</v>
      </c>
      <c r="CE74" s="114">
        <v>13077457.098833799</v>
      </c>
      <c r="CF74" s="114">
        <v>11647318.8694588</v>
      </c>
      <c r="CG74" s="114">
        <v>13016908.082376899</v>
      </c>
      <c r="CH74" s="114">
        <v>13136474.2534819</v>
      </c>
      <c r="CI74" s="114">
        <v>12118604.524258399</v>
      </c>
      <c r="CJ74" s="114">
        <v>12240092.1889238</v>
      </c>
      <c r="CK74" s="114">
        <v>12060896.929377399</v>
      </c>
      <c r="CL74" s="114">
        <v>12263698.8840062</v>
      </c>
      <c r="CM74" s="114">
        <v>12486136.0119409</v>
      </c>
      <c r="CN74" s="114">
        <v>12436335.2265459</v>
      </c>
      <c r="CO74" s="114">
        <v>12360974.115309199</v>
      </c>
      <c r="CP74" s="114">
        <v>11827734.641084701</v>
      </c>
      <c r="CQ74" s="114">
        <v>12347947.744678199</v>
      </c>
      <c r="CR74" s="114">
        <v>11837455.8739592</v>
      </c>
      <c r="CS74" s="114">
        <v>11169187.4491101</v>
      </c>
      <c r="CT74" s="114">
        <v>11889085.793521101</v>
      </c>
      <c r="CU74" s="114">
        <v>11156545.447359901</v>
      </c>
      <c r="CV74" s="114">
        <v>12219992.9866325</v>
      </c>
      <c r="CW74" s="114">
        <v>11553612.5584384</v>
      </c>
      <c r="CX74" s="114">
        <v>12101154.194927</v>
      </c>
      <c r="CY74" s="114">
        <v>11081138.4995752</v>
      </c>
      <c r="CZ74" s="114">
        <v>12176572.5014209</v>
      </c>
      <c r="DA74" s="114">
        <v>11293985.798177799</v>
      </c>
      <c r="DB74" s="114">
        <v>11552655.3119298</v>
      </c>
      <c r="DC74" s="114">
        <v>11493526.169651801</v>
      </c>
      <c r="DD74" s="114">
        <v>11414852.3732039</v>
      </c>
      <c r="DE74" s="114">
        <v>11962296.7804826</v>
      </c>
      <c r="DF74" s="114">
        <v>11522621.817751</v>
      </c>
      <c r="DG74" s="114">
        <v>11050225.196769301</v>
      </c>
      <c r="DH74" s="114">
        <v>11859825.088152001</v>
      </c>
      <c r="DI74" s="114">
        <v>11647853.464119401</v>
      </c>
      <c r="DJ74" s="114">
        <v>10768354.303506199</v>
      </c>
      <c r="DK74" s="114">
        <v>10991080.845587</v>
      </c>
      <c r="DL74" s="114">
        <v>11642414.407585301</v>
      </c>
      <c r="DM74" s="114">
        <v>11596400.682605</v>
      </c>
      <c r="DN74" s="114">
        <v>11918313.181039101</v>
      </c>
      <c r="DO74" s="114">
        <v>11408997.2351103</v>
      </c>
      <c r="DP74" s="114">
        <v>11780750.881704999</v>
      </c>
      <c r="DQ74" s="114">
        <v>12402710.115168801</v>
      </c>
      <c r="DR74" s="114">
        <v>11732968.136944</v>
      </c>
      <c r="DS74" s="114">
        <v>11995762.6863246</v>
      </c>
      <c r="DT74" s="114">
        <v>11370733.445706701</v>
      </c>
      <c r="DU74" s="114">
        <v>9587058.6504643504</v>
      </c>
      <c r="DV74" s="114">
        <v>10167141.246184099</v>
      </c>
      <c r="DW74" s="114">
        <v>10095882.0473717</v>
      </c>
      <c r="DX74" s="114">
        <v>10426686.728028201</v>
      </c>
      <c r="DY74" s="114">
        <v>9382407.9002099205</v>
      </c>
      <c r="DZ74" s="114">
        <v>10368646.244108399</v>
      </c>
      <c r="EA74" s="114">
        <v>9900385.7889989298</v>
      </c>
      <c r="EB74" s="114">
        <v>9891261.8325164504</v>
      </c>
      <c r="EC74" s="114">
        <v>9947011.27115741</v>
      </c>
      <c r="ED74" s="114">
        <v>8920885.0570152607</v>
      </c>
      <c r="EE74" s="114">
        <v>9941072.2297461592</v>
      </c>
      <c r="EF74" s="114">
        <v>9470017.3944214508</v>
      </c>
      <c r="EG74" s="114">
        <v>9183818.1292146109</v>
      </c>
      <c r="EH74" s="114">
        <v>9719812.8499036301</v>
      </c>
      <c r="EI74" s="114">
        <v>9023163.5202413201</v>
      </c>
      <c r="EJ74" s="114">
        <v>9332250.89731385</v>
      </c>
      <c r="EK74" s="114">
        <v>9844347.1653147899</v>
      </c>
      <c r="EL74" s="114">
        <v>8846503.2693788894</v>
      </c>
      <c r="EM74" s="114">
        <v>9524062.1203678604</v>
      </c>
      <c r="EN74" s="114">
        <v>9507416.6204615608</v>
      </c>
      <c r="EO74" s="114">
        <v>10438699.6667521</v>
      </c>
      <c r="EP74" s="114">
        <v>9818910.1287762299</v>
      </c>
      <c r="EQ74" s="114">
        <v>9695214.5258251894</v>
      </c>
      <c r="ER74" s="114">
        <v>9555433.5490842797</v>
      </c>
      <c r="ES74" s="114">
        <v>10294499.217505701</v>
      </c>
      <c r="ET74" s="114">
        <v>9731956.1927357595</v>
      </c>
      <c r="EU74" s="114">
        <v>9533034.5369865391</v>
      </c>
      <c r="EV74" s="114">
        <v>9601309.4626969993</v>
      </c>
      <c r="EW74" s="114">
        <v>9510238.7657626402</v>
      </c>
      <c r="EX74" s="114">
        <v>9310191.1816709302</v>
      </c>
      <c r="EY74" s="114">
        <v>9916759.0565500706</v>
      </c>
      <c r="EZ74" s="114">
        <v>9767527.6725655198</v>
      </c>
      <c r="FA74" s="114">
        <v>9517502.7047207691</v>
      </c>
      <c r="FB74" s="114">
        <v>9161749.6897992305</v>
      </c>
      <c r="FC74" s="114">
        <v>9723967.2302333303</v>
      </c>
      <c r="FD74" s="114">
        <v>9804342.4153899401</v>
      </c>
      <c r="FE74" s="114">
        <v>9791803.1730671301</v>
      </c>
      <c r="FF74" s="114">
        <v>9910433.8561788797</v>
      </c>
      <c r="FG74" s="114">
        <v>10006234.3969709</v>
      </c>
      <c r="FH74" s="114">
        <v>9731150.7939049304</v>
      </c>
      <c r="FI74" s="114">
        <v>9770706.9286996592</v>
      </c>
      <c r="FJ74" s="114">
        <v>9452600.48570114</v>
      </c>
      <c r="FK74" s="114">
        <v>9270315.8564656898</v>
      </c>
      <c r="FL74" s="114">
        <v>9154322.8440798596</v>
      </c>
      <c r="FM74" s="114">
        <v>9089968.3628462404</v>
      </c>
      <c r="FN74" s="114">
        <v>9236451.8026592508</v>
      </c>
      <c r="FO74" s="114">
        <v>9159860.8907551896</v>
      </c>
      <c r="FP74" s="114">
        <v>9540701.4091255795</v>
      </c>
      <c r="FQ74" s="114">
        <v>9147005.3324392401</v>
      </c>
      <c r="FR74" s="114">
        <v>9410126.9567862209</v>
      </c>
      <c r="FS74" s="114">
        <v>9116630.3841628507</v>
      </c>
      <c r="FT74" s="114">
        <v>9134312.7006907295</v>
      </c>
      <c r="FU74" s="114">
        <v>8779012.7099811006</v>
      </c>
      <c r="FV74" s="114">
        <v>8468315.8512908109</v>
      </c>
      <c r="FW74" s="114">
        <v>9273902.5486916397</v>
      </c>
      <c r="FX74" s="114">
        <v>9109957.5551006291</v>
      </c>
      <c r="FY74" s="114">
        <v>8894947.1148398798</v>
      </c>
      <c r="FZ74" s="114">
        <v>9743675.1756177898</v>
      </c>
      <c r="GA74" s="114">
        <v>9262174.1968212593</v>
      </c>
      <c r="GB74" s="114">
        <v>9421413.4902840406</v>
      </c>
      <c r="GC74" s="114">
        <v>8833450.9957002494</v>
      </c>
      <c r="GD74" s="114">
        <v>8867824.96744035</v>
      </c>
      <c r="GE74" s="114">
        <v>8994710.2278993409</v>
      </c>
      <c r="GF74" s="114">
        <v>9231867.0300839208</v>
      </c>
      <c r="GG74" s="114">
        <v>10727599.188190499</v>
      </c>
      <c r="GH74" s="114">
        <v>8883124.4984754305</v>
      </c>
      <c r="GI74" s="114">
        <v>8717190.7189255096</v>
      </c>
      <c r="GJ74" s="114">
        <v>9201101.4722303003</v>
      </c>
      <c r="GK74" s="114">
        <v>8988981.6537051797</v>
      </c>
      <c r="GL74" s="114">
        <v>8419494.8501712997</v>
      </c>
      <c r="GM74" s="114">
        <v>8151576.7020797301</v>
      </c>
      <c r="GN74" s="114">
        <v>9203951.7690190095</v>
      </c>
      <c r="GO74" s="114">
        <v>8284646.7122719297</v>
      </c>
      <c r="GP74" s="114">
        <v>8734363.3812767994</v>
      </c>
      <c r="GQ74" s="114">
        <v>9040351.4907131307</v>
      </c>
      <c r="GR74" s="114">
        <v>8427084.8071244191</v>
      </c>
      <c r="GS74" s="114">
        <v>9235838.5283196401</v>
      </c>
      <c r="GT74" s="114">
        <v>9382545.7227529809</v>
      </c>
      <c r="GU74" s="114">
        <v>9035163.9486676808</v>
      </c>
      <c r="GV74" s="114">
        <v>8916837.3009249102</v>
      </c>
    </row>
    <row r="75" spans="1:204" s="79" customFormat="1" x14ac:dyDescent="0.2">
      <c r="A75" s="75" t="s">
        <v>2034</v>
      </c>
      <c r="B75" s="76">
        <f>STDEV(D75:W75)/AVERAGE(D75:W75)</f>
        <v>1.6608695839166191E-2</v>
      </c>
      <c r="C75" s="77"/>
      <c r="D75" s="78">
        <f t="shared" ref="D75:W75" si="85">(D73/D74)*22.3</f>
        <v>106.18228410336677</v>
      </c>
      <c r="E75" s="78">
        <f t="shared" si="85"/>
        <v>107.4822405136884</v>
      </c>
      <c r="F75" s="78">
        <f t="shared" si="85"/>
        <v>103.55029770124744</v>
      </c>
      <c r="G75" s="78">
        <f t="shared" si="85"/>
        <v>106.1588539003002</v>
      </c>
      <c r="H75" s="78">
        <f t="shared" si="85"/>
        <v>109.20342349800723</v>
      </c>
      <c r="I75" s="78">
        <f t="shared" si="85"/>
        <v>104.81068148820627</v>
      </c>
      <c r="J75" s="78">
        <f t="shared" si="85"/>
        <v>108.0610127962819</v>
      </c>
      <c r="K75" s="78">
        <f t="shared" si="85"/>
        <v>110.61926725551501</v>
      </c>
      <c r="L75" s="78">
        <f t="shared" si="85"/>
        <v>107.63608645767661</v>
      </c>
      <c r="M75" s="78">
        <f t="shared" si="85"/>
        <v>105.80075542023043</v>
      </c>
      <c r="N75" s="78">
        <f t="shared" si="85"/>
        <v>105.93233134064191</v>
      </c>
      <c r="O75" s="78">
        <f t="shared" si="85"/>
        <v>104.71102064335517</v>
      </c>
      <c r="P75" s="78">
        <f t="shared" si="85"/>
        <v>107.63993864021616</v>
      </c>
      <c r="Q75" s="78">
        <f t="shared" si="85"/>
        <v>106.46372098975473</v>
      </c>
      <c r="R75" s="78">
        <f t="shared" si="85"/>
        <v>106.72790806292275</v>
      </c>
      <c r="S75" s="78">
        <f t="shared" si="85"/>
        <v>106.63020603800624</v>
      </c>
      <c r="T75" s="78">
        <f t="shared" si="85"/>
        <v>109.55709738499384</v>
      </c>
      <c r="U75" s="78">
        <f t="shared" si="85"/>
        <v>107.01642194490401</v>
      </c>
      <c r="V75" s="78">
        <f t="shared" si="85"/>
        <v>106.75805307415604</v>
      </c>
      <c r="W75" s="78">
        <f t="shared" si="85"/>
        <v>109.63530780107163</v>
      </c>
      <c r="Y75" s="80">
        <f>STDEV(AA75:AT75)/AVERAGE(AA75:AT75)</f>
        <v>1.2951150384322123E-2</v>
      </c>
      <c r="Z75" s="81"/>
      <c r="AA75" s="82">
        <f>((AA73/AA74)*22.3)</f>
        <v>69.886550624557799</v>
      </c>
      <c r="AB75" s="82">
        <f t="shared" ref="AB75:AT75" si="86">((AB73/AB74)*22.3)</f>
        <v>68.797972378686168</v>
      </c>
      <c r="AC75" s="82">
        <f t="shared" si="86"/>
        <v>69.645986864759536</v>
      </c>
      <c r="AD75" s="82">
        <f t="shared" si="86"/>
        <v>70.808495396458</v>
      </c>
      <c r="AE75" s="82">
        <f t="shared" si="86"/>
        <v>71.112967202877982</v>
      </c>
      <c r="AF75" s="82">
        <f t="shared" si="86"/>
        <v>70.531615622747452</v>
      </c>
      <c r="AG75" s="82">
        <f t="shared" si="86"/>
        <v>69.990947732896544</v>
      </c>
      <c r="AH75" s="82">
        <f t="shared" si="86"/>
        <v>68.834984221541802</v>
      </c>
      <c r="AI75" s="82">
        <f t="shared" si="86"/>
        <v>70.889327384139733</v>
      </c>
      <c r="AJ75" s="82">
        <f t="shared" si="86"/>
        <v>70.47571036109629</v>
      </c>
      <c r="AK75" s="82">
        <f t="shared" si="86"/>
        <v>71.026975942930676</v>
      </c>
      <c r="AL75" s="82">
        <f t="shared" si="86"/>
        <v>70.848262341016834</v>
      </c>
      <c r="AM75" s="82">
        <f t="shared" si="86"/>
        <v>69.634571403995253</v>
      </c>
      <c r="AN75" s="82">
        <f t="shared" si="86"/>
        <v>70.299416629226343</v>
      </c>
      <c r="AO75" s="82">
        <f t="shared" si="86"/>
        <v>70.404161631188288</v>
      </c>
      <c r="AP75" s="82">
        <f t="shared" si="86"/>
        <v>69.344032647129566</v>
      </c>
      <c r="AQ75" s="82">
        <f t="shared" si="86"/>
        <v>69.22254699090432</v>
      </c>
      <c r="AR75" s="82">
        <f t="shared" si="86"/>
        <v>71.060704266992374</v>
      </c>
      <c r="AS75" s="82">
        <f t="shared" si="86"/>
        <v>71.828860145605816</v>
      </c>
      <c r="AT75" s="82">
        <f t="shared" si="86"/>
        <v>72.051673872695332</v>
      </c>
      <c r="AU75" s="105"/>
      <c r="AV75" s="106">
        <f>((AV73/AV74)*22.3)</f>
        <v>55.642400528378417</v>
      </c>
      <c r="AW75" s="106">
        <f t="shared" ref="AW75:DH75" si="87">((AW73/AW74)*22.3)</f>
        <v>70.66638130543835</v>
      </c>
      <c r="AX75" s="106">
        <f t="shared" si="87"/>
        <v>36.152049513553919</v>
      </c>
      <c r="AY75" s="106">
        <f t="shared" si="87"/>
        <v>45.147722637892556</v>
      </c>
      <c r="AZ75" s="106">
        <f t="shared" si="87"/>
        <v>69.563636682744686</v>
      </c>
      <c r="BA75" s="106">
        <f t="shared" si="87"/>
        <v>48.77407852426164</v>
      </c>
      <c r="BB75" s="106">
        <f t="shared" si="87"/>
        <v>91.41131289532315</v>
      </c>
      <c r="BC75" s="106">
        <f t="shared" si="87"/>
        <v>53.479557331607801</v>
      </c>
      <c r="BD75" s="106">
        <f t="shared" si="87"/>
        <v>66.231680851110042</v>
      </c>
      <c r="BE75" s="106">
        <f t="shared" si="87"/>
        <v>55.437486505492146</v>
      </c>
      <c r="BF75" s="106">
        <f t="shared" si="87"/>
        <v>60.533896433723257</v>
      </c>
      <c r="BG75" s="106">
        <f t="shared" si="87"/>
        <v>69.667593576701805</v>
      </c>
      <c r="BH75" s="106">
        <f t="shared" si="87"/>
        <v>71.116961061355866</v>
      </c>
      <c r="BI75" s="106">
        <f t="shared" si="87"/>
        <v>72.795599116431148</v>
      </c>
      <c r="BJ75" s="106">
        <f t="shared" si="87"/>
        <v>39.918017458555234</v>
      </c>
      <c r="BK75" s="106">
        <f t="shared" si="87"/>
        <v>47.947048615407802</v>
      </c>
      <c r="BL75" s="106">
        <f t="shared" si="87"/>
        <v>55.953318821202465</v>
      </c>
      <c r="BM75" s="106">
        <f t="shared" si="87"/>
        <v>72.366762323814825</v>
      </c>
      <c r="BN75" s="106">
        <f t="shared" si="87"/>
        <v>57.903031344517522</v>
      </c>
      <c r="BO75" s="106">
        <f t="shared" si="87"/>
        <v>72.96401142279224</v>
      </c>
      <c r="BP75" s="106">
        <f t="shared" si="87"/>
        <v>75.236432245414804</v>
      </c>
      <c r="BQ75" s="106">
        <f t="shared" si="87"/>
        <v>65.204721615702553</v>
      </c>
      <c r="BR75" s="106">
        <f t="shared" si="87"/>
        <v>41.351340913314402</v>
      </c>
      <c r="BS75" s="106">
        <f t="shared" si="87"/>
        <v>51.396245805115555</v>
      </c>
      <c r="BT75" s="106">
        <f t="shared" si="87"/>
        <v>72.145438739701149</v>
      </c>
      <c r="BU75" s="106">
        <f t="shared" si="87"/>
        <v>56.661576534288663</v>
      </c>
      <c r="BV75" s="106">
        <f t="shared" si="87"/>
        <v>53.362108004180051</v>
      </c>
      <c r="BW75" s="106">
        <f t="shared" si="87"/>
        <v>46.332442377171944</v>
      </c>
      <c r="BX75" s="106">
        <f t="shared" si="87"/>
        <v>64.326138193896014</v>
      </c>
      <c r="BY75" s="106">
        <f t="shared" si="87"/>
        <v>81.164510567020287</v>
      </c>
      <c r="BZ75" s="106">
        <f t="shared" si="87"/>
        <v>39.976093270954046</v>
      </c>
      <c r="CA75" s="106">
        <f t="shared" si="87"/>
        <v>41.277840707126728</v>
      </c>
      <c r="CB75" s="106">
        <f t="shared" si="87"/>
        <v>59.681780172189519</v>
      </c>
      <c r="CC75" s="106">
        <f t="shared" si="87"/>
        <v>63.136709453700036</v>
      </c>
      <c r="CD75" s="106">
        <f t="shared" si="87"/>
        <v>55.646352679164856</v>
      </c>
      <c r="CE75" s="106">
        <f t="shared" si="87"/>
        <v>36.901716550023139</v>
      </c>
      <c r="CF75" s="106">
        <f t="shared" si="87"/>
        <v>66.887680657153851</v>
      </c>
      <c r="CG75" s="106">
        <f t="shared" si="87"/>
        <v>49.424789011108516</v>
      </c>
      <c r="CH75" s="106">
        <f t="shared" si="87"/>
        <v>50.03662607507151</v>
      </c>
      <c r="CI75" s="106">
        <f t="shared" si="87"/>
        <v>69.22503534318858</v>
      </c>
      <c r="CJ75" s="106">
        <f t="shared" si="87"/>
        <v>60.300738729717452</v>
      </c>
      <c r="CK75" s="106">
        <f t="shared" si="87"/>
        <v>68.974732207868044</v>
      </c>
      <c r="CL75" s="106">
        <f t="shared" si="87"/>
        <v>61.484806345776157</v>
      </c>
      <c r="CM75" s="106">
        <f t="shared" si="87"/>
        <v>49.776314047172541</v>
      </c>
      <c r="CN75" s="106">
        <f t="shared" si="87"/>
        <v>58.642496409799804</v>
      </c>
      <c r="CO75" s="106">
        <f t="shared" si="87"/>
        <v>57.968245994036515</v>
      </c>
      <c r="CP75" s="106">
        <f t="shared" si="87"/>
        <v>73.925423704861245</v>
      </c>
      <c r="CQ75" s="106">
        <f t="shared" si="87"/>
        <v>54.172369968121508</v>
      </c>
      <c r="CR75" s="106">
        <f t="shared" si="87"/>
        <v>74.420590855659057</v>
      </c>
      <c r="CS75" s="106">
        <f t="shared" si="87"/>
        <v>56.993823669337317</v>
      </c>
      <c r="CT75" s="106">
        <f t="shared" si="87"/>
        <v>73.075310351469213</v>
      </c>
      <c r="CU75" s="106">
        <f t="shared" si="87"/>
        <v>60.340392461487959</v>
      </c>
      <c r="CV75" s="106">
        <f t="shared" si="87"/>
        <v>59.05946498846437</v>
      </c>
      <c r="CW75" s="106">
        <f t="shared" si="87"/>
        <v>58.002836159152046</v>
      </c>
      <c r="CX75" s="106">
        <f t="shared" si="87"/>
        <v>57.840661148134046</v>
      </c>
      <c r="CY75" s="106">
        <f t="shared" si="87"/>
        <v>63.61483678459885</v>
      </c>
      <c r="CZ75" s="106">
        <f t="shared" si="87"/>
        <v>51.898456636670119</v>
      </c>
      <c r="DA75" s="106">
        <f t="shared" si="87"/>
        <v>78.155990279019505</v>
      </c>
      <c r="DB75" s="106">
        <f t="shared" si="87"/>
        <v>58.694905326538233</v>
      </c>
      <c r="DC75" s="106">
        <f t="shared" si="87"/>
        <v>65.189241418085132</v>
      </c>
      <c r="DD75" s="106">
        <f t="shared" si="87"/>
        <v>66.976334703586033</v>
      </c>
      <c r="DE75" s="106">
        <f t="shared" si="87"/>
        <v>48.483155398686314</v>
      </c>
      <c r="DF75" s="106">
        <f t="shared" si="87"/>
        <v>60.413267025978918</v>
      </c>
      <c r="DG75" s="106">
        <f t="shared" si="87"/>
        <v>58.441564770305817</v>
      </c>
      <c r="DH75" s="106">
        <f t="shared" si="87"/>
        <v>61.449425908088209</v>
      </c>
      <c r="DI75" s="106">
        <f t="shared" ref="DI75:FT75" si="88">((DI73/DI74)*22.3)</f>
        <v>40.030762412320669</v>
      </c>
      <c r="DJ75" s="106">
        <f t="shared" si="88"/>
        <v>65.92860668457628</v>
      </c>
      <c r="DK75" s="106">
        <f t="shared" si="88"/>
        <v>75.634477290212217</v>
      </c>
      <c r="DL75" s="106">
        <f t="shared" si="88"/>
        <v>54.470934818037634</v>
      </c>
      <c r="DM75" s="106">
        <f t="shared" si="88"/>
        <v>50.163787964553457</v>
      </c>
      <c r="DN75" s="106">
        <f t="shared" si="88"/>
        <v>36.403519534891807</v>
      </c>
      <c r="DO75" s="106">
        <f t="shared" si="88"/>
        <v>74.504488019688168</v>
      </c>
      <c r="DP75" s="106">
        <f t="shared" si="88"/>
        <v>59.996108543710342</v>
      </c>
      <c r="DQ75" s="106">
        <f t="shared" si="88"/>
        <v>58.416475454415355</v>
      </c>
      <c r="DR75" s="106">
        <f t="shared" si="88"/>
        <v>71.794578433505038</v>
      </c>
      <c r="DS75" s="106">
        <f t="shared" si="88"/>
        <v>72.163960158235312</v>
      </c>
      <c r="DT75" s="106">
        <f t="shared" si="88"/>
        <v>68.060915248196736</v>
      </c>
      <c r="DU75" s="106">
        <f t="shared" si="88"/>
        <v>47.157923980425863</v>
      </c>
      <c r="DV75" s="106">
        <f t="shared" si="88"/>
        <v>61.142122209146038</v>
      </c>
      <c r="DW75" s="106">
        <f t="shared" si="88"/>
        <v>84.577644058840448</v>
      </c>
      <c r="DX75" s="106">
        <f t="shared" si="88"/>
        <v>56.826157483432581</v>
      </c>
      <c r="DY75" s="106">
        <f t="shared" si="88"/>
        <v>53.984958570533777</v>
      </c>
      <c r="DZ75" s="106">
        <f t="shared" si="88"/>
        <v>57.718923445540412</v>
      </c>
      <c r="EA75" s="106">
        <f t="shared" si="88"/>
        <v>52.516030288937777</v>
      </c>
      <c r="EB75" s="106">
        <f t="shared" si="88"/>
        <v>66.939444961025501</v>
      </c>
      <c r="EC75" s="106">
        <f t="shared" si="88"/>
        <v>65.555241078506015</v>
      </c>
      <c r="ED75" s="106">
        <f t="shared" si="88"/>
        <v>63.248870849776388</v>
      </c>
      <c r="EE75" s="106">
        <f t="shared" si="88"/>
        <v>46.739309957340204</v>
      </c>
      <c r="EF75" s="106">
        <f t="shared" si="88"/>
        <v>53.661543115138876</v>
      </c>
      <c r="EG75" s="106">
        <f t="shared" si="88"/>
        <v>72.761188859299963</v>
      </c>
      <c r="EH75" s="106">
        <f t="shared" si="88"/>
        <v>46.448089582852191</v>
      </c>
      <c r="EI75" s="106">
        <f t="shared" si="88"/>
        <v>63.304684174471163</v>
      </c>
      <c r="EJ75" s="106">
        <f t="shared" si="88"/>
        <v>77.793487222681776</v>
      </c>
      <c r="EK75" s="106">
        <f t="shared" si="88"/>
        <v>61.396382437882387</v>
      </c>
      <c r="EL75" s="106">
        <f t="shared" si="88"/>
        <v>70.930097824573849</v>
      </c>
      <c r="EM75" s="106">
        <f t="shared" si="88"/>
        <v>49.07031750223463</v>
      </c>
      <c r="EN75" s="106">
        <f t="shared" si="88"/>
        <v>74.864366698577982</v>
      </c>
      <c r="EO75" s="106">
        <f t="shared" si="88"/>
        <v>59.22666169961979</v>
      </c>
      <c r="EP75" s="106">
        <f t="shared" si="88"/>
        <v>54.662551029737358</v>
      </c>
      <c r="EQ75" s="106">
        <f t="shared" si="88"/>
        <v>54.253554009949674</v>
      </c>
      <c r="ER75" s="106">
        <f t="shared" si="88"/>
        <v>51.170290462063136</v>
      </c>
      <c r="ES75" s="106">
        <f t="shared" si="88"/>
        <v>68.279378395331875</v>
      </c>
      <c r="ET75" s="106">
        <f t="shared" si="88"/>
        <v>56.592139607280323</v>
      </c>
      <c r="EU75" s="106">
        <f t="shared" si="88"/>
        <v>42.973472637150138</v>
      </c>
      <c r="EV75" s="106">
        <f t="shared" si="88"/>
        <v>60.348534728531455</v>
      </c>
      <c r="EW75" s="106">
        <f t="shared" si="88"/>
        <v>65.186715898625877</v>
      </c>
      <c r="EX75" s="106">
        <f t="shared" si="88"/>
        <v>78.524411633972122</v>
      </c>
      <c r="EY75" s="106">
        <f t="shared" si="88"/>
        <v>62.307817020024778</v>
      </c>
      <c r="EZ75" s="106">
        <f t="shared" si="88"/>
        <v>68.419951247610015</v>
      </c>
      <c r="FA75" s="106">
        <f t="shared" si="88"/>
        <v>53.768513735666019</v>
      </c>
      <c r="FB75" s="106">
        <f t="shared" si="88"/>
        <v>59.914053959798409</v>
      </c>
      <c r="FC75" s="106">
        <f t="shared" si="88"/>
        <v>60.84470952970549</v>
      </c>
      <c r="FD75" s="106">
        <f t="shared" si="88"/>
        <v>47.411623458009373</v>
      </c>
      <c r="FE75" s="106">
        <f t="shared" si="88"/>
        <v>71.396281525245357</v>
      </c>
      <c r="FF75" s="106">
        <f t="shared" si="88"/>
        <v>52.176951462455889</v>
      </c>
      <c r="FG75" s="106">
        <f t="shared" si="88"/>
        <v>68.344978444244717</v>
      </c>
      <c r="FH75" s="106">
        <f t="shared" si="88"/>
        <v>64.327446204843639</v>
      </c>
      <c r="FI75" s="106">
        <f t="shared" si="88"/>
        <v>46.433084417425896</v>
      </c>
      <c r="FJ75" s="106">
        <f t="shared" si="88"/>
        <v>57.310513073285257</v>
      </c>
      <c r="FK75" s="106">
        <f t="shared" si="88"/>
        <v>63.896807496781577</v>
      </c>
      <c r="FL75" s="106">
        <f t="shared" si="88"/>
        <v>58.971080573988431</v>
      </c>
      <c r="FM75" s="106">
        <f t="shared" si="88"/>
        <v>41.689887834597869</v>
      </c>
      <c r="FN75" s="106">
        <f t="shared" si="88"/>
        <v>72.407285488572597</v>
      </c>
      <c r="FO75" s="106">
        <f t="shared" si="88"/>
        <v>56.561729126685869</v>
      </c>
      <c r="FP75" s="106">
        <f t="shared" si="88"/>
        <v>37.060322820456513</v>
      </c>
      <c r="FQ75" s="106">
        <f t="shared" si="88"/>
        <v>85.618513258983612</v>
      </c>
      <c r="FR75" s="106">
        <f t="shared" si="88"/>
        <v>52.018664155975962</v>
      </c>
      <c r="FS75" s="106">
        <f t="shared" si="88"/>
        <v>76.302922898615677</v>
      </c>
      <c r="FT75" s="106">
        <f t="shared" si="88"/>
        <v>43.594002991570136</v>
      </c>
      <c r="FU75" s="106">
        <f t="shared" ref="FU75:GV75" si="89">((FU73/FU74)*22.3)</f>
        <v>65.907306043871316</v>
      </c>
      <c r="FV75" s="106">
        <f t="shared" si="89"/>
        <v>53.042085951517883</v>
      </c>
      <c r="FW75" s="106">
        <f t="shared" si="89"/>
        <v>73.429479249635577</v>
      </c>
      <c r="FX75" s="106">
        <f t="shared" si="89"/>
        <v>61.896215371788578</v>
      </c>
      <c r="FY75" s="106">
        <f t="shared" si="89"/>
        <v>93.427785015082492</v>
      </c>
      <c r="FZ75" s="106">
        <f t="shared" si="89"/>
        <v>53.135224967071537</v>
      </c>
      <c r="GA75" s="106">
        <f t="shared" si="89"/>
        <v>60.44155526053747</v>
      </c>
      <c r="GB75" s="106">
        <f t="shared" si="89"/>
        <v>48.108469387576989</v>
      </c>
      <c r="GC75" s="106">
        <f t="shared" si="89"/>
        <v>59.759483725953935</v>
      </c>
      <c r="GD75" s="106">
        <f t="shared" si="89"/>
        <v>62.511684767577172</v>
      </c>
      <c r="GE75" s="106">
        <f t="shared" si="89"/>
        <v>58.211725442983202</v>
      </c>
      <c r="GF75" s="106">
        <f t="shared" si="89"/>
        <v>74.029553067941919</v>
      </c>
      <c r="GG75" s="106">
        <f t="shared" si="89"/>
        <v>68.751026282739119</v>
      </c>
      <c r="GH75" s="106">
        <f t="shared" si="89"/>
        <v>58.52186003984329</v>
      </c>
      <c r="GI75" s="106">
        <f t="shared" si="89"/>
        <v>58.819212833465471</v>
      </c>
      <c r="GJ75" s="106">
        <f t="shared" si="89"/>
        <v>49.58409713083833</v>
      </c>
      <c r="GK75" s="106">
        <f t="shared" si="89"/>
        <v>39.295912374728566</v>
      </c>
      <c r="GL75" s="106">
        <f t="shared" si="89"/>
        <v>69.221577421583234</v>
      </c>
      <c r="GM75" s="106">
        <f t="shared" si="89"/>
        <v>43.150444979603442</v>
      </c>
      <c r="GN75" s="106">
        <f t="shared" si="89"/>
        <v>54.289433953732861</v>
      </c>
      <c r="GO75" s="106">
        <f t="shared" si="89"/>
        <v>62.472803415288105</v>
      </c>
      <c r="GP75" s="106">
        <f t="shared" si="89"/>
        <v>90.999236368172035</v>
      </c>
      <c r="GQ75" s="106">
        <f t="shared" si="89"/>
        <v>62.748686036489822</v>
      </c>
      <c r="GR75" s="106">
        <f t="shared" si="89"/>
        <v>64.16520232145227</v>
      </c>
      <c r="GS75" s="106">
        <f t="shared" si="89"/>
        <v>51.370367034685422</v>
      </c>
      <c r="GT75" s="106">
        <f t="shared" si="89"/>
        <v>60.565407313216213</v>
      </c>
      <c r="GU75" s="106">
        <f t="shared" si="89"/>
        <v>67.851855047534997</v>
      </c>
      <c r="GV75" s="106">
        <f t="shared" si="89"/>
        <v>67.879595542768541</v>
      </c>
    </row>
    <row r="76" spans="1:204" x14ac:dyDescent="0.2">
      <c r="A76" s="83"/>
      <c r="B76" s="70"/>
      <c r="C76" s="71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Y76" s="72"/>
      <c r="Z76" s="73"/>
      <c r="AA76" s="74"/>
      <c r="AB76" s="74"/>
      <c r="AC76" s="74"/>
      <c r="AD76" s="74"/>
      <c r="AE76" s="74"/>
      <c r="AF76" s="74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</row>
    <row r="77" spans="1:204" x14ac:dyDescent="0.2">
      <c r="A77" s="69" t="s">
        <v>2069</v>
      </c>
      <c r="B77" s="70">
        <f>STDEV(D77:W77)/AVERAGE(D77:W77)</f>
        <v>0.15571434532902351</v>
      </c>
      <c r="C77" s="71"/>
      <c r="D77" s="8">
        <v>143797974.19149801</v>
      </c>
      <c r="E77" s="8">
        <v>141700325.53851399</v>
      </c>
      <c r="F77" s="8">
        <v>141286366.427827</v>
      </c>
      <c r="G77" s="8">
        <v>134107367.005491</v>
      </c>
      <c r="H77" s="8">
        <v>128886022.847985</v>
      </c>
      <c r="I77" s="8">
        <v>127125412.233108</v>
      </c>
      <c r="J77" s="8">
        <v>122366153.87156101</v>
      </c>
      <c r="K77" s="8">
        <v>121617943.36971299</v>
      </c>
      <c r="L77" s="8">
        <v>111888402.496703</v>
      </c>
      <c r="M77" s="8">
        <v>108937857.512952</v>
      </c>
      <c r="N77" s="8">
        <v>108049369.304763</v>
      </c>
      <c r="O77" s="8">
        <v>104579189.16886</v>
      </c>
      <c r="P77" s="8">
        <v>113107740.270172</v>
      </c>
      <c r="Q77" s="8">
        <v>98152517.288055196</v>
      </c>
      <c r="R77" s="8">
        <v>97394929.844898</v>
      </c>
      <c r="S77" s="8">
        <v>104818486.748276</v>
      </c>
      <c r="T77" s="8">
        <v>92301809.131640598</v>
      </c>
      <c r="U77" s="8">
        <v>88087418.528316706</v>
      </c>
      <c r="V77" s="8">
        <v>96077614.677000999</v>
      </c>
      <c r="W77" s="8">
        <v>93503483.108484402</v>
      </c>
      <c r="Y77" s="72">
        <f>STDEV(AA77:AT77)/AVERAGE(AA77:AT77)</f>
        <v>0.14122639093645439</v>
      </c>
      <c r="Z77" s="73"/>
      <c r="AA77" s="10">
        <v>130903490.225582</v>
      </c>
      <c r="AB77" s="10">
        <v>123662722.397577</v>
      </c>
      <c r="AC77" s="10">
        <v>121335376.764137</v>
      </c>
      <c r="AD77" s="10">
        <v>116501212.25268599</v>
      </c>
      <c r="AE77" s="10">
        <v>109901350.875425</v>
      </c>
      <c r="AF77" s="10">
        <v>113690093.015891</v>
      </c>
      <c r="AG77" s="10">
        <v>109676439.61126301</v>
      </c>
      <c r="AH77" s="10">
        <v>104425122.04385599</v>
      </c>
      <c r="AI77" s="10">
        <v>100039750.673241</v>
      </c>
      <c r="AJ77" s="10">
        <v>97637130.616154507</v>
      </c>
      <c r="AK77" s="10">
        <v>98931169.334199905</v>
      </c>
      <c r="AL77" s="10">
        <v>88863107.581564903</v>
      </c>
      <c r="AM77" s="10">
        <v>90260878.631863996</v>
      </c>
      <c r="AN77" s="10">
        <v>88794317.513914406</v>
      </c>
      <c r="AO77" s="10">
        <v>91185463.934006795</v>
      </c>
      <c r="AP77" s="10">
        <v>89660271.374761894</v>
      </c>
      <c r="AQ77" s="10">
        <v>89347133.597049102</v>
      </c>
      <c r="AR77" s="10">
        <v>89861255.100345507</v>
      </c>
      <c r="AS77" s="10">
        <v>82398360.000782102</v>
      </c>
      <c r="AT77" s="10">
        <v>85850873.475605205</v>
      </c>
      <c r="AV77" s="114">
        <v>98134986.268722594</v>
      </c>
      <c r="AW77" s="114">
        <v>146636804.927405</v>
      </c>
      <c r="AX77" s="114">
        <v>68211867.304623693</v>
      </c>
      <c r="AY77" s="114">
        <v>132807058.11263201</v>
      </c>
      <c r="AZ77" s="114">
        <v>122260677.423017</v>
      </c>
      <c r="BA77" s="114">
        <v>115410351.02043401</v>
      </c>
      <c r="BB77" s="114">
        <v>88394478.677460507</v>
      </c>
      <c r="BC77" s="114">
        <v>86480860.8332849</v>
      </c>
      <c r="BD77" s="114">
        <v>126443092.569717</v>
      </c>
      <c r="BE77" s="114">
        <v>103477537.375618</v>
      </c>
      <c r="BF77" s="114">
        <v>85566873.897057399</v>
      </c>
      <c r="BG77" s="114">
        <v>89914374.572413206</v>
      </c>
      <c r="BH77" s="114">
        <v>107460149.703099</v>
      </c>
      <c r="BI77" s="114">
        <v>132865188.539537</v>
      </c>
      <c r="BJ77" s="114">
        <v>105109478.685754</v>
      </c>
      <c r="BK77" s="114">
        <v>76496810.450094804</v>
      </c>
      <c r="BL77" s="114">
        <v>110595339.434348</v>
      </c>
      <c r="BM77" s="114">
        <v>125823034.430567</v>
      </c>
      <c r="BN77" s="114">
        <v>115067674.633249</v>
      </c>
      <c r="BO77" s="114">
        <v>142384036.76080999</v>
      </c>
      <c r="BP77" s="114">
        <v>100362225.82002001</v>
      </c>
      <c r="BQ77" s="114">
        <v>86753916.065536499</v>
      </c>
      <c r="BR77" s="114">
        <v>82859335.835719794</v>
      </c>
      <c r="BS77" s="114">
        <v>100074931.034629</v>
      </c>
      <c r="BT77" s="114">
        <v>94655828.829226896</v>
      </c>
      <c r="BU77" s="114">
        <v>88284689.106346503</v>
      </c>
      <c r="BV77" s="114">
        <v>105542746.35584401</v>
      </c>
      <c r="BW77" s="114">
        <v>103347711.165988</v>
      </c>
      <c r="BX77" s="114">
        <v>163666915.419305</v>
      </c>
      <c r="BY77" s="114">
        <v>107927990.293772</v>
      </c>
      <c r="BZ77" s="114">
        <v>96225627.438974902</v>
      </c>
      <c r="CA77" s="114">
        <v>115430773.215846</v>
      </c>
      <c r="CB77" s="114">
        <v>88541035.044268295</v>
      </c>
      <c r="CC77" s="114">
        <v>104129106.18649299</v>
      </c>
      <c r="CD77" s="114">
        <v>111005145.831487</v>
      </c>
      <c r="CE77" s="114">
        <v>91016708.591850504</v>
      </c>
      <c r="CF77" s="114">
        <v>95023704.255420506</v>
      </c>
      <c r="CG77" s="114">
        <v>94120596.156011805</v>
      </c>
      <c r="CH77" s="114">
        <v>87372713.780872196</v>
      </c>
      <c r="CI77" s="114">
        <v>99036115.486040503</v>
      </c>
      <c r="CJ77" s="114">
        <v>103778807.078162</v>
      </c>
      <c r="CK77" s="114">
        <v>113132851.530791</v>
      </c>
      <c r="CL77" s="114">
        <v>121630214.120702</v>
      </c>
      <c r="CM77" s="114">
        <v>77874771.223638698</v>
      </c>
      <c r="CN77" s="114">
        <v>78823787.691036806</v>
      </c>
      <c r="CO77" s="114">
        <v>124321798.898343</v>
      </c>
      <c r="CP77" s="114">
        <v>96941442.211018994</v>
      </c>
      <c r="CQ77" s="114">
        <v>126780667.15355299</v>
      </c>
      <c r="CR77" s="114">
        <v>100646813.178187</v>
      </c>
      <c r="CS77" s="114">
        <v>57274652.008149803</v>
      </c>
      <c r="CT77" s="114">
        <v>102324152.738583</v>
      </c>
      <c r="CU77" s="114">
        <v>86208657.004320905</v>
      </c>
      <c r="CV77" s="114">
        <v>86518971.170485094</v>
      </c>
      <c r="CW77" s="114">
        <v>84728354.999164805</v>
      </c>
      <c r="CX77" s="114">
        <v>96180698.647270098</v>
      </c>
      <c r="CY77" s="114">
        <v>131360592.179787</v>
      </c>
      <c r="CZ77" s="114">
        <v>67515212.871266901</v>
      </c>
      <c r="DA77" s="114">
        <v>111765594.023956</v>
      </c>
      <c r="DB77" s="114">
        <v>68764843.072878703</v>
      </c>
      <c r="DC77" s="114">
        <v>83529474.878831193</v>
      </c>
      <c r="DD77" s="114">
        <v>105129208.752033</v>
      </c>
      <c r="DE77" s="114">
        <v>89091019.499119997</v>
      </c>
      <c r="DF77" s="114">
        <v>68890154.822339401</v>
      </c>
      <c r="DG77" s="114">
        <v>80205471.806242302</v>
      </c>
      <c r="DH77" s="114">
        <v>67973154.862609103</v>
      </c>
      <c r="DI77" s="114">
        <v>41164760.874401301</v>
      </c>
      <c r="DJ77" s="114">
        <v>77602506.056272104</v>
      </c>
      <c r="DK77" s="114">
        <v>98862858.148844898</v>
      </c>
      <c r="DL77" s="114">
        <v>83648085.551443204</v>
      </c>
      <c r="DM77" s="114">
        <v>86260291.582440406</v>
      </c>
      <c r="DN77" s="114">
        <v>68518750.143762901</v>
      </c>
      <c r="DO77" s="114">
        <v>78064782.899210706</v>
      </c>
      <c r="DP77" s="114">
        <v>92110129.595721304</v>
      </c>
      <c r="DQ77" s="114">
        <v>87482739.878232107</v>
      </c>
      <c r="DR77" s="114">
        <v>81906685.305543005</v>
      </c>
      <c r="DS77" s="114">
        <v>123430275.011289</v>
      </c>
      <c r="DT77" s="114">
        <v>109966985.939346</v>
      </c>
      <c r="DU77" s="114">
        <v>52597475.363871999</v>
      </c>
      <c r="DV77" s="114">
        <v>68250614.182487801</v>
      </c>
      <c r="DW77" s="114">
        <v>87517668.519037396</v>
      </c>
      <c r="DX77" s="114">
        <v>64453926.185466602</v>
      </c>
      <c r="DY77" s="114">
        <v>72111777.626251906</v>
      </c>
      <c r="DZ77" s="114">
        <v>69261510.046305597</v>
      </c>
      <c r="EA77" s="114">
        <v>70155636.519620195</v>
      </c>
      <c r="EB77" s="114">
        <v>93318189.967046306</v>
      </c>
      <c r="EC77" s="114">
        <v>83017587.5949094</v>
      </c>
      <c r="ED77" s="114">
        <v>93641275.765619501</v>
      </c>
      <c r="EE77" s="114">
        <v>65652251.0802956</v>
      </c>
      <c r="EF77" s="114">
        <v>88487293.9040775</v>
      </c>
      <c r="EG77" s="114">
        <v>68972414.511861995</v>
      </c>
      <c r="EH77" s="114">
        <v>77365704.520122096</v>
      </c>
      <c r="EI77" s="114">
        <v>84908652.358111203</v>
      </c>
      <c r="EJ77" s="114">
        <v>67474441.495046303</v>
      </c>
      <c r="EK77" s="114">
        <v>83380395.392823696</v>
      </c>
      <c r="EL77" s="114">
        <v>76970611.436447397</v>
      </c>
      <c r="EM77" s="114">
        <v>89766174.275170803</v>
      </c>
      <c r="EN77" s="114">
        <v>65240552.891172796</v>
      </c>
      <c r="EO77" s="114">
        <v>76591986.611206397</v>
      </c>
      <c r="EP77" s="114">
        <v>80348959.300763398</v>
      </c>
      <c r="EQ77" s="114">
        <v>68370959.403859004</v>
      </c>
      <c r="ER77" s="114">
        <v>66320929.210391402</v>
      </c>
      <c r="ES77" s="114">
        <v>86585155.780127198</v>
      </c>
      <c r="ET77" s="114">
        <v>75466457.818460003</v>
      </c>
      <c r="EU77" s="114">
        <v>71719201.471943006</v>
      </c>
      <c r="EV77" s="114">
        <v>77756240.752747998</v>
      </c>
      <c r="EW77" s="114">
        <v>79935983.103063494</v>
      </c>
      <c r="EX77" s="114">
        <v>66417545.175180398</v>
      </c>
      <c r="EY77" s="114">
        <v>75274951.8962937</v>
      </c>
      <c r="EZ77" s="114">
        <v>93091242.706186295</v>
      </c>
      <c r="FA77" s="114">
        <v>67945776.664442599</v>
      </c>
      <c r="FB77" s="114">
        <v>75066068.739895701</v>
      </c>
      <c r="FC77" s="114">
        <v>70127602.911989897</v>
      </c>
      <c r="FD77" s="114">
        <v>38272575.217955001</v>
      </c>
      <c r="FE77" s="114">
        <v>79807654.084563106</v>
      </c>
      <c r="FF77" s="114">
        <v>72403689.661464393</v>
      </c>
      <c r="FG77" s="114">
        <v>72451088.449118003</v>
      </c>
      <c r="FH77" s="114">
        <v>95507570.2071677</v>
      </c>
      <c r="FI77" s="114">
        <v>83402915.6068151</v>
      </c>
      <c r="FJ77" s="114">
        <v>66110191.8797011</v>
      </c>
      <c r="FK77" s="114">
        <v>63869911.427483797</v>
      </c>
      <c r="FL77" s="114">
        <v>91075742.138275594</v>
      </c>
      <c r="FM77" s="114">
        <v>68568201.110330805</v>
      </c>
      <c r="FN77" s="114">
        <v>71456253.919432893</v>
      </c>
      <c r="FO77" s="114">
        <v>66823323.587514497</v>
      </c>
      <c r="FP77" s="114">
        <v>56881335.350947499</v>
      </c>
      <c r="FQ77" s="114">
        <v>73927557.831389904</v>
      </c>
      <c r="FR77" s="114">
        <v>61987029.702029899</v>
      </c>
      <c r="FS77" s="114">
        <v>90835811.876911595</v>
      </c>
      <c r="FT77" s="114">
        <v>56670250.411662601</v>
      </c>
      <c r="FU77" s="114">
        <v>83821537.633707494</v>
      </c>
      <c r="FV77" s="114">
        <v>78826237.947049797</v>
      </c>
      <c r="FW77" s="114">
        <v>58207932.538099602</v>
      </c>
      <c r="FX77" s="114">
        <v>53952339.055082902</v>
      </c>
      <c r="FY77" s="114">
        <v>106807028.25686599</v>
      </c>
      <c r="FZ77" s="114">
        <v>46214853.9622292</v>
      </c>
      <c r="GA77" s="114">
        <v>81288117.954655707</v>
      </c>
      <c r="GB77" s="114">
        <v>111656089.448039</v>
      </c>
      <c r="GC77" s="114">
        <v>71758749.017153606</v>
      </c>
      <c r="GD77" s="114">
        <v>67719856.970635295</v>
      </c>
      <c r="GE77" s="114">
        <v>56777075.9337935</v>
      </c>
      <c r="GF77" s="114">
        <v>95373505.123988196</v>
      </c>
      <c r="GG77" s="114">
        <v>106864987.20374601</v>
      </c>
      <c r="GH77" s="114">
        <v>54272616.013167799</v>
      </c>
      <c r="GI77" s="114">
        <v>51334631.874202803</v>
      </c>
      <c r="GJ77" s="114">
        <v>67773662.153369397</v>
      </c>
      <c r="GK77" s="114">
        <v>57215833.2774662</v>
      </c>
      <c r="GL77" s="114">
        <v>72603377.412418395</v>
      </c>
      <c r="GM77" s="114">
        <v>54158546.124327503</v>
      </c>
      <c r="GN77" s="114">
        <v>51390270.731576502</v>
      </c>
      <c r="GO77" s="114">
        <v>64757733.561637901</v>
      </c>
      <c r="GP77" s="114">
        <v>67724300.275138304</v>
      </c>
      <c r="GQ77" s="114">
        <v>66988686.1631651</v>
      </c>
      <c r="GR77" s="114">
        <v>72029522.482253999</v>
      </c>
      <c r="GS77" s="114">
        <v>70431072.200975105</v>
      </c>
      <c r="GT77" s="114">
        <v>81809655.326149493</v>
      </c>
      <c r="GU77" s="114">
        <v>64692682.394534603</v>
      </c>
      <c r="GV77" s="114">
        <v>55975128.505128302</v>
      </c>
    </row>
    <row r="78" spans="1:204" x14ac:dyDescent="0.2">
      <c r="A78" s="69" t="s">
        <v>2070</v>
      </c>
      <c r="B78" s="70">
        <f>STDEV(D78:W78)/AVERAGE(D78:W78)</f>
        <v>0.16675626562032037</v>
      </c>
      <c r="C78" s="71"/>
      <c r="D78" s="8">
        <v>95942558.587482199</v>
      </c>
      <c r="E78" s="8">
        <v>92135973.285441995</v>
      </c>
      <c r="F78" s="8">
        <v>93409026.017706707</v>
      </c>
      <c r="G78" s="8">
        <v>87423834.815424398</v>
      </c>
      <c r="H78" s="8">
        <v>80645402.974728197</v>
      </c>
      <c r="I78" s="8">
        <v>82406614.751360595</v>
      </c>
      <c r="J78" s="8">
        <v>77012591.415278405</v>
      </c>
      <c r="K78" s="8">
        <v>77045169.543825805</v>
      </c>
      <c r="L78" s="8">
        <v>70988439.226355493</v>
      </c>
      <c r="M78" s="8">
        <v>70196772.3970256</v>
      </c>
      <c r="N78" s="8">
        <v>68253543.188430294</v>
      </c>
      <c r="O78" s="8">
        <v>70642018.384056404</v>
      </c>
      <c r="P78" s="8">
        <v>66865436.987229101</v>
      </c>
      <c r="Q78" s="8">
        <v>63483400.225188397</v>
      </c>
      <c r="R78" s="8">
        <v>65906413.021788403</v>
      </c>
      <c r="S78" s="8">
        <v>63611911.855393998</v>
      </c>
      <c r="T78" s="8">
        <v>61175855.770413898</v>
      </c>
      <c r="U78" s="8">
        <v>55273321.325962603</v>
      </c>
      <c r="V78" s="8">
        <v>60072808.900417604</v>
      </c>
      <c r="W78" s="8">
        <v>58965978.465039603</v>
      </c>
      <c r="Y78" s="72">
        <f>STDEV(AA78:AT78)/AVERAGE(AA78:AT78)</f>
        <v>0.14912542215769473</v>
      </c>
      <c r="Z78" s="73"/>
      <c r="AA78" s="10">
        <v>101887680.82822999</v>
      </c>
      <c r="AB78" s="10">
        <v>101316852.378125</v>
      </c>
      <c r="AC78" s="10">
        <v>95735789.493982106</v>
      </c>
      <c r="AD78" s="10">
        <v>91841470.3481168</v>
      </c>
      <c r="AE78" s="10">
        <v>87426626.772004098</v>
      </c>
      <c r="AF78" s="10">
        <v>89229436.209107593</v>
      </c>
      <c r="AG78" s="10">
        <v>86203580.070744798</v>
      </c>
      <c r="AH78" s="10">
        <v>83106220.559203193</v>
      </c>
      <c r="AI78" s="10">
        <v>77888426.716283798</v>
      </c>
      <c r="AJ78" s="10">
        <v>77170096.946031898</v>
      </c>
      <c r="AK78" s="10">
        <v>76686516.630020097</v>
      </c>
      <c r="AL78" s="10">
        <v>71402828.567931503</v>
      </c>
      <c r="AM78" s="10">
        <v>71852122.459768102</v>
      </c>
      <c r="AN78" s="10">
        <v>67784496.161587402</v>
      </c>
      <c r="AO78" s="10">
        <v>76253055.0495314</v>
      </c>
      <c r="AP78" s="10">
        <v>69501550.896082997</v>
      </c>
      <c r="AQ78" s="10">
        <v>67164434.734150201</v>
      </c>
      <c r="AR78" s="10">
        <v>70659872.591091394</v>
      </c>
      <c r="AS78" s="10">
        <v>62554099.260796003</v>
      </c>
      <c r="AT78" s="10">
        <v>66661960.611432299</v>
      </c>
      <c r="AV78" s="114">
        <v>117448003.628603</v>
      </c>
      <c r="AW78" s="114">
        <v>102265777.574213</v>
      </c>
      <c r="AX78" s="114">
        <v>117671597.60006399</v>
      </c>
      <c r="AY78" s="114">
        <v>106921051.025497</v>
      </c>
      <c r="AZ78" s="114">
        <v>112161473.639228</v>
      </c>
      <c r="BA78" s="114">
        <v>108041382.07108299</v>
      </c>
      <c r="BB78" s="114">
        <v>110654401.06298</v>
      </c>
      <c r="BC78" s="114">
        <v>109423403.63057899</v>
      </c>
      <c r="BD78" s="114">
        <v>106167758.51615299</v>
      </c>
      <c r="BE78" s="114">
        <v>103185036.88963801</v>
      </c>
      <c r="BF78" s="114">
        <v>112999324.174116</v>
      </c>
      <c r="BG78" s="114">
        <v>74851941.600851804</v>
      </c>
      <c r="BH78" s="114">
        <v>107196469.692591</v>
      </c>
      <c r="BI78" s="114">
        <v>96104018.066834807</v>
      </c>
      <c r="BJ78" s="114">
        <v>102740610.21500801</v>
      </c>
      <c r="BK78" s="114">
        <v>108676037.934597</v>
      </c>
      <c r="BL78" s="114">
        <v>104822239.510693</v>
      </c>
      <c r="BM78" s="114">
        <v>96414166.528235897</v>
      </c>
      <c r="BN78" s="114">
        <v>103365460.555426</v>
      </c>
      <c r="BO78" s="114">
        <v>91496335.334644303</v>
      </c>
      <c r="BP78" s="114">
        <v>111606166.103284</v>
      </c>
      <c r="BQ78" s="114">
        <v>108901213.072613</v>
      </c>
      <c r="BR78" s="114">
        <v>111068646.985708</v>
      </c>
      <c r="BS78" s="114">
        <v>101394717.34446301</v>
      </c>
      <c r="BT78" s="114">
        <v>111550092.212511</v>
      </c>
      <c r="BU78" s="114">
        <v>110123441.917914</v>
      </c>
      <c r="BV78" s="114">
        <v>100291125.70671</v>
      </c>
      <c r="BW78" s="114">
        <v>98405515.825764105</v>
      </c>
      <c r="BX78" s="114">
        <v>90151483.105411693</v>
      </c>
      <c r="BY78" s="114">
        <v>110854768.381378</v>
      </c>
      <c r="BZ78" s="114">
        <v>93929366.558328599</v>
      </c>
      <c r="CA78" s="114">
        <v>98618933.895919293</v>
      </c>
      <c r="CB78" s="114">
        <v>99301739.283464</v>
      </c>
      <c r="CC78" s="114">
        <v>95288646.872545406</v>
      </c>
      <c r="CD78" s="114">
        <v>96330651.454319105</v>
      </c>
      <c r="CE78" s="114">
        <v>96537931.644179896</v>
      </c>
      <c r="CF78" s="114">
        <v>77459840.216792494</v>
      </c>
      <c r="CG78" s="114">
        <v>94172285.415788904</v>
      </c>
      <c r="CH78" s="114">
        <v>96391390.688826203</v>
      </c>
      <c r="CI78" s="114">
        <v>86814177.112589195</v>
      </c>
      <c r="CJ78" s="114">
        <v>84218551.8576933</v>
      </c>
      <c r="CK78" s="114">
        <v>91118021.658383593</v>
      </c>
      <c r="CL78" s="114">
        <v>88020525.885683194</v>
      </c>
      <c r="CM78" s="114">
        <v>93425067.8286511</v>
      </c>
      <c r="CN78" s="114">
        <v>86369859.812619507</v>
      </c>
      <c r="CO78" s="114">
        <v>79737052.144449607</v>
      </c>
      <c r="CP78" s="114">
        <v>85013680.584735498</v>
      </c>
      <c r="CQ78" s="114">
        <v>81983124.537229493</v>
      </c>
      <c r="CR78" s="114">
        <v>82720343.826823696</v>
      </c>
      <c r="CS78" s="114">
        <v>91620136.034525707</v>
      </c>
      <c r="CT78" s="114">
        <v>85501165.692772999</v>
      </c>
      <c r="CU78" s="114">
        <v>83644034.606875196</v>
      </c>
      <c r="CV78" s="114">
        <v>85542285.958906293</v>
      </c>
      <c r="CW78" s="114">
        <v>83221650.887589499</v>
      </c>
      <c r="CX78" s="114">
        <v>88934008.499538705</v>
      </c>
      <c r="CY78" s="114">
        <v>70622755.783626497</v>
      </c>
      <c r="CZ78" s="114">
        <v>98946726.726020604</v>
      </c>
      <c r="DA78" s="114">
        <v>72993875.0073511</v>
      </c>
      <c r="DB78" s="114">
        <v>91465587.019009307</v>
      </c>
      <c r="DC78" s="114">
        <v>81114647.405944198</v>
      </c>
      <c r="DD78" s="114">
        <v>76359187.553011104</v>
      </c>
      <c r="DE78" s="114">
        <v>91660265.115252003</v>
      </c>
      <c r="DF78" s="114">
        <v>88341429.640642494</v>
      </c>
      <c r="DG78" s="114">
        <v>83111982.170774296</v>
      </c>
      <c r="DH78" s="114">
        <v>89862325.083074197</v>
      </c>
      <c r="DI78" s="114">
        <v>92368884.463739201</v>
      </c>
      <c r="DJ78" s="114">
        <v>80134571.005603805</v>
      </c>
      <c r="DK78" s="114">
        <v>83303575.5734144</v>
      </c>
      <c r="DL78" s="114">
        <v>84683276.176904395</v>
      </c>
      <c r="DM78" s="114">
        <v>86778699.369316697</v>
      </c>
      <c r="DN78" s="114">
        <v>90073384.549949005</v>
      </c>
      <c r="DO78" s="114">
        <v>84152567.098641604</v>
      </c>
      <c r="DP78" s="114">
        <v>88720505.587366</v>
      </c>
      <c r="DQ78" s="114">
        <v>90543009.641929999</v>
      </c>
      <c r="DR78" s="114">
        <v>85261229.975237206</v>
      </c>
      <c r="DS78" s="114">
        <v>76140643.685791895</v>
      </c>
      <c r="DT78" s="114">
        <v>84794010.301197395</v>
      </c>
      <c r="DU78" s="114">
        <v>72930341.439042896</v>
      </c>
      <c r="DV78" s="114">
        <v>80848918.670947105</v>
      </c>
      <c r="DW78" s="114">
        <v>78516904.066973299</v>
      </c>
      <c r="DX78" s="114">
        <v>77220198.959299996</v>
      </c>
      <c r="DY78" s="114">
        <v>72603929.365613207</v>
      </c>
      <c r="DZ78" s="114">
        <v>79209897.505793393</v>
      </c>
      <c r="EA78" s="114">
        <v>67610667.177962601</v>
      </c>
      <c r="EB78" s="114">
        <v>72393075.282919303</v>
      </c>
      <c r="EC78" s="114">
        <v>72370006.319902793</v>
      </c>
      <c r="ED78" s="114">
        <v>65795929.427685402</v>
      </c>
      <c r="EE78" s="114">
        <v>69947785.2558994</v>
      </c>
      <c r="EF78" s="114">
        <v>65351811.6465194</v>
      </c>
      <c r="EG78" s="114">
        <v>77033353.212740004</v>
      </c>
      <c r="EH78" s="114">
        <v>71182215.263862997</v>
      </c>
      <c r="EI78" s="114">
        <v>72367853.936124101</v>
      </c>
      <c r="EJ78" s="114">
        <v>72095121.171120405</v>
      </c>
      <c r="EK78" s="114">
        <v>69481352.125317603</v>
      </c>
      <c r="EL78" s="114">
        <v>72769646.946964204</v>
      </c>
      <c r="EM78" s="114">
        <v>71498270.916599497</v>
      </c>
      <c r="EN78" s="114">
        <v>73542462.765718907</v>
      </c>
      <c r="EO78" s="114">
        <v>69079434.212388203</v>
      </c>
      <c r="EP78" s="114">
        <v>73251391.531688303</v>
      </c>
      <c r="EQ78" s="114">
        <v>75282812.148370594</v>
      </c>
      <c r="ER78" s="114">
        <v>79601443.560025096</v>
      </c>
      <c r="ES78" s="114">
        <v>76343194.290594906</v>
      </c>
      <c r="ET78" s="114">
        <v>78081999.311958104</v>
      </c>
      <c r="EU78" s="114">
        <v>66809049.493560903</v>
      </c>
      <c r="EV78" s="114">
        <v>59339496.0116634</v>
      </c>
      <c r="EW78" s="114">
        <v>72798372.854682207</v>
      </c>
      <c r="EX78" s="114">
        <v>73750537.746622801</v>
      </c>
      <c r="EY78" s="114">
        <v>61411700.936198801</v>
      </c>
      <c r="EZ78" s="114">
        <v>64988861.200071</v>
      </c>
      <c r="FA78" s="114">
        <v>64547963.367817201</v>
      </c>
      <c r="FB78" s="114">
        <v>63454554.597848497</v>
      </c>
      <c r="FC78" s="114">
        <v>64444425.577184297</v>
      </c>
      <c r="FD78" s="114">
        <v>70280136.867828995</v>
      </c>
      <c r="FE78" s="114">
        <v>75637470.946876198</v>
      </c>
      <c r="FF78" s="114">
        <v>64318090.493432797</v>
      </c>
      <c r="FG78" s="114">
        <v>64683473.118612103</v>
      </c>
      <c r="FH78" s="114">
        <v>66048813.521385498</v>
      </c>
      <c r="FI78" s="114">
        <v>64874946.918580502</v>
      </c>
      <c r="FJ78" s="114">
        <v>71809738.857416004</v>
      </c>
      <c r="FK78" s="114">
        <v>60184698.609501302</v>
      </c>
      <c r="FL78" s="114">
        <v>57963973.5365109</v>
      </c>
      <c r="FM78" s="114">
        <v>59911167.835641697</v>
      </c>
      <c r="FN78" s="114">
        <v>61021810.049102299</v>
      </c>
      <c r="FO78" s="114">
        <v>64452657.4589293</v>
      </c>
      <c r="FP78" s="114">
        <v>67927993.417616203</v>
      </c>
      <c r="FQ78" s="114">
        <v>72140998.582042694</v>
      </c>
      <c r="FR78" s="114">
        <v>70635753.854919806</v>
      </c>
      <c r="FS78" s="114">
        <v>64232931.064207897</v>
      </c>
      <c r="FT78" s="114">
        <v>66407239.905834697</v>
      </c>
      <c r="FU78" s="114">
        <v>62614860.324751303</v>
      </c>
      <c r="FV78" s="114">
        <v>59200522.412785999</v>
      </c>
      <c r="FW78" s="114">
        <v>71121825.924751297</v>
      </c>
      <c r="FX78" s="114">
        <v>65897208.312942199</v>
      </c>
      <c r="FY78" s="114">
        <v>65210821.2367194</v>
      </c>
      <c r="FZ78" s="114">
        <v>74372756.411497504</v>
      </c>
      <c r="GA78" s="114">
        <v>62746818.351530798</v>
      </c>
      <c r="GB78" s="114">
        <v>67625505.527844802</v>
      </c>
      <c r="GC78" s="114">
        <v>69411408.914166003</v>
      </c>
      <c r="GD78" s="114">
        <v>65030606.291072696</v>
      </c>
      <c r="GE78" s="114">
        <v>64406647.3911274</v>
      </c>
      <c r="GF78" s="114">
        <v>64615877.175423697</v>
      </c>
      <c r="GG78" s="114">
        <v>78176420.2560343</v>
      </c>
      <c r="GH78" s="114">
        <v>71188258.202311903</v>
      </c>
      <c r="GI78" s="114">
        <v>68979467.892274097</v>
      </c>
      <c r="GJ78" s="114">
        <v>62329502.0373239</v>
      </c>
      <c r="GK78" s="114">
        <v>61608454.093794301</v>
      </c>
      <c r="GL78" s="114">
        <v>65674693.138470501</v>
      </c>
      <c r="GM78" s="114">
        <v>60166793.034793504</v>
      </c>
      <c r="GN78" s="114">
        <v>65279185.430094503</v>
      </c>
      <c r="GO78" s="114">
        <v>59246569.977973297</v>
      </c>
      <c r="GP78" s="114">
        <v>66243791.4336427</v>
      </c>
      <c r="GQ78" s="114">
        <v>69896004.225798205</v>
      </c>
      <c r="GR78" s="114">
        <v>56674448.303248703</v>
      </c>
      <c r="GS78" s="114">
        <v>63321675.582080297</v>
      </c>
      <c r="GT78" s="114">
        <v>62307426.160966299</v>
      </c>
      <c r="GU78" s="114">
        <v>62613120.370492101</v>
      </c>
      <c r="GV78" s="114">
        <v>68996542.767964303</v>
      </c>
    </row>
    <row r="79" spans="1:204" s="79" customFormat="1" x14ac:dyDescent="0.2">
      <c r="A79" s="75" t="s">
        <v>2034</v>
      </c>
      <c r="B79" s="76">
        <f>STDEV(D79:W79)/AVERAGE(D79:W79)</f>
        <v>3.4504545485091881E-2</v>
      </c>
      <c r="C79" s="77"/>
      <c r="D79" s="78">
        <f t="shared" ref="D79:W79" si="90">(D77/D78)*112.8</f>
        <v>169.06377865679809</v>
      </c>
      <c r="E79" s="78">
        <f t="shared" si="90"/>
        <v>173.48052178518537</v>
      </c>
      <c r="F79" s="78">
        <f t="shared" si="90"/>
        <v>170.61629708073215</v>
      </c>
      <c r="G79" s="78">
        <f t="shared" si="90"/>
        <v>173.03417346261773</v>
      </c>
      <c r="H79" s="78">
        <f t="shared" si="90"/>
        <v>180.27491761444332</v>
      </c>
      <c r="I79" s="78">
        <f t="shared" si="90"/>
        <v>174.01208074328551</v>
      </c>
      <c r="J79" s="78">
        <f t="shared" si="90"/>
        <v>179.22916114174214</v>
      </c>
      <c r="K79" s="78">
        <f t="shared" si="90"/>
        <v>178.05793787370527</v>
      </c>
      <c r="L79" s="78">
        <f t="shared" si="90"/>
        <v>177.78967870225216</v>
      </c>
      <c r="M79" s="78">
        <f t="shared" si="90"/>
        <v>175.0534947384798</v>
      </c>
      <c r="N79" s="78">
        <f t="shared" si="90"/>
        <v>178.56902789543761</v>
      </c>
      <c r="O79" s="78">
        <f t="shared" si="90"/>
        <v>166.99030984808093</v>
      </c>
      <c r="P79" s="78">
        <f t="shared" si="90"/>
        <v>190.80938788917521</v>
      </c>
      <c r="Q79" s="78">
        <f t="shared" si="90"/>
        <v>174.40155868808884</v>
      </c>
      <c r="R79" s="78">
        <f t="shared" si="90"/>
        <v>166.69315750612185</v>
      </c>
      <c r="S79" s="78">
        <f t="shared" si="90"/>
        <v>185.86967378190744</v>
      </c>
      <c r="T79" s="78">
        <f t="shared" si="90"/>
        <v>170.19204617460176</v>
      </c>
      <c r="U79" s="78">
        <f t="shared" si="90"/>
        <v>179.76594443089732</v>
      </c>
      <c r="V79" s="78">
        <f t="shared" si="90"/>
        <v>180.40699501052254</v>
      </c>
      <c r="W79" s="78">
        <f t="shared" si="90"/>
        <v>178.86912367426203</v>
      </c>
      <c r="Y79" s="80">
        <f>STDEV(AA79:AT79)/AVERAGE(AA79:AT79)</f>
        <v>2.4261227111836418E-2</v>
      </c>
      <c r="Z79" s="81"/>
      <c r="AA79" s="82">
        <f>((AA77/AA78)*112.8)</f>
        <v>144.92344488966387</v>
      </c>
      <c r="AB79" s="82">
        <f t="shared" ref="AB79:AT79" si="91">((AB77/AB78)*112.8)</f>
        <v>137.6785278957048</v>
      </c>
      <c r="AC79" s="82">
        <f t="shared" si="91"/>
        <v>142.96252813431894</v>
      </c>
      <c r="AD79" s="82">
        <f t="shared" si="91"/>
        <v>143.08717720101745</v>
      </c>
      <c r="AE79" s="82">
        <f t="shared" si="91"/>
        <v>141.7974458865624</v>
      </c>
      <c r="AF79" s="82">
        <f t="shared" si="91"/>
        <v>143.72210603392273</v>
      </c>
      <c r="AG79" s="82">
        <f t="shared" si="91"/>
        <v>143.51494889188513</v>
      </c>
      <c r="AH79" s="82">
        <f t="shared" si="91"/>
        <v>141.73612621639705</v>
      </c>
      <c r="AI79" s="82">
        <f t="shared" si="91"/>
        <v>144.8801105849322</v>
      </c>
      <c r="AJ79" s="82">
        <f t="shared" si="91"/>
        <v>142.71678758165072</v>
      </c>
      <c r="AK79" s="82">
        <f t="shared" si="91"/>
        <v>145.5201825731281</v>
      </c>
      <c r="AL79" s="82">
        <f t="shared" si="91"/>
        <v>140.38321360986529</v>
      </c>
      <c r="AM79" s="82">
        <f t="shared" si="91"/>
        <v>141.69974053828554</v>
      </c>
      <c r="AN79" s="82">
        <f t="shared" si="91"/>
        <v>147.7623879019917</v>
      </c>
      <c r="AO79" s="82">
        <f t="shared" si="91"/>
        <v>134.88928837113096</v>
      </c>
      <c r="AP79" s="82">
        <f t="shared" si="91"/>
        <v>145.51730832877189</v>
      </c>
      <c r="AQ79" s="82">
        <f t="shared" si="91"/>
        <v>150.05496152300276</v>
      </c>
      <c r="AR79" s="82">
        <f t="shared" si="91"/>
        <v>143.45270099732585</v>
      </c>
      <c r="AS79" s="82">
        <f t="shared" si="91"/>
        <v>148.58394762169175</v>
      </c>
      <c r="AT79" s="82">
        <f t="shared" si="91"/>
        <v>145.26993264562785</v>
      </c>
      <c r="AU79" s="105"/>
      <c r="AV79" s="106">
        <f>((AV77/AV78)*112.8)</f>
        <v>94.251295118787681</v>
      </c>
      <c r="AW79" s="106">
        <f t="shared" ref="AW79:DH79" si="92">((AW77/AW78)*112.8)</f>
        <v>161.74161081216005</v>
      </c>
      <c r="AX79" s="106">
        <f t="shared" si="92"/>
        <v>65.387899789654668</v>
      </c>
      <c r="AY79" s="106">
        <f t="shared" si="92"/>
        <v>140.10932376200196</v>
      </c>
      <c r="AZ79" s="106">
        <f t="shared" si="92"/>
        <v>122.95669774878003</v>
      </c>
      <c r="BA79" s="106">
        <f t="shared" si="92"/>
        <v>120.49353077082922</v>
      </c>
      <c r="BB79" s="106">
        <f t="shared" si="92"/>
        <v>90.1084556875647</v>
      </c>
      <c r="BC79" s="106">
        <f t="shared" si="92"/>
        <v>89.149494334212378</v>
      </c>
      <c r="BD79" s="106">
        <f t="shared" si="92"/>
        <v>134.34192302076391</v>
      </c>
      <c r="BE79" s="106">
        <f t="shared" si="92"/>
        <v>113.11975619540488</v>
      </c>
      <c r="BF79" s="106">
        <f t="shared" si="92"/>
        <v>85.415938954783428</v>
      </c>
      <c r="BG79" s="106">
        <f t="shared" si="92"/>
        <v>135.4987089827579</v>
      </c>
      <c r="BH79" s="106">
        <f t="shared" si="92"/>
        <v>113.07746347683461</v>
      </c>
      <c r="BI79" s="106">
        <f t="shared" si="92"/>
        <v>155.94762392595328</v>
      </c>
      <c r="BJ79" s="106">
        <f t="shared" si="92"/>
        <v>115.40080568862648</v>
      </c>
      <c r="BK79" s="106">
        <f t="shared" si="92"/>
        <v>79.3996577604685</v>
      </c>
      <c r="BL79" s="106">
        <f t="shared" si="92"/>
        <v>119.0124762305031</v>
      </c>
      <c r="BM79" s="106">
        <f t="shared" si="92"/>
        <v>147.20697999926634</v>
      </c>
      <c r="BN79" s="106">
        <f t="shared" si="92"/>
        <v>125.57031748212088</v>
      </c>
      <c r="BO79" s="106">
        <f t="shared" si="92"/>
        <v>175.53620358539143</v>
      </c>
      <c r="BP79" s="106">
        <f t="shared" si="92"/>
        <v>101.43578502662265</v>
      </c>
      <c r="BQ79" s="106">
        <f t="shared" si="92"/>
        <v>89.859804643934737</v>
      </c>
      <c r="BR79" s="106">
        <f t="shared" si="92"/>
        <v>84.150958312041723</v>
      </c>
      <c r="BS79" s="106">
        <f t="shared" si="92"/>
        <v>111.33175885639564</v>
      </c>
      <c r="BT79" s="106">
        <f t="shared" si="92"/>
        <v>95.716438060813047</v>
      </c>
      <c r="BU79" s="106">
        <f t="shared" si="92"/>
        <v>90.430454749307231</v>
      </c>
      <c r="BV79" s="106">
        <f t="shared" si="92"/>
        <v>118.70663236700196</v>
      </c>
      <c r="BW79" s="106">
        <f t="shared" si="92"/>
        <v>118.46512587936964</v>
      </c>
      <c r="BX79" s="106">
        <f t="shared" si="92"/>
        <v>204.78451849439816</v>
      </c>
      <c r="BY79" s="106">
        <f t="shared" si="92"/>
        <v>109.82186407402736</v>
      </c>
      <c r="BZ79" s="106">
        <f t="shared" si="92"/>
        <v>115.55758516029229</v>
      </c>
      <c r="CA79" s="106">
        <f t="shared" si="92"/>
        <v>132.02932443468853</v>
      </c>
      <c r="CB79" s="106">
        <f t="shared" si="92"/>
        <v>100.57657423787538</v>
      </c>
      <c r="CC79" s="106">
        <f t="shared" si="92"/>
        <v>123.26508522622963</v>
      </c>
      <c r="CD79" s="106">
        <f t="shared" si="92"/>
        <v>129.98334653357441</v>
      </c>
      <c r="CE79" s="106">
        <f t="shared" si="92"/>
        <v>106.34871241080394</v>
      </c>
      <c r="CF79" s="106">
        <f t="shared" si="92"/>
        <v>138.3771746754486</v>
      </c>
      <c r="CG79" s="106">
        <f t="shared" si="92"/>
        <v>112.73808636503709</v>
      </c>
      <c r="CH79" s="106">
        <f t="shared" si="92"/>
        <v>102.24608280939411</v>
      </c>
      <c r="CI79" s="106">
        <f t="shared" si="92"/>
        <v>128.68029391486783</v>
      </c>
      <c r="CJ79" s="106">
        <f t="shared" si="92"/>
        <v>138.99846506737717</v>
      </c>
      <c r="CK79" s="106">
        <f t="shared" si="92"/>
        <v>140.05336617730521</v>
      </c>
      <c r="CL79" s="106">
        <f t="shared" si="92"/>
        <v>155.87146310207137</v>
      </c>
      <c r="CM79" s="106">
        <f t="shared" si="92"/>
        <v>94.024809381326776</v>
      </c>
      <c r="CN79" s="106">
        <f t="shared" si="92"/>
        <v>102.94474566519835</v>
      </c>
      <c r="CO79" s="106">
        <f t="shared" si="92"/>
        <v>175.87180035610643</v>
      </c>
      <c r="CP79" s="106">
        <f t="shared" si="92"/>
        <v>128.62629409985055</v>
      </c>
      <c r="CQ79" s="106">
        <f t="shared" si="92"/>
        <v>174.43662138574126</v>
      </c>
      <c r="CR79" s="106">
        <f t="shared" si="92"/>
        <v>137.2450838728027</v>
      </c>
      <c r="CS79" s="106">
        <f t="shared" si="92"/>
        <v>70.514856516745638</v>
      </c>
      <c r="CT79" s="106">
        <f t="shared" si="92"/>
        <v>134.9942347030219</v>
      </c>
      <c r="CU79" s="106">
        <f t="shared" si="92"/>
        <v>116.25857786262378</v>
      </c>
      <c r="CV79" s="106">
        <f t="shared" si="92"/>
        <v>114.08790212502636</v>
      </c>
      <c r="CW79" s="106">
        <f t="shared" si="92"/>
        <v>114.84221163571077</v>
      </c>
      <c r="CX79" s="106">
        <f t="shared" si="92"/>
        <v>121.99138429106499</v>
      </c>
      <c r="CY79" s="106">
        <f t="shared" si="92"/>
        <v>209.81161997242995</v>
      </c>
      <c r="CZ79" s="106">
        <f t="shared" si="92"/>
        <v>76.967841826304266</v>
      </c>
      <c r="DA79" s="106">
        <f t="shared" si="92"/>
        <v>172.71529980608082</v>
      </c>
      <c r="DB79" s="106">
        <f t="shared" si="92"/>
        <v>84.80429144360761</v>
      </c>
      <c r="DC79" s="106">
        <f t="shared" si="92"/>
        <v>116.15811777099202</v>
      </c>
      <c r="DD79" s="106">
        <f t="shared" si="92"/>
        <v>155.29990728354335</v>
      </c>
      <c r="DE79" s="106">
        <f t="shared" si="92"/>
        <v>109.63820568121544</v>
      </c>
      <c r="DF79" s="106">
        <f t="shared" si="92"/>
        <v>87.963365496462757</v>
      </c>
      <c r="DG79" s="106">
        <f t="shared" si="92"/>
        <v>108.85526952244321</v>
      </c>
      <c r="DH79" s="106">
        <f t="shared" si="92"/>
        <v>85.323542000656246</v>
      </c>
      <c r="DI79" s="106">
        <f t="shared" ref="DI79:FT79" si="93">((DI77/DI78)*112.8)</f>
        <v>50.270013041624395</v>
      </c>
      <c r="DJ79" s="106">
        <f t="shared" si="93"/>
        <v>109.23578392321284</v>
      </c>
      <c r="DK79" s="106">
        <f t="shared" si="93"/>
        <v>133.86856833488284</v>
      </c>
      <c r="DL79" s="106">
        <f t="shared" si="93"/>
        <v>111.42110315255057</v>
      </c>
      <c r="DM79" s="106">
        <f t="shared" si="93"/>
        <v>112.12614341094491</v>
      </c>
      <c r="DN79" s="106">
        <f t="shared" si="93"/>
        <v>85.806867975861252</v>
      </c>
      <c r="DO79" s="106">
        <f t="shared" si="93"/>
        <v>104.63979667678029</v>
      </c>
      <c r="DP79" s="106">
        <f t="shared" si="93"/>
        <v>117.10959658774674</v>
      </c>
      <c r="DQ79" s="106">
        <f t="shared" si="93"/>
        <v>108.98746460151615</v>
      </c>
      <c r="DR79" s="106">
        <f t="shared" si="93"/>
        <v>108.36196129411451</v>
      </c>
      <c r="DS79" s="106">
        <f t="shared" si="93"/>
        <v>182.8581208050841</v>
      </c>
      <c r="DT79" s="106">
        <f t="shared" si="93"/>
        <v>146.28717252429638</v>
      </c>
      <c r="DU79" s="106">
        <f t="shared" si="93"/>
        <v>81.351534957555572</v>
      </c>
      <c r="DV79" s="106">
        <f t="shared" si="93"/>
        <v>95.222909673263501</v>
      </c>
      <c r="DW79" s="106">
        <f t="shared" si="93"/>
        <v>125.73079805243992</v>
      </c>
      <c r="DX79" s="106">
        <f t="shared" si="93"/>
        <v>94.151568782574643</v>
      </c>
      <c r="DY79" s="106">
        <f t="shared" si="93"/>
        <v>112.03537587173281</v>
      </c>
      <c r="DZ79" s="106">
        <f t="shared" si="93"/>
        <v>98.632854974365458</v>
      </c>
      <c r="EA79" s="106">
        <f t="shared" si="93"/>
        <v>117.04596522592144</v>
      </c>
      <c r="EB79" s="106">
        <f t="shared" si="93"/>
        <v>145.40467837766295</v>
      </c>
      <c r="EC79" s="106">
        <f t="shared" si="93"/>
        <v>129.39592459494426</v>
      </c>
      <c r="ED79" s="106">
        <f t="shared" si="93"/>
        <v>160.53783263250514</v>
      </c>
      <c r="EE79" s="106">
        <f t="shared" si="93"/>
        <v>105.87288639325085</v>
      </c>
      <c r="EF79" s="106">
        <f t="shared" si="93"/>
        <v>152.73282409320237</v>
      </c>
      <c r="EG79" s="106">
        <f t="shared" si="93"/>
        <v>100.99636108858024</v>
      </c>
      <c r="EH79" s="106">
        <f t="shared" si="93"/>
        <v>122.5987620295392</v>
      </c>
      <c r="EI79" s="106">
        <f t="shared" si="93"/>
        <v>132.34738167652105</v>
      </c>
      <c r="EJ79" s="106">
        <f t="shared" si="93"/>
        <v>105.57048628264259</v>
      </c>
      <c r="EK79" s="106">
        <f t="shared" si="93"/>
        <v>135.36450159097302</v>
      </c>
      <c r="EL79" s="106">
        <f t="shared" si="93"/>
        <v>119.31190179277723</v>
      </c>
      <c r="EM79" s="106">
        <f t="shared" si="93"/>
        <v>141.62055009764489</v>
      </c>
      <c r="EN79" s="106">
        <f t="shared" si="93"/>
        <v>100.06646622058295</v>
      </c>
      <c r="EO79" s="106">
        <f t="shared" si="93"/>
        <v>125.06726767884734</v>
      </c>
      <c r="EP79" s="106">
        <f t="shared" si="93"/>
        <v>123.72956225965115</v>
      </c>
      <c r="EQ79" s="106">
        <f t="shared" si="93"/>
        <v>102.44362558555429</v>
      </c>
      <c r="ER79" s="106">
        <f t="shared" si="93"/>
        <v>93.980717941263819</v>
      </c>
      <c r="ES79" s="106">
        <f t="shared" si="93"/>
        <v>127.93289123876191</v>
      </c>
      <c r="ET79" s="106">
        <f t="shared" si="93"/>
        <v>109.02149684861614</v>
      </c>
      <c r="EU79" s="106">
        <f t="shared" si="93"/>
        <v>121.09027126354914</v>
      </c>
      <c r="EV79" s="106">
        <f t="shared" si="93"/>
        <v>147.80887177043127</v>
      </c>
      <c r="EW79" s="106">
        <f t="shared" si="93"/>
        <v>123.85962131357756</v>
      </c>
      <c r="EX79" s="106">
        <f t="shared" si="93"/>
        <v>101.58433178480003</v>
      </c>
      <c r="EY79" s="106">
        <f t="shared" si="93"/>
        <v>138.26379084864178</v>
      </c>
      <c r="EZ79" s="106">
        <f t="shared" si="93"/>
        <v>161.57679921380654</v>
      </c>
      <c r="FA79" s="106">
        <f t="shared" si="93"/>
        <v>118.73780686270946</v>
      </c>
      <c r="FB79" s="106">
        <f t="shared" si="93"/>
        <v>133.44121013099561</v>
      </c>
      <c r="FC79" s="106">
        <f t="shared" si="93"/>
        <v>122.74752296454686</v>
      </c>
      <c r="FD79" s="106">
        <f t="shared" si="93"/>
        <v>61.42769034022065</v>
      </c>
      <c r="FE79" s="106">
        <f t="shared" si="93"/>
        <v>119.01909553614591</v>
      </c>
      <c r="FF79" s="106">
        <f t="shared" si="93"/>
        <v>126.98038967197088</v>
      </c>
      <c r="FG79" s="106">
        <f t="shared" si="93"/>
        <v>126.34576319169464</v>
      </c>
      <c r="FH79" s="106">
        <f t="shared" si="93"/>
        <v>163.1104836709946</v>
      </c>
      <c r="FI79" s="106">
        <f t="shared" si="93"/>
        <v>145.01513029761401</v>
      </c>
      <c r="FJ79" s="106">
        <f t="shared" si="93"/>
        <v>103.84705142623081</v>
      </c>
      <c r="FK79" s="106">
        <f t="shared" si="93"/>
        <v>119.70693839916979</v>
      </c>
      <c r="FL79" s="106">
        <f t="shared" si="93"/>
        <v>177.23670560173753</v>
      </c>
      <c r="FM79" s="106">
        <f t="shared" si="93"/>
        <v>129.09935433847437</v>
      </c>
      <c r="FN79" s="106">
        <f t="shared" si="93"/>
        <v>132.0882719740072</v>
      </c>
      <c r="FO79" s="106">
        <f t="shared" si="93"/>
        <v>116.94895443954053</v>
      </c>
      <c r="FP79" s="106">
        <f t="shared" si="93"/>
        <v>94.456118969104125</v>
      </c>
      <c r="FQ79" s="106">
        <f t="shared" si="93"/>
        <v>115.59347232901388</v>
      </c>
      <c r="FR79" s="106">
        <f t="shared" si="93"/>
        <v>98.988636332108285</v>
      </c>
      <c r="FS79" s="106">
        <f t="shared" si="93"/>
        <v>159.51754668447779</v>
      </c>
      <c r="FT79" s="106">
        <f t="shared" si="93"/>
        <v>96.260652535777041</v>
      </c>
      <c r="FU79" s="106">
        <f t="shared" ref="FU79:GV79" si="94">((FU77/FU78)*112.8)</f>
        <v>151.00360195716462</v>
      </c>
      <c r="FV79" s="106">
        <f t="shared" si="94"/>
        <v>150.19461447365248</v>
      </c>
      <c r="FW79" s="106">
        <f t="shared" si="94"/>
        <v>92.318422719412126</v>
      </c>
      <c r="FX79" s="106">
        <f t="shared" si="94"/>
        <v>92.353287813227382</v>
      </c>
      <c r="FY79" s="106">
        <f t="shared" si="94"/>
        <v>184.75204818599187</v>
      </c>
      <c r="FZ79" s="106">
        <f t="shared" si="94"/>
        <v>70.093348404302986</v>
      </c>
      <c r="GA79" s="106">
        <f t="shared" si="94"/>
        <v>146.13170749017692</v>
      </c>
      <c r="GB79" s="106">
        <f t="shared" si="94"/>
        <v>186.24344160433503</v>
      </c>
      <c r="GC79" s="106">
        <f t="shared" si="94"/>
        <v>116.61464614764452</v>
      </c>
      <c r="GD79" s="106">
        <f t="shared" si="94"/>
        <v>117.46468781325669</v>
      </c>
      <c r="GE79" s="106">
        <f t="shared" si="94"/>
        <v>99.437782041953923</v>
      </c>
      <c r="GF79" s="106">
        <f t="shared" si="94"/>
        <v>166.49362120054397</v>
      </c>
      <c r="GG79" s="106">
        <f t="shared" si="94"/>
        <v>154.19445552896232</v>
      </c>
      <c r="GH79" s="106">
        <f t="shared" si="94"/>
        <v>85.996641031547412</v>
      </c>
      <c r="GI79" s="106">
        <f t="shared" si="94"/>
        <v>83.945942935559145</v>
      </c>
      <c r="GJ79" s="106">
        <f t="shared" si="94"/>
        <v>122.65249746937171</v>
      </c>
      <c r="GK79" s="106">
        <f t="shared" si="94"/>
        <v>104.75747344467584</v>
      </c>
      <c r="GL79" s="106">
        <f t="shared" si="94"/>
        <v>124.70040712414853</v>
      </c>
      <c r="GM79" s="106">
        <f t="shared" si="94"/>
        <v>101.53580895181426</v>
      </c>
      <c r="GN79" s="106">
        <f t="shared" si="94"/>
        <v>88.800472927614436</v>
      </c>
      <c r="GO79" s="106">
        <f t="shared" si="94"/>
        <v>123.29274671037474</v>
      </c>
      <c r="GP79" s="106">
        <f t="shared" si="94"/>
        <v>115.32101206326621</v>
      </c>
      <c r="GQ79" s="106">
        <f t="shared" si="94"/>
        <v>108.10809405920273</v>
      </c>
      <c r="GR79" s="106">
        <f t="shared" si="94"/>
        <v>143.36143322514727</v>
      </c>
      <c r="GS79" s="106">
        <f t="shared" si="94"/>
        <v>125.46454071594844</v>
      </c>
      <c r="GT79" s="106">
        <f t="shared" si="94"/>
        <v>148.10640864781547</v>
      </c>
      <c r="GU79" s="106">
        <f t="shared" si="94"/>
        <v>116.5464128113082</v>
      </c>
      <c r="GV79" s="106">
        <f t="shared" si="94"/>
        <v>91.511751778816873</v>
      </c>
    </row>
    <row r="80" spans="1:204" x14ac:dyDescent="0.2">
      <c r="A80" s="83"/>
      <c r="B80" s="70"/>
      <c r="C80" s="71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Y80" s="72"/>
      <c r="Z80" s="73"/>
      <c r="AA80" s="74"/>
      <c r="AB80" s="74"/>
      <c r="AC80" s="74"/>
      <c r="AD80" s="74"/>
      <c r="AE80" s="74"/>
      <c r="AF80" s="74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</row>
    <row r="81" spans="1:204" x14ac:dyDescent="0.2">
      <c r="A81" s="69" t="s">
        <v>2071</v>
      </c>
      <c r="B81" s="70">
        <f>STDEV(D81:W81)/AVERAGE(D81:W81)</f>
        <v>8.5642346950181927E-2</v>
      </c>
      <c r="C81" s="71"/>
      <c r="D81" s="8">
        <v>2952056.0966504598</v>
      </c>
      <c r="E81" s="8">
        <v>3043433.4530243101</v>
      </c>
      <c r="F81" s="8">
        <v>2935464.3617689898</v>
      </c>
      <c r="G81" s="8">
        <v>2820470.99346592</v>
      </c>
      <c r="H81" s="8">
        <v>2941665.4187987298</v>
      </c>
      <c r="I81" s="8">
        <v>2934289.59154166</v>
      </c>
      <c r="J81" s="8">
        <v>2755830.5117121502</v>
      </c>
      <c r="K81" s="8">
        <v>2824921.1277858699</v>
      </c>
      <c r="L81" s="8">
        <v>2739427.34944415</v>
      </c>
      <c r="M81" s="8">
        <v>2701998.71285075</v>
      </c>
      <c r="N81" s="8">
        <v>2623334.0740399002</v>
      </c>
      <c r="O81" s="8">
        <v>2606431.6386318998</v>
      </c>
      <c r="P81" s="8">
        <v>2565675.8357033599</v>
      </c>
      <c r="Q81" s="8">
        <v>2495009.6448407099</v>
      </c>
      <c r="R81" s="8">
        <v>2514438.94327228</v>
      </c>
      <c r="S81" s="8">
        <v>2431589.1860572998</v>
      </c>
      <c r="T81" s="8">
        <v>2407425.6217000801</v>
      </c>
      <c r="U81" s="8">
        <v>2442451.6360020498</v>
      </c>
      <c r="V81" s="8">
        <v>2363799.7251606099</v>
      </c>
      <c r="W81" s="8">
        <v>2274631.13691305</v>
      </c>
      <c r="Y81" s="72">
        <f>STDEV(AA81:AT81)/AVERAGE(AA81:AT81)</f>
        <v>8.7814451431244972E-2</v>
      </c>
      <c r="Z81" s="73"/>
      <c r="AA81" s="10">
        <v>2400590.5766647798</v>
      </c>
      <c r="AB81" s="10">
        <v>2329226.27504641</v>
      </c>
      <c r="AC81" s="10">
        <v>2129568.7758710599</v>
      </c>
      <c r="AD81" s="10">
        <v>2220971.9696464702</v>
      </c>
      <c r="AE81" s="10">
        <v>2226508.8443774502</v>
      </c>
      <c r="AF81" s="10">
        <v>2101942.1095278598</v>
      </c>
      <c r="AG81" s="10">
        <v>2272658.69064605</v>
      </c>
      <c r="AH81" s="10">
        <v>2172724.4212390101</v>
      </c>
      <c r="AI81" s="10">
        <v>2208997.71482663</v>
      </c>
      <c r="AJ81" s="10">
        <v>2160404.0176053699</v>
      </c>
      <c r="AK81" s="10">
        <v>2238541.0235859798</v>
      </c>
      <c r="AL81" s="10">
        <v>1912514.9546161999</v>
      </c>
      <c r="AM81" s="10">
        <v>2017724.55776639</v>
      </c>
      <c r="AN81" s="10">
        <v>1977841.69405492</v>
      </c>
      <c r="AO81" s="10">
        <v>1858531.8231500001</v>
      </c>
      <c r="AP81" s="10">
        <v>1873877.5931102701</v>
      </c>
      <c r="AQ81" s="10">
        <v>1900684.28482539</v>
      </c>
      <c r="AR81" s="10">
        <v>1919034.8339281001</v>
      </c>
      <c r="AS81" s="10">
        <v>1768878.18571247</v>
      </c>
      <c r="AT81" s="10">
        <v>1877286.9100005601</v>
      </c>
      <c r="AV81" s="114">
        <v>1600987.6893972</v>
      </c>
      <c r="AW81" s="114">
        <v>2260704.4606428398</v>
      </c>
      <c r="AX81" s="114">
        <v>792133.40889952902</v>
      </c>
      <c r="AY81" s="114">
        <v>1875753.69896739</v>
      </c>
      <c r="AZ81" s="114">
        <v>2060978.6490498499</v>
      </c>
      <c r="BA81" s="114">
        <v>1428380.8064895601</v>
      </c>
      <c r="BB81" s="114">
        <v>2327355.4858324998</v>
      </c>
      <c r="BC81" s="114">
        <v>2108836.7085210802</v>
      </c>
      <c r="BD81" s="114">
        <v>2011146.7466204399</v>
      </c>
      <c r="BE81" s="114">
        <v>1551345.3132344401</v>
      </c>
      <c r="BF81" s="114">
        <v>1616242.5873779799</v>
      </c>
      <c r="BG81" s="114">
        <v>1885685.4894594001</v>
      </c>
      <c r="BH81" s="114">
        <v>1860855.7864409499</v>
      </c>
      <c r="BI81" s="114">
        <v>2315725.7562829801</v>
      </c>
      <c r="BJ81" s="114">
        <v>1780001.80241616</v>
      </c>
      <c r="BK81" s="114">
        <v>1401115.18863719</v>
      </c>
      <c r="BL81" s="114">
        <v>1610490.1953397701</v>
      </c>
      <c r="BM81" s="114">
        <v>2083333.4149326601</v>
      </c>
      <c r="BN81" s="114">
        <v>1666618.0951871001</v>
      </c>
      <c r="BO81" s="114">
        <v>2448486.0507990802</v>
      </c>
      <c r="BP81" s="114">
        <v>2091827.5470024899</v>
      </c>
      <c r="BQ81" s="114">
        <v>2197986.0545926699</v>
      </c>
      <c r="BR81" s="114">
        <v>1023300.85925111</v>
      </c>
      <c r="BS81" s="114">
        <v>1647284.3222831299</v>
      </c>
      <c r="BT81" s="114">
        <v>1632919.56439723</v>
      </c>
      <c r="BU81" s="114">
        <v>1557671.2365534599</v>
      </c>
      <c r="BV81" s="114">
        <v>1543237.02655251</v>
      </c>
      <c r="BW81" s="114">
        <v>1636490.5267249099</v>
      </c>
      <c r="BX81" s="114">
        <v>2134808.6380413398</v>
      </c>
      <c r="BY81" s="114">
        <v>2306648.1155747198</v>
      </c>
      <c r="BZ81" s="114">
        <v>1624971.3982118201</v>
      </c>
      <c r="CA81" s="114">
        <v>1500150.1420321299</v>
      </c>
      <c r="CB81" s="114">
        <v>1784481.4377796201</v>
      </c>
      <c r="CC81" s="114">
        <v>1928190.6738344601</v>
      </c>
      <c r="CD81" s="114">
        <v>1560930.0970425101</v>
      </c>
      <c r="CE81" s="114">
        <v>1326310.0291342</v>
      </c>
      <c r="CF81" s="114">
        <v>2325845.33760757</v>
      </c>
      <c r="CG81" s="114">
        <v>1525770.4090656301</v>
      </c>
      <c r="CH81" s="114">
        <v>1411739.0750837901</v>
      </c>
      <c r="CI81" s="114">
        <v>2938936.8288509399</v>
      </c>
      <c r="CJ81" s="114">
        <v>1999481.4470439099</v>
      </c>
      <c r="CK81" s="114">
        <v>1981279.9968047501</v>
      </c>
      <c r="CL81" s="114">
        <v>1863601.69293164</v>
      </c>
      <c r="CM81" s="114">
        <v>1707824.05951572</v>
      </c>
      <c r="CN81" s="114">
        <v>1474995.77579166</v>
      </c>
      <c r="CO81" s="114">
        <v>1862752.6543763301</v>
      </c>
      <c r="CP81" s="114">
        <v>2190411.4984080102</v>
      </c>
      <c r="CQ81" s="114">
        <v>1654938.4952857101</v>
      </c>
      <c r="CR81" s="114">
        <v>1866169.39958421</v>
      </c>
      <c r="CS81" s="114">
        <v>1763301.4117108299</v>
      </c>
      <c r="CT81" s="114">
        <v>1985543.72583009</v>
      </c>
      <c r="CU81" s="114">
        <v>1769784.6178548001</v>
      </c>
      <c r="CV81" s="114">
        <v>2396132.04148369</v>
      </c>
      <c r="CW81" s="114">
        <v>2157095.2460346399</v>
      </c>
      <c r="CX81" s="114">
        <v>1805301.19390255</v>
      </c>
      <c r="CY81" s="114">
        <v>1626386.6733313</v>
      </c>
      <c r="CZ81" s="114">
        <v>1853245.7385781601</v>
      </c>
      <c r="DA81" s="114">
        <v>2739715.6221163902</v>
      </c>
      <c r="DB81" s="114">
        <v>1769776.95234829</v>
      </c>
      <c r="DC81" s="114">
        <v>2079918.1711630099</v>
      </c>
      <c r="DD81" s="114">
        <v>1782420.4295631901</v>
      </c>
      <c r="DE81" s="114">
        <v>1449277.95524768</v>
      </c>
      <c r="DF81" s="114">
        <v>1766186.75148485</v>
      </c>
      <c r="DG81" s="114">
        <v>1177159.40414037</v>
      </c>
      <c r="DH81" s="114">
        <v>1600168.01897148</v>
      </c>
      <c r="DI81" s="114">
        <v>1143997.7735186899</v>
      </c>
      <c r="DJ81" s="114">
        <v>1679351.57979172</v>
      </c>
      <c r="DK81" s="114">
        <v>1503030.35220606</v>
      </c>
      <c r="DL81" s="114">
        <v>1666636.6232992499</v>
      </c>
      <c r="DM81" s="114">
        <v>1527543.7521370901</v>
      </c>
      <c r="DN81" s="114">
        <v>903900.91873011005</v>
      </c>
      <c r="DO81" s="114">
        <v>2289901.4605684099</v>
      </c>
      <c r="DP81" s="114">
        <v>1842346.44560521</v>
      </c>
      <c r="DQ81" s="114">
        <v>1576084.53326663</v>
      </c>
      <c r="DR81" s="114">
        <v>1753216.18969942</v>
      </c>
      <c r="DS81" s="114">
        <v>2352277.0369676799</v>
      </c>
      <c r="DT81" s="114">
        <v>1535538.0277924</v>
      </c>
      <c r="DU81" s="114">
        <v>880206.58430276799</v>
      </c>
      <c r="DV81" s="114">
        <v>1037192.13430077</v>
      </c>
      <c r="DW81" s="114">
        <v>1712825.1073576501</v>
      </c>
      <c r="DX81" s="114">
        <v>1939186.67323985</v>
      </c>
      <c r="DY81" s="114">
        <v>1558594.0758783999</v>
      </c>
      <c r="DZ81" s="114">
        <v>1214042.8048689601</v>
      </c>
      <c r="EA81" s="114">
        <v>1154833.2913750999</v>
      </c>
      <c r="EB81" s="114">
        <v>1785130.1363335201</v>
      </c>
      <c r="EC81" s="114">
        <v>1570845.8022430199</v>
      </c>
      <c r="ED81" s="114">
        <v>1559952.43240615</v>
      </c>
      <c r="EE81" s="114">
        <v>1073833.9079919499</v>
      </c>
      <c r="EF81" s="114">
        <v>1281650.4878766399</v>
      </c>
      <c r="EG81" s="114">
        <v>2090446.5264214801</v>
      </c>
      <c r="EH81" s="114">
        <v>1077610.08570106</v>
      </c>
      <c r="EI81" s="114">
        <v>2022696.6002450599</v>
      </c>
      <c r="EJ81" s="114">
        <v>2263568.6988847698</v>
      </c>
      <c r="EK81" s="114">
        <v>1670525.9472906699</v>
      </c>
      <c r="EL81" s="114">
        <v>1904693.1400770701</v>
      </c>
      <c r="EM81" s="114">
        <v>1627477.35253854</v>
      </c>
      <c r="EN81" s="114">
        <v>1980045.14989004</v>
      </c>
      <c r="EO81" s="114">
        <v>1843797.6785611699</v>
      </c>
      <c r="EP81" s="114">
        <v>1431994.8044934501</v>
      </c>
      <c r="EQ81" s="114">
        <v>1634104.56231563</v>
      </c>
      <c r="ER81" s="114">
        <v>1035236.93972421</v>
      </c>
      <c r="ES81" s="114">
        <v>2110084.47202458</v>
      </c>
      <c r="ET81" s="114">
        <v>1230177.3576481601</v>
      </c>
      <c r="EU81" s="114">
        <v>1635169.3638792799</v>
      </c>
      <c r="EV81" s="114">
        <v>1967658.6883517001</v>
      </c>
      <c r="EW81" s="114">
        <v>1658806.8903089999</v>
      </c>
      <c r="EX81" s="114">
        <v>2262449.4394199899</v>
      </c>
      <c r="EY81" s="114">
        <v>1713674.6539201499</v>
      </c>
      <c r="EZ81" s="114">
        <v>1348243.65789661</v>
      </c>
      <c r="FA81" s="114">
        <v>1190894.5715404099</v>
      </c>
      <c r="FB81" s="114">
        <v>1354447.4403764701</v>
      </c>
      <c r="FC81" s="114">
        <v>1624988.87080565</v>
      </c>
      <c r="FD81" s="114">
        <v>1029470.19253219</v>
      </c>
      <c r="FE81" s="114">
        <v>1950977.59402418</v>
      </c>
      <c r="FF81" s="114">
        <v>1268720.8108139001</v>
      </c>
      <c r="FG81" s="114">
        <v>1548090.1675291299</v>
      </c>
      <c r="FH81" s="114">
        <v>1871803.4689120899</v>
      </c>
      <c r="FI81" s="114">
        <v>1545386.1725479299</v>
      </c>
      <c r="FJ81" s="114">
        <v>1118482.00172989</v>
      </c>
      <c r="FK81" s="114">
        <v>1516555.50379435</v>
      </c>
      <c r="FL81" s="114">
        <v>1446892.4710888399</v>
      </c>
      <c r="FM81" s="114">
        <v>1257690.33893014</v>
      </c>
      <c r="FN81" s="114">
        <v>1991786.4154314301</v>
      </c>
      <c r="FO81" s="114">
        <v>1412650.4994987799</v>
      </c>
      <c r="FP81" s="114">
        <v>998881.71437230206</v>
      </c>
      <c r="FQ81" s="114">
        <v>1783249.2912884599</v>
      </c>
      <c r="FR81" s="114">
        <v>1571891.01239072</v>
      </c>
      <c r="FS81" s="114">
        <v>1627010.8172741199</v>
      </c>
      <c r="FT81" s="114">
        <v>1062267.6410914301</v>
      </c>
      <c r="FU81" s="114">
        <v>1593052.9448629599</v>
      </c>
      <c r="FV81" s="114">
        <v>1582984.0650903</v>
      </c>
      <c r="FW81" s="114">
        <v>1752658.8792793099</v>
      </c>
      <c r="FX81" s="114">
        <v>1471496.0655044999</v>
      </c>
      <c r="FY81" s="114">
        <v>1633664.90432719</v>
      </c>
      <c r="FZ81" s="114">
        <v>1182603.0932370101</v>
      </c>
      <c r="GA81" s="114">
        <v>1747355.1087329299</v>
      </c>
      <c r="GB81" s="114">
        <v>1279559.57180319</v>
      </c>
      <c r="GC81" s="114">
        <v>1753763.5485127701</v>
      </c>
      <c r="GD81" s="114">
        <v>1514507.05358092</v>
      </c>
      <c r="GE81" s="114">
        <v>1397469.8756586299</v>
      </c>
      <c r="GF81" s="114">
        <v>1839919.3693653201</v>
      </c>
      <c r="GG81" s="114">
        <v>1842399.95816759</v>
      </c>
      <c r="GH81" s="114">
        <v>1359699.9984448501</v>
      </c>
      <c r="GI81" s="114">
        <v>1522324.5942472001</v>
      </c>
      <c r="GJ81" s="114">
        <v>1116184.86648924</v>
      </c>
      <c r="GK81" s="114">
        <v>972411.08439913695</v>
      </c>
      <c r="GL81" s="114">
        <v>1763103.4228542501</v>
      </c>
      <c r="GM81" s="114">
        <v>1268652.6839975601</v>
      </c>
      <c r="GN81" s="114">
        <v>1302211.9657511001</v>
      </c>
      <c r="GO81" s="114">
        <v>1359560.19314385</v>
      </c>
      <c r="GP81" s="114">
        <v>2024018.74628155</v>
      </c>
      <c r="GQ81" s="114">
        <v>1353983.3712204499</v>
      </c>
      <c r="GR81" s="114">
        <v>1488443.5244628701</v>
      </c>
      <c r="GS81" s="114">
        <v>1353688.1059415599</v>
      </c>
      <c r="GT81" s="114">
        <v>1796889.73883777</v>
      </c>
      <c r="GU81" s="114">
        <v>1327830.0938254399</v>
      </c>
      <c r="GV81" s="114">
        <v>1332939.25773803</v>
      </c>
    </row>
    <row r="82" spans="1:204" x14ac:dyDescent="0.2">
      <c r="A82" s="69" t="s">
        <v>2072</v>
      </c>
      <c r="B82" s="70">
        <f>STDEV(D82:W82)/AVERAGE(D82:W82)</f>
        <v>9.3364453145464307E-2</v>
      </c>
      <c r="C82" s="71"/>
      <c r="D82" s="8">
        <v>539139.79836396105</v>
      </c>
      <c r="E82" s="8">
        <v>524300.74359149404</v>
      </c>
      <c r="F82" s="8">
        <v>501444.88418829301</v>
      </c>
      <c r="G82" s="8">
        <v>483984.81239441701</v>
      </c>
      <c r="H82" s="8">
        <v>492901.463398939</v>
      </c>
      <c r="I82" s="8">
        <v>449926.78575995698</v>
      </c>
      <c r="J82" s="8">
        <v>500831.32383080298</v>
      </c>
      <c r="K82" s="8">
        <v>475111.481543687</v>
      </c>
      <c r="L82" s="8">
        <v>491488.462004742</v>
      </c>
      <c r="M82" s="8">
        <v>466403.20925071998</v>
      </c>
      <c r="N82" s="8">
        <v>465370.666224121</v>
      </c>
      <c r="O82" s="8">
        <v>450180.90761202399</v>
      </c>
      <c r="P82" s="8">
        <v>439259.2299026</v>
      </c>
      <c r="Q82" s="8">
        <v>450075.94460289902</v>
      </c>
      <c r="R82" s="8">
        <v>426588.43781098002</v>
      </c>
      <c r="S82" s="8">
        <v>410026.14604798699</v>
      </c>
      <c r="T82" s="8">
        <v>425271.09134347201</v>
      </c>
      <c r="U82" s="8">
        <v>394371.41810392903</v>
      </c>
      <c r="V82" s="8">
        <v>395201.624726718</v>
      </c>
      <c r="W82" s="8">
        <v>395825.78313330701</v>
      </c>
      <c r="Y82" s="72">
        <f>STDEV(AA82:AT82)/AVERAGE(AA82:AT82)</f>
        <v>8.5985680232103637E-2</v>
      </c>
      <c r="Z82" s="73"/>
      <c r="AA82" s="10">
        <v>557772.49765427399</v>
      </c>
      <c r="AB82" s="10">
        <v>578341.76507931401</v>
      </c>
      <c r="AC82" s="10">
        <v>574408.00452003896</v>
      </c>
      <c r="AD82" s="10">
        <v>561222.49893970694</v>
      </c>
      <c r="AE82" s="10">
        <v>537644.90330682101</v>
      </c>
      <c r="AF82" s="10">
        <v>582543.961632255</v>
      </c>
      <c r="AG82" s="10">
        <v>557910.16491638601</v>
      </c>
      <c r="AH82" s="10">
        <v>523141.80157219002</v>
      </c>
      <c r="AI82" s="10">
        <v>559926.04215035995</v>
      </c>
      <c r="AJ82" s="10">
        <v>563785.64953617495</v>
      </c>
      <c r="AK82" s="10">
        <v>502229.34345603402</v>
      </c>
      <c r="AL82" s="10">
        <v>501298.37673022802</v>
      </c>
      <c r="AM82" s="10">
        <v>536941.72877251403</v>
      </c>
      <c r="AN82" s="10">
        <v>495049.42454136699</v>
      </c>
      <c r="AO82" s="10">
        <v>505767.61095899303</v>
      </c>
      <c r="AP82" s="10">
        <v>529477.50264269498</v>
      </c>
      <c r="AQ82" s="10">
        <v>464985.63887947501</v>
      </c>
      <c r="AR82" s="10">
        <v>476342.712863605</v>
      </c>
      <c r="AS82" s="10">
        <v>439768.41679315298</v>
      </c>
      <c r="AT82" s="10">
        <v>436010.11808105401</v>
      </c>
      <c r="AV82" s="114">
        <v>622347.85983607697</v>
      </c>
      <c r="AW82" s="114">
        <v>594963.23387134704</v>
      </c>
      <c r="AX82" s="114">
        <v>543714.71678841498</v>
      </c>
      <c r="AY82" s="114">
        <v>612818.560904474</v>
      </c>
      <c r="AZ82" s="114">
        <v>507763.01221863501</v>
      </c>
      <c r="BA82" s="114">
        <v>615724.52674873103</v>
      </c>
      <c r="BB82" s="114">
        <v>608030.14157590503</v>
      </c>
      <c r="BC82" s="114">
        <v>547402.35121398501</v>
      </c>
      <c r="BD82" s="114">
        <v>576643.617796459</v>
      </c>
      <c r="BE82" s="114">
        <v>590030.76489672903</v>
      </c>
      <c r="BF82" s="114">
        <v>619532.68522234703</v>
      </c>
      <c r="BG82" s="114">
        <v>490296.66637280799</v>
      </c>
      <c r="BH82" s="114">
        <v>594203.57098294399</v>
      </c>
      <c r="BI82" s="114">
        <v>557785.71551368805</v>
      </c>
      <c r="BJ82" s="114">
        <v>643742.55209301598</v>
      </c>
      <c r="BK82" s="114">
        <v>575429.03323799605</v>
      </c>
      <c r="BL82" s="114">
        <v>610509.16284965305</v>
      </c>
      <c r="BM82" s="114">
        <v>549010.51716813096</v>
      </c>
      <c r="BN82" s="114">
        <v>585072.788506196</v>
      </c>
      <c r="BO82" s="114">
        <v>554359.358960249</v>
      </c>
      <c r="BP82" s="114">
        <v>618548.00939674897</v>
      </c>
      <c r="BQ82" s="114">
        <v>605220.59157169797</v>
      </c>
      <c r="BR82" s="114">
        <v>602038.303565796</v>
      </c>
      <c r="BS82" s="114">
        <v>567821.977654021</v>
      </c>
      <c r="BT82" s="114">
        <v>616925.36244088295</v>
      </c>
      <c r="BU82" s="114">
        <v>616819.19543055398</v>
      </c>
      <c r="BV82" s="114">
        <v>559013.47853701306</v>
      </c>
      <c r="BW82" s="114">
        <v>624866.78432343202</v>
      </c>
      <c r="BX82" s="114">
        <v>603221.44238585106</v>
      </c>
      <c r="BY82" s="114">
        <v>603177.26172427798</v>
      </c>
      <c r="BZ82" s="114">
        <v>593500.42952351796</v>
      </c>
      <c r="CA82" s="114">
        <v>630735.83061056305</v>
      </c>
      <c r="CB82" s="114">
        <v>657643.688949932</v>
      </c>
      <c r="CC82" s="114">
        <v>538639.91211656597</v>
      </c>
      <c r="CD82" s="114">
        <v>568156.52449877502</v>
      </c>
      <c r="CE82" s="114">
        <v>574394.56600846804</v>
      </c>
      <c r="CF82" s="114">
        <v>548558.21080039197</v>
      </c>
      <c r="CG82" s="114">
        <v>551926.156734474</v>
      </c>
      <c r="CH82" s="114">
        <v>538728.79655045096</v>
      </c>
      <c r="CI82" s="114">
        <v>528102.795689294</v>
      </c>
      <c r="CJ82" s="114">
        <v>552463.47196165996</v>
      </c>
      <c r="CK82" s="114">
        <v>544203.17223555001</v>
      </c>
      <c r="CL82" s="114">
        <v>522509.65696149401</v>
      </c>
      <c r="CM82" s="114">
        <v>552345.28180807899</v>
      </c>
      <c r="CN82" s="114">
        <v>566898.11048955598</v>
      </c>
      <c r="CO82" s="114">
        <v>575413.42240565701</v>
      </c>
      <c r="CP82" s="114">
        <v>506255.64423243603</v>
      </c>
      <c r="CQ82" s="114">
        <v>541286.78235037404</v>
      </c>
      <c r="CR82" s="114">
        <v>498067.30044232198</v>
      </c>
      <c r="CS82" s="114">
        <v>606994.45034538</v>
      </c>
      <c r="CT82" s="114">
        <v>564243.75996927696</v>
      </c>
      <c r="CU82" s="114">
        <v>551986.57536448597</v>
      </c>
      <c r="CV82" s="114">
        <v>543234.14716623304</v>
      </c>
      <c r="CW82" s="114">
        <v>553527.81404160301</v>
      </c>
      <c r="CX82" s="114">
        <v>524944.151506013</v>
      </c>
      <c r="CY82" s="114">
        <v>571002.11175092799</v>
      </c>
      <c r="CZ82" s="114">
        <v>572324.54190971004</v>
      </c>
      <c r="DA82" s="114">
        <v>491263.61869268201</v>
      </c>
      <c r="DB82" s="114">
        <v>527053.50578353298</v>
      </c>
      <c r="DC82" s="114">
        <v>541300.68764224998</v>
      </c>
      <c r="DD82" s="114">
        <v>547945.18952772603</v>
      </c>
      <c r="DE82" s="114">
        <v>554341.92565330898</v>
      </c>
      <c r="DF82" s="114">
        <v>535833.30815949501</v>
      </c>
      <c r="DG82" s="114">
        <v>488308.88447031297</v>
      </c>
      <c r="DH82" s="114">
        <v>570689.53097637906</v>
      </c>
      <c r="DI82" s="114">
        <v>548424.13390807004</v>
      </c>
      <c r="DJ82" s="114">
        <v>529333.34598048497</v>
      </c>
      <c r="DK82" s="114">
        <v>526841.58582561195</v>
      </c>
      <c r="DL82" s="114">
        <v>555826.50115281704</v>
      </c>
      <c r="DM82" s="114">
        <v>576692.200697653</v>
      </c>
      <c r="DN82" s="114">
        <v>559038.98129713</v>
      </c>
      <c r="DO82" s="114">
        <v>513202.79824555299</v>
      </c>
      <c r="DP82" s="114">
        <v>517237.39892839099</v>
      </c>
      <c r="DQ82" s="114">
        <v>609801.92408454395</v>
      </c>
      <c r="DR82" s="114">
        <v>603786.01259259402</v>
      </c>
      <c r="DS82" s="114">
        <v>568735.98250989802</v>
      </c>
      <c r="DT82" s="114">
        <v>533987.18928936298</v>
      </c>
      <c r="DU82" s="114">
        <v>496566.05040430999</v>
      </c>
      <c r="DV82" s="114">
        <v>540266.07986933098</v>
      </c>
      <c r="DW82" s="114">
        <v>493803.14849403902</v>
      </c>
      <c r="DX82" s="114">
        <v>502450.56071910198</v>
      </c>
      <c r="DY82" s="114">
        <v>453614.67788721202</v>
      </c>
      <c r="DZ82" s="114">
        <v>516561.81213705201</v>
      </c>
      <c r="EA82" s="114">
        <v>466857.45190733101</v>
      </c>
      <c r="EB82" s="114">
        <v>504476.84190346702</v>
      </c>
      <c r="EC82" s="114">
        <v>509539.18935368699</v>
      </c>
      <c r="ED82" s="114">
        <v>434944.12167118699</v>
      </c>
      <c r="EE82" s="114">
        <v>495505.68468175398</v>
      </c>
      <c r="EF82" s="114">
        <v>454644.04033214599</v>
      </c>
      <c r="EG82" s="114">
        <v>432743.38944791298</v>
      </c>
      <c r="EH82" s="114">
        <v>497796.77166782902</v>
      </c>
      <c r="EI82" s="114">
        <v>478900.16746379598</v>
      </c>
      <c r="EJ82" s="114">
        <v>472807.35632048501</v>
      </c>
      <c r="EK82" s="114">
        <v>476603.19364718703</v>
      </c>
      <c r="EL82" s="114">
        <v>466308.22413735598</v>
      </c>
      <c r="EM82" s="114">
        <v>463482.07361269998</v>
      </c>
      <c r="EN82" s="114">
        <v>491475.330496068</v>
      </c>
      <c r="EO82" s="114">
        <v>490607.75539626903</v>
      </c>
      <c r="EP82" s="114">
        <v>482990.609254379</v>
      </c>
      <c r="EQ82" s="114">
        <v>465041.93802740402</v>
      </c>
      <c r="ER82" s="114">
        <v>481124.55114072701</v>
      </c>
      <c r="ES82" s="114">
        <v>491356.91599888698</v>
      </c>
      <c r="ET82" s="114">
        <v>493347.29647477</v>
      </c>
      <c r="EU82" s="114">
        <v>506416.66122442798</v>
      </c>
      <c r="EV82" s="114">
        <v>513395.517571142</v>
      </c>
      <c r="EW82" s="114">
        <v>495090.405198625</v>
      </c>
      <c r="EX82" s="114">
        <v>448783.99138240999</v>
      </c>
      <c r="EY82" s="114">
        <v>512518.697877603</v>
      </c>
      <c r="EZ82" s="114">
        <v>452561.75152023602</v>
      </c>
      <c r="FA82" s="114">
        <v>496620.965919665</v>
      </c>
      <c r="FB82" s="114">
        <v>471418.13576630101</v>
      </c>
      <c r="FC82" s="114">
        <v>437608.778344094</v>
      </c>
      <c r="FD82" s="114">
        <v>439854.19236427703</v>
      </c>
      <c r="FE82" s="114">
        <v>491874.13718675898</v>
      </c>
      <c r="FF82" s="114">
        <v>501508.54438012699</v>
      </c>
      <c r="FG82" s="114">
        <v>554118.11624060001</v>
      </c>
      <c r="FH82" s="114">
        <v>479315.62648898002</v>
      </c>
      <c r="FI82" s="114">
        <v>475265.83592815598</v>
      </c>
      <c r="FJ82" s="114">
        <v>416113.07458320598</v>
      </c>
      <c r="FK82" s="114">
        <v>487653.84948899399</v>
      </c>
      <c r="FL82" s="114">
        <v>475070.39592741802</v>
      </c>
      <c r="FM82" s="114">
        <v>469281.43239579198</v>
      </c>
      <c r="FN82" s="114">
        <v>442815.49987540097</v>
      </c>
      <c r="FO82" s="114">
        <v>437158.82947417599</v>
      </c>
      <c r="FP82" s="114">
        <v>481372.148579492</v>
      </c>
      <c r="FQ82" s="114">
        <v>474531.84512253798</v>
      </c>
      <c r="FR82" s="114">
        <v>490731.94432702399</v>
      </c>
      <c r="FS82" s="114">
        <v>430652.47574969498</v>
      </c>
      <c r="FT82" s="114">
        <v>447792.27310577797</v>
      </c>
      <c r="FU82" s="114">
        <v>473615.21442184597</v>
      </c>
      <c r="FV82" s="114">
        <v>446852.22576464101</v>
      </c>
      <c r="FW82" s="114">
        <v>472676.28921734198</v>
      </c>
      <c r="FX82" s="114">
        <v>468093.684783982</v>
      </c>
      <c r="FY82" s="114">
        <v>459843.97284856602</v>
      </c>
      <c r="FZ82" s="114">
        <v>456580.404033784</v>
      </c>
      <c r="GA82" s="114">
        <v>432014.82052112499</v>
      </c>
      <c r="GB82" s="114">
        <v>490605.97995073203</v>
      </c>
      <c r="GC82" s="114">
        <v>472390.14551044902</v>
      </c>
      <c r="GD82" s="114">
        <v>452219.62657351402</v>
      </c>
      <c r="GE82" s="114">
        <v>444216.595530394</v>
      </c>
      <c r="GF82" s="114">
        <v>486548.32959240099</v>
      </c>
      <c r="GG82" s="114">
        <v>514265.13469958003</v>
      </c>
      <c r="GH82" s="114">
        <v>484568.04845924902</v>
      </c>
      <c r="GI82" s="114">
        <v>462697.26352292998</v>
      </c>
      <c r="GJ82" s="114">
        <v>468086.120177512</v>
      </c>
      <c r="GK82" s="114">
        <v>429804.70172026101</v>
      </c>
      <c r="GL82" s="114">
        <v>444518.232808039</v>
      </c>
      <c r="GM82" s="114">
        <v>414212.29060802399</v>
      </c>
      <c r="GN82" s="114">
        <v>425140.01972972002</v>
      </c>
      <c r="GO82" s="114">
        <v>413499.69519335002</v>
      </c>
      <c r="GP82" s="114">
        <v>435437.47866566299</v>
      </c>
      <c r="GQ82" s="114">
        <v>446887.80272117601</v>
      </c>
      <c r="GR82" s="114">
        <v>412413.77212557098</v>
      </c>
      <c r="GS82" s="114">
        <v>456949.56414332503</v>
      </c>
      <c r="GT82" s="114">
        <v>485260.85119722999</v>
      </c>
      <c r="GU82" s="114">
        <v>449654.83875354502</v>
      </c>
      <c r="GV82" s="114">
        <v>479147.06263889</v>
      </c>
    </row>
    <row r="83" spans="1:204" s="79" customFormat="1" x14ac:dyDescent="0.2">
      <c r="A83" s="75" t="s">
        <v>2034</v>
      </c>
      <c r="B83" s="76">
        <f>STDEV(D83:W83)/AVERAGE(D83:W83)</f>
        <v>4.200230620037592E-2</v>
      </c>
      <c r="C83" s="77"/>
      <c r="D83" s="78">
        <f t="shared" ref="D83:W83" si="95">(D81/D82)*14.1</f>
        <v>77.204448807305582</v>
      </c>
      <c r="E83" s="78">
        <f t="shared" si="95"/>
        <v>81.846940352763895</v>
      </c>
      <c r="F83" s="78">
        <f t="shared" si="95"/>
        <v>82.54156898607576</v>
      </c>
      <c r="G83" s="78">
        <f t="shared" si="95"/>
        <v>82.169192068491085</v>
      </c>
      <c r="H83" s="78">
        <f t="shared" si="95"/>
        <v>84.149643458233186</v>
      </c>
      <c r="I83" s="78">
        <f t="shared" si="95"/>
        <v>91.956034959898588</v>
      </c>
      <c r="J83" s="78">
        <f t="shared" si="95"/>
        <v>77.585423207811459</v>
      </c>
      <c r="K83" s="78">
        <f t="shared" si="95"/>
        <v>83.835877365801409</v>
      </c>
      <c r="L83" s="78">
        <f t="shared" si="95"/>
        <v>78.589689510940829</v>
      </c>
      <c r="M83" s="78">
        <f t="shared" si="95"/>
        <v>81.68507655082513</v>
      </c>
      <c r="N83" s="78">
        <f t="shared" si="95"/>
        <v>79.482900682332229</v>
      </c>
      <c r="O83" s="78">
        <f t="shared" si="95"/>
        <v>81.635372543125158</v>
      </c>
      <c r="P83" s="78">
        <f t="shared" si="95"/>
        <v>82.356901849140286</v>
      </c>
      <c r="Q83" s="78">
        <f t="shared" si="95"/>
        <v>78.163777500468115</v>
      </c>
      <c r="R83" s="78">
        <f t="shared" si="95"/>
        <v>83.109587503279968</v>
      </c>
      <c r="S83" s="78">
        <f t="shared" si="95"/>
        <v>83.617612812904298</v>
      </c>
      <c r="T83" s="78">
        <f t="shared" si="95"/>
        <v>79.818971843904492</v>
      </c>
      <c r="U83" s="78">
        <f t="shared" si="95"/>
        <v>87.325212950785584</v>
      </c>
      <c r="V83" s="78">
        <f t="shared" si="95"/>
        <v>84.335625259162356</v>
      </c>
      <c r="W83" s="78">
        <f t="shared" si="95"/>
        <v>81.026300956430191</v>
      </c>
      <c r="Y83" s="80">
        <f>STDEV(AA83:AT83)/AVERAGE(AA83:AT83)</f>
        <v>6.1146220452485765E-2</v>
      </c>
      <c r="Z83" s="81"/>
      <c r="AA83" s="82">
        <f>((AA81/AA82)*14.1)</f>
        <v>60.684826292661199</v>
      </c>
      <c r="AB83" s="82">
        <f t="shared" ref="AB83:AT83" si="96">((AB81/AB82)*14.1)</f>
        <v>56.786648416529978</v>
      </c>
      <c r="AC83" s="82">
        <f t="shared" si="96"/>
        <v>52.27454962935569</v>
      </c>
      <c r="AD83" s="82">
        <f t="shared" si="96"/>
        <v>55.799090077783084</v>
      </c>
      <c r="AE83" s="82">
        <f t="shared" si="96"/>
        <v>58.391281146036228</v>
      </c>
      <c r="AF83" s="82">
        <f t="shared" si="96"/>
        <v>50.875789118645336</v>
      </c>
      <c r="AG83" s="82">
        <f t="shared" si="96"/>
        <v>57.436644021196159</v>
      </c>
      <c r="AH83" s="82">
        <f t="shared" si="96"/>
        <v>58.560440491281533</v>
      </c>
      <c r="AI83" s="82">
        <f t="shared" si="96"/>
        <v>55.626753239477729</v>
      </c>
      <c r="AJ83" s="82">
        <f t="shared" si="96"/>
        <v>54.030634999838107</v>
      </c>
      <c r="AK83" s="82">
        <f t="shared" si="96"/>
        <v>62.846643358912843</v>
      </c>
      <c r="AL83" s="82">
        <f t="shared" si="96"/>
        <v>53.793233953758296</v>
      </c>
      <c r="AM83" s="82">
        <f t="shared" si="96"/>
        <v>52.985109444826676</v>
      </c>
      <c r="AN83" s="82">
        <f t="shared" si="96"/>
        <v>56.332896280023952</v>
      </c>
      <c r="AO83" s="82">
        <f t="shared" si="96"/>
        <v>51.81292383813738</v>
      </c>
      <c r="AP83" s="82">
        <f t="shared" si="96"/>
        <v>49.901410222305195</v>
      </c>
      <c r="AQ83" s="82">
        <f t="shared" si="96"/>
        <v>57.635432527808682</v>
      </c>
      <c r="AR83" s="82">
        <f t="shared" si="96"/>
        <v>56.8044612160028</v>
      </c>
      <c r="AS83" s="82">
        <f t="shared" si="96"/>
        <v>56.714355706624161</v>
      </c>
      <c r="AT83" s="82">
        <f t="shared" si="96"/>
        <v>60.709016450134733</v>
      </c>
      <c r="AU83" s="105"/>
      <c r="AV83" s="106">
        <f>((AV81/AV82)*14.1)</f>
        <v>36.272200608910858</v>
      </c>
      <c r="AW83" s="106">
        <f t="shared" ref="AW83:DH83" si="97">((AW81/AW82)*14.1)</f>
        <v>53.57630703943093</v>
      </c>
      <c r="AX83" s="106">
        <f t="shared" si="97"/>
        <v>20.542171695215995</v>
      </c>
      <c r="AY83" s="106">
        <f t="shared" si="97"/>
        <v>43.15816922451689</v>
      </c>
      <c r="AZ83" s="106">
        <f t="shared" si="97"/>
        <v>57.231027570574945</v>
      </c>
      <c r="BA83" s="106">
        <f t="shared" si="97"/>
        <v>32.709707826405513</v>
      </c>
      <c r="BB83" s="106">
        <f t="shared" si="97"/>
        <v>53.970535515206222</v>
      </c>
      <c r="BC83" s="106">
        <f t="shared" si="97"/>
        <v>54.319455377208783</v>
      </c>
      <c r="BD83" s="106">
        <f t="shared" si="97"/>
        <v>49.176247255991626</v>
      </c>
      <c r="BE83" s="106">
        <f t="shared" si="97"/>
        <v>37.072590478284852</v>
      </c>
      <c r="BF83" s="106">
        <f t="shared" si="97"/>
        <v>36.784210140342559</v>
      </c>
      <c r="BG83" s="106">
        <f t="shared" si="97"/>
        <v>54.228729715981046</v>
      </c>
      <c r="BH83" s="106">
        <f t="shared" si="97"/>
        <v>44.15669624033702</v>
      </c>
      <c r="BI83" s="106">
        <f t="shared" si="97"/>
        <v>58.538130782929208</v>
      </c>
      <c r="BJ83" s="106">
        <f t="shared" si="97"/>
        <v>38.987675014593997</v>
      </c>
      <c r="BK83" s="106">
        <f t="shared" si="97"/>
        <v>34.332164382837909</v>
      </c>
      <c r="BL83" s="106">
        <f t="shared" si="97"/>
        <v>37.195038397618475</v>
      </c>
      <c r="BM83" s="106">
        <f t="shared" si="97"/>
        <v>53.505352323796373</v>
      </c>
      <c r="BN83" s="106">
        <f t="shared" si="97"/>
        <v>40.164771980143541</v>
      </c>
      <c r="BO83" s="106">
        <f t="shared" si="97"/>
        <v>62.276667216404995</v>
      </c>
      <c r="BP83" s="106">
        <f t="shared" si="97"/>
        <v>47.683878962767103</v>
      </c>
      <c r="BQ83" s="106">
        <f t="shared" si="97"/>
        <v>51.207119852407068</v>
      </c>
      <c r="BR83" s="106">
        <f t="shared" si="97"/>
        <v>23.966153033755887</v>
      </c>
      <c r="BS83" s="106">
        <f t="shared" si="97"/>
        <v>40.904913614217961</v>
      </c>
      <c r="BT83" s="106">
        <f t="shared" si="97"/>
        <v>37.320828838848783</v>
      </c>
      <c r="BU83" s="106">
        <f t="shared" si="97"/>
        <v>35.607135118538245</v>
      </c>
      <c r="BV83" s="106">
        <f t="shared" si="97"/>
        <v>38.925075887860999</v>
      </c>
      <c r="BW83" s="106">
        <f t="shared" si="97"/>
        <v>36.927097112074726</v>
      </c>
      <c r="BX83" s="106">
        <f t="shared" si="97"/>
        <v>49.900085907637369</v>
      </c>
      <c r="BY83" s="106">
        <f t="shared" si="97"/>
        <v>53.9206971042464</v>
      </c>
      <c r="BZ83" s="106">
        <f t="shared" si="97"/>
        <v>38.605021285631182</v>
      </c>
      <c r="CA83" s="106">
        <f t="shared" si="97"/>
        <v>33.535619788996954</v>
      </c>
      <c r="CB83" s="106">
        <f t="shared" si="97"/>
        <v>38.259605764434276</v>
      </c>
      <c r="CC83" s="106">
        <f t="shared" si="97"/>
        <v>50.474329676450523</v>
      </c>
      <c r="CD83" s="106">
        <f t="shared" si="97"/>
        <v>38.737765772760817</v>
      </c>
      <c r="CE83" s="106">
        <f t="shared" si="97"/>
        <v>32.557709486611891</v>
      </c>
      <c r="CF83" s="106">
        <f t="shared" si="97"/>
        <v>59.782933906716949</v>
      </c>
      <c r="CG83" s="106">
        <f t="shared" si="97"/>
        <v>38.978697612577982</v>
      </c>
      <c r="CH83" s="106">
        <f t="shared" si="97"/>
        <v>36.949056902357967</v>
      </c>
      <c r="CI83" s="106">
        <f t="shared" si="97"/>
        <v>78.467695352210626</v>
      </c>
      <c r="CJ83" s="106">
        <f t="shared" si="97"/>
        <v>51.030864182230772</v>
      </c>
      <c r="CK83" s="106">
        <f t="shared" si="97"/>
        <v>51.333857243403358</v>
      </c>
      <c r="CL83" s="106">
        <f t="shared" si="97"/>
        <v>50.289565982648568</v>
      </c>
      <c r="CM83" s="106">
        <f t="shared" si="97"/>
        <v>43.596496670245365</v>
      </c>
      <c r="CN83" s="106">
        <f t="shared" si="97"/>
        <v>36.686381651020795</v>
      </c>
      <c r="CO83" s="106">
        <f t="shared" si="97"/>
        <v>45.645116022667253</v>
      </c>
      <c r="CP83" s="106">
        <f t="shared" si="97"/>
        <v>61.006336382440168</v>
      </c>
      <c r="CQ83" s="106">
        <f t="shared" si="97"/>
        <v>43.109555866494524</v>
      </c>
      <c r="CR83" s="106">
        <f t="shared" si="97"/>
        <v>52.830186825694852</v>
      </c>
      <c r="CS83" s="106">
        <f t="shared" si="97"/>
        <v>40.960094266061091</v>
      </c>
      <c r="CT83" s="106">
        <f t="shared" si="97"/>
        <v>49.617148687171408</v>
      </c>
      <c r="CU83" s="106">
        <f t="shared" si="97"/>
        <v>45.20755435995008</v>
      </c>
      <c r="CV83" s="106">
        <f t="shared" si="97"/>
        <v>62.193184948260374</v>
      </c>
      <c r="CW83" s="106">
        <f t="shared" si="97"/>
        <v>54.947632616709726</v>
      </c>
      <c r="CX83" s="106">
        <f t="shared" si="97"/>
        <v>48.4903903796219</v>
      </c>
      <c r="CY83" s="106">
        <f t="shared" si="97"/>
        <v>40.16106354432246</v>
      </c>
      <c r="CZ83" s="106">
        <f t="shared" si="97"/>
        <v>45.657250389368144</v>
      </c>
      <c r="DA83" s="106">
        <f t="shared" si="97"/>
        <v>78.633932581127539</v>
      </c>
      <c r="DB83" s="106">
        <f t="shared" si="97"/>
        <v>47.345961566110383</v>
      </c>
      <c r="DC83" s="106">
        <f t="shared" si="97"/>
        <v>54.178475813762113</v>
      </c>
      <c r="DD83" s="106">
        <f t="shared" si="97"/>
        <v>45.866135038985121</v>
      </c>
      <c r="DE83" s="106">
        <f t="shared" si="97"/>
        <v>36.863203418917351</v>
      </c>
      <c r="DF83" s="106">
        <f t="shared" si="97"/>
        <v>46.475709547573963</v>
      </c>
      <c r="DG83" s="106">
        <f t="shared" si="97"/>
        <v>33.990672965910981</v>
      </c>
      <c r="DH83" s="106">
        <f t="shared" si="97"/>
        <v>39.535277664716318</v>
      </c>
      <c r="DI83" s="106">
        <f t="shared" ref="DI83:FT83" si="98">((DI81/DI82)*14.1)</f>
        <v>29.412215125670222</v>
      </c>
      <c r="DJ83" s="106">
        <f t="shared" si="98"/>
        <v>44.733356503741263</v>
      </c>
      <c r="DK83" s="106">
        <f t="shared" si="98"/>
        <v>40.225996839058141</v>
      </c>
      <c r="DL83" s="106">
        <f t="shared" si="98"/>
        <v>42.27861812954206</v>
      </c>
      <c r="DM83" s="106">
        <f t="shared" si="98"/>
        <v>37.348115474904894</v>
      </c>
      <c r="DN83" s="106">
        <f t="shared" si="98"/>
        <v>22.798057703458365</v>
      </c>
      <c r="DO83" s="106">
        <f t="shared" si="98"/>
        <v>62.913941047074871</v>
      </c>
      <c r="DP83" s="106">
        <f t="shared" si="98"/>
        <v>50.222750591609604</v>
      </c>
      <c r="DQ83" s="106">
        <f t="shared" si="98"/>
        <v>36.44263988248499</v>
      </c>
      <c r="DR83" s="106">
        <f t="shared" si="98"/>
        <v>40.942234101474511</v>
      </c>
      <c r="DS83" s="106">
        <f t="shared" si="98"/>
        <v>58.317228452601135</v>
      </c>
      <c r="DT83" s="106">
        <f t="shared" si="98"/>
        <v>40.546077932480706</v>
      </c>
      <c r="DU83" s="106">
        <f t="shared" si="98"/>
        <v>24.993478367205963</v>
      </c>
      <c r="DV83" s="106">
        <f t="shared" si="98"/>
        <v>27.068901118459859</v>
      </c>
      <c r="DW83" s="106">
        <f t="shared" si="98"/>
        <v>48.907816986173799</v>
      </c>
      <c r="DX83" s="106">
        <f t="shared" si="98"/>
        <v>54.418353227727593</v>
      </c>
      <c r="DY83" s="106">
        <f t="shared" si="98"/>
        <v>48.446793151057719</v>
      </c>
      <c r="DZ83" s="106">
        <f t="shared" si="98"/>
        <v>33.138345008187834</v>
      </c>
      <c r="EA83" s="106">
        <f t="shared" si="98"/>
        <v>34.878203918272334</v>
      </c>
      <c r="EB83" s="106">
        <f t="shared" si="98"/>
        <v>49.893935323832054</v>
      </c>
      <c r="EC83" s="106">
        <f t="shared" si="98"/>
        <v>43.468542311182908</v>
      </c>
      <c r="ED83" s="106">
        <f t="shared" si="98"/>
        <v>50.570471472091633</v>
      </c>
      <c r="EE83" s="106">
        <f t="shared" si="98"/>
        <v>30.556779812548601</v>
      </c>
      <c r="EF83" s="106">
        <f t="shared" si="98"/>
        <v>39.748177202231496</v>
      </c>
      <c r="EG83" s="106">
        <f t="shared" si="98"/>
        <v>68.112643061161421</v>
      </c>
      <c r="EH83" s="106">
        <f t="shared" si="98"/>
        <v>30.523103148053025</v>
      </c>
      <c r="EI83" s="106">
        <f t="shared" si="98"/>
        <v>59.553167864806412</v>
      </c>
      <c r="EJ83" s="106">
        <f t="shared" si="98"/>
        <v>67.503853795035454</v>
      </c>
      <c r="EK83" s="106">
        <f t="shared" si="98"/>
        <v>49.421439408639316</v>
      </c>
      <c r="EL83" s="106">
        <f t="shared" si="98"/>
        <v>57.593179542928077</v>
      </c>
      <c r="EM83" s="106">
        <f t="shared" si="98"/>
        <v>49.510934677419691</v>
      </c>
      <c r="EN83" s="106">
        <f t="shared" si="98"/>
        <v>56.805774127604813</v>
      </c>
      <c r="EO83" s="106">
        <f t="shared" si="98"/>
        <v>52.990493896114629</v>
      </c>
      <c r="EP83" s="106">
        <f t="shared" si="98"/>
        <v>41.804387821386165</v>
      </c>
      <c r="EQ83" s="106">
        <f t="shared" si="98"/>
        <v>49.545798872214036</v>
      </c>
      <c r="ER83" s="106">
        <f t="shared" si="98"/>
        <v>30.339006428798605</v>
      </c>
      <c r="ES83" s="106">
        <f t="shared" si="98"/>
        <v>60.55107822195378</v>
      </c>
      <c r="ET83" s="106">
        <f t="shared" si="98"/>
        <v>35.158803680048365</v>
      </c>
      <c r="EU83" s="106">
        <f t="shared" si="98"/>
        <v>45.52750688524484</v>
      </c>
      <c r="EV83" s="106">
        <f t="shared" si="98"/>
        <v>54.040182580897664</v>
      </c>
      <c r="EW83" s="106">
        <f t="shared" si="98"/>
        <v>47.242234767150073</v>
      </c>
      <c r="EX83" s="106">
        <f t="shared" si="98"/>
        <v>71.082163598476768</v>
      </c>
      <c r="EY83" s="106">
        <f t="shared" si="98"/>
        <v>47.14523142342906</v>
      </c>
      <c r="EZ83" s="106">
        <f t="shared" si="98"/>
        <v>42.005837904956422</v>
      </c>
      <c r="FA83" s="106">
        <f t="shared" si="98"/>
        <v>33.811728885880434</v>
      </c>
      <c r="FB83" s="106">
        <f t="shared" si="98"/>
        <v>40.511188391733093</v>
      </c>
      <c r="FC83" s="106">
        <f t="shared" si="98"/>
        <v>52.35805178556901</v>
      </c>
      <c r="FD83" s="106">
        <f t="shared" si="98"/>
        <v>33.000776090551511</v>
      </c>
      <c r="FE83" s="106">
        <f t="shared" si="98"/>
        <v>55.926469793828922</v>
      </c>
      <c r="FF83" s="106">
        <f t="shared" si="98"/>
        <v>35.670306384484533</v>
      </c>
      <c r="FG83" s="106">
        <f t="shared" si="98"/>
        <v>39.392452118787809</v>
      </c>
      <c r="FH83" s="106">
        <f t="shared" si="98"/>
        <v>55.062734142399705</v>
      </c>
      <c r="FI83" s="106">
        <f t="shared" si="98"/>
        <v>45.847909497580027</v>
      </c>
      <c r="FJ83" s="106">
        <f t="shared" si="98"/>
        <v>37.8997853893148</v>
      </c>
      <c r="FK83" s="106">
        <f t="shared" si="98"/>
        <v>43.84961305218394</v>
      </c>
      <c r="FL83" s="106">
        <f t="shared" si="98"/>
        <v>42.943496410728919</v>
      </c>
      <c r="FM83" s="106">
        <f t="shared" si="98"/>
        <v>37.788483742861139</v>
      </c>
      <c r="FN83" s="106">
        <f t="shared" si="98"/>
        <v>63.421873140135034</v>
      </c>
      <c r="FO83" s="106">
        <f t="shared" si="98"/>
        <v>45.563238575990887</v>
      </c>
      <c r="FP83" s="106">
        <f t="shared" si="98"/>
        <v>29.258510726495928</v>
      </c>
      <c r="FQ83" s="106">
        <f t="shared" si="98"/>
        <v>52.986570375849936</v>
      </c>
      <c r="FR83" s="106">
        <f t="shared" si="98"/>
        <v>45.164500764472905</v>
      </c>
      <c r="FS83" s="106">
        <f t="shared" si="98"/>
        <v>53.26998871567811</v>
      </c>
      <c r="FT83" s="106">
        <f t="shared" si="98"/>
        <v>33.448486360663601</v>
      </c>
      <c r="FU83" s="106">
        <f t="shared" ref="FU83:GV83" si="99">((FU81/FU82)*14.1)</f>
        <v>47.426784103605542</v>
      </c>
      <c r="FV83" s="106">
        <f t="shared" si="99"/>
        <v>49.949567286097192</v>
      </c>
      <c r="FW83" s="106">
        <f t="shared" si="99"/>
        <v>52.282060178557387</v>
      </c>
      <c r="FX83" s="106">
        <f t="shared" si="99"/>
        <v>44.324662344437257</v>
      </c>
      <c r="FY83" s="106">
        <f t="shared" si="99"/>
        <v>50.092371567516587</v>
      </c>
      <c r="FZ83" s="106">
        <f t="shared" si="99"/>
        <v>36.5208481733439</v>
      </c>
      <c r="GA83" s="106">
        <f t="shared" si="99"/>
        <v>57.029772736534063</v>
      </c>
      <c r="GB83" s="106">
        <f t="shared" si="99"/>
        <v>36.774500718961448</v>
      </c>
      <c r="GC83" s="106">
        <f t="shared" si="99"/>
        <v>52.346701702063946</v>
      </c>
      <c r="GD83" s="106">
        <f t="shared" si="99"/>
        <v>47.221633473308614</v>
      </c>
      <c r="GE83" s="106">
        <f t="shared" si="99"/>
        <v>44.357472109432884</v>
      </c>
      <c r="GF83" s="106">
        <f t="shared" si="99"/>
        <v>53.320218219193727</v>
      </c>
      <c r="GG83" s="106">
        <f t="shared" si="99"/>
        <v>50.514486900494582</v>
      </c>
      <c r="GH83" s="106">
        <f t="shared" si="99"/>
        <v>39.564659781080643</v>
      </c>
      <c r="GI83" s="106">
        <f t="shared" si="99"/>
        <v>46.390541874950571</v>
      </c>
      <c r="GJ83" s="106">
        <f t="shared" si="99"/>
        <v>33.622459498542476</v>
      </c>
      <c r="GK83" s="106">
        <f t="shared" si="99"/>
        <v>31.900526530190568</v>
      </c>
      <c r="GL83" s="106">
        <f t="shared" si="99"/>
        <v>55.925171179604632</v>
      </c>
      <c r="GM83" s="106">
        <f t="shared" si="99"/>
        <v>43.185591663897085</v>
      </c>
      <c r="GN83" s="106">
        <f t="shared" si="99"/>
        <v>43.188568154001395</v>
      </c>
      <c r="GO83" s="106">
        <f t="shared" si="99"/>
        <v>46.359885983385304</v>
      </c>
      <c r="GP83" s="106">
        <f t="shared" si="99"/>
        <v>65.540211214759424</v>
      </c>
      <c r="GQ83" s="106">
        <f t="shared" si="99"/>
        <v>42.720265395383322</v>
      </c>
      <c r="GR83" s="106">
        <f t="shared" si="99"/>
        <v>50.888343487560277</v>
      </c>
      <c r="GS83" s="106">
        <f t="shared" si="99"/>
        <v>41.770479264073089</v>
      </c>
      <c r="GT83" s="106">
        <f t="shared" si="99"/>
        <v>52.211393635203642</v>
      </c>
      <c r="GU83" s="106">
        <f t="shared" si="99"/>
        <v>41.637279774054463</v>
      </c>
      <c r="GV83" s="106">
        <f t="shared" si="99"/>
        <v>39.224791300183107</v>
      </c>
    </row>
    <row r="84" spans="1:204" x14ac:dyDescent="0.2">
      <c r="A84" s="83"/>
      <c r="B84" s="70"/>
      <c r="C84" s="71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Y84" s="72"/>
      <c r="Z84" s="73"/>
      <c r="AA84" s="74"/>
      <c r="AB84" s="74"/>
      <c r="AC84" s="74"/>
      <c r="AD84" s="74"/>
      <c r="AE84" s="74"/>
      <c r="AF84" s="74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</row>
    <row r="85" spans="1:204" x14ac:dyDescent="0.2">
      <c r="A85" s="69" t="s">
        <v>2073</v>
      </c>
      <c r="B85" s="70">
        <f>STDEV(D85:W85)/AVERAGE(D85:W85)</f>
        <v>0.13160373171635401</v>
      </c>
      <c r="C85" s="71"/>
      <c r="D85" s="8">
        <v>15881479.1619044</v>
      </c>
      <c r="E85" s="8">
        <v>15721272.487456501</v>
      </c>
      <c r="F85" s="8">
        <v>15463109.726720201</v>
      </c>
      <c r="G85" s="8">
        <v>15167228.720930301</v>
      </c>
      <c r="H85" s="8">
        <v>14674657.1371073</v>
      </c>
      <c r="I85" s="8">
        <v>14825804.954112999</v>
      </c>
      <c r="J85" s="8">
        <v>13942477.8570017</v>
      </c>
      <c r="K85" s="8">
        <v>13512187.7348706</v>
      </c>
      <c r="L85" s="8">
        <v>13222097.324898699</v>
      </c>
      <c r="M85" s="8">
        <v>12913709.7524748</v>
      </c>
      <c r="N85" s="8">
        <v>12776145.1268986</v>
      </c>
      <c r="O85" s="8">
        <v>12097976.6054521</v>
      </c>
      <c r="P85" s="8">
        <v>12209604.889138199</v>
      </c>
      <c r="Q85" s="8">
        <v>11676613.6932285</v>
      </c>
      <c r="R85" s="8">
        <v>11833705.1144544</v>
      </c>
      <c r="S85" s="8">
        <v>11958392.746763499</v>
      </c>
      <c r="T85" s="8">
        <v>11428332.8085624</v>
      </c>
      <c r="U85" s="8">
        <v>10927869.555883</v>
      </c>
      <c r="V85" s="8">
        <v>10871815.2491387</v>
      </c>
      <c r="W85" s="8">
        <v>10612178.9217395</v>
      </c>
      <c r="Y85" s="72">
        <f>STDEV(AA85:AT85)/AVERAGE(AA85:AT85)</f>
        <v>0.12069801835686364</v>
      </c>
      <c r="Z85" s="73"/>
      <c r="AA85" s="10">
        <v>20348335.731538098</v>
      </c>
      <c r="AB85" s="10">
        <v>19991381.3036437</v>
      </c>
      <c r="AC85" s="10">
        <v>19850877.697518401</v>
      </c>
      <c r="AD85" s="10">
        <v>19194713.506360099</v>
      </c>
      <c r="AE85" s="10">
        <v>19173743.426429901</v>
      </c>
      <c r="AF85" s="10">
        <v>18707789.076009002</v>
      </c>
      <c r="AG85" s="10">
        <v>18282016.6376734</v>
      </c>
      <c r="AH85" s="10">
        <v>17981254.626286201</v>
      </c>
      <c r="AI85" s="10">
        <v>17149075.174941599</v>
      </c>
      <c r="AJ85" s="10">
        <v>16774956.1708623</v>
      </c>
      <c r="AK85" s="10">
        <v>16793540.768472601</v>
      </c>
      <c r="AL85" s="10">
        <v>16204751.5402709</v>
      </c>
      <c r="AM85" s="10">
        <v>15959053.1767042</v>
      </c>
      <c r="AN85" s="10">
        <v>14922112.9828094</v>
      </c>
      <c r="AO85" s="10">
        <v>15489008.8005505</v>
      </c>
      <c r="AP85" s="10">
        <v>14932620.3364661</v>
      </c>
      <c r="AQ85" s="10">
        <v>14883567.5105152</v>
      </c>
      <c r="AR85" s="10">
        <v>14545608.9504056</v>
      </c>
      <c r="AS85" s="10">
        <v>14348675.9107439</v>
      </c>
      <c r="AT85" s="10">
        <v>14469585.3026092</v>
      </c>
      <c r="AV85" s="114">
        <v>13844643.381350501</v>
      </c>
      <c r="AW85" s="114">
        <v>27715554.8227553</v>
      </c>
      <c r="AX85" s="114">
        <v>26379214.626166001</v>
      </c>
      <c r="AY85" s="114">
        <v>24335525.359963801</v>
      </c>
      <c r="AZ85" s="114">
        <v>19257787.253572199</v>
      </c>
      <c r="BA85" s="114">
        <v>12258269.1282888</v>
      </c>
      <c r="BB85" s="114">
        <v>31008073.125409599</v>
      </c>
      <c r="BC85" s="114">
        <v>26434924.981095798</v>
      </c>
      <c r="BD85" s="114">
        <v>13911306.1603096</v>
      </c>
      <c r="BE85" s="114">
        <v>16187057.2509767</v>
      </c>
      <c r="BF85" s="114">
        <v>14917678.385271</v>
      </c>
      <c r="BG85" s="114">
        <v>16747717.097417001</v>
      </c>
      <c r="BH85" s="114">
        <v>20120665.265150499</v>
      </c>
      <c r="BI85" s="114">
        <v>21947670.942361299</v>
      </c>
      <c r="BJ85" s="114">
        <v>12607565.943376901</v>
      </c>
      <c r="BK85" s="114">
        <v>16795186.296089999</v>
      </c>
      <c r="BL85" s="114">
        <v>10365300.2930643</v>
      </c>
      <c r="BM85" s="114">
        <v>16346614.4119577</v>
      </c>
      <c r="BN85" s="114">
        <v>18722136.3411065</v>
      </c>
      <c r="BO85" s="114">
        <v>17152109.777961601</v>
      </c>
      <c r="BP85" s="114">
        <v>20946941.0001119</v>
      </c>
      <c r="BQ85" s="114">
        <v>34940084.674059398</v>
      </c>
      <c r="BR85" s="114">
        <v>8908973.2002302203</v>
      </c>
      <c r="BS85" s="114">
        <v>16315891.877872899</v>
      </c>
      <c r="BT85" s="114">
        <v>18465790.637853801</v>
      </c>
      <c r="BU85" s="114">
        <v>13571251.6867413</v>
      </c>
      <c r="BV85" s="114">
        <v>15232148.168206099</v>
      </c>
      <c r="BW85" s="114">
        <v>23601099.539399602</v>
      </c>
      <c r="BX85" s="114">
        <v>17349715.3944082</v>
      </c>
      <c r="BY85" s="114">
        <v>28549633.036012001</v>
      </c>
      <c r="BZ85" s="114">
        <v>23447477.262025099</v>
      </c>
      <c r="CA85" s="114">
        <v>12824174.4986738</v>
      </c>
      <c r="CB85" s="114">
        <v>17619832.899726901</v>
      </c>
      <c r="CC85" s="114">
        <v>34208990.606425799</v>
      </c>
      <c r="CD85" s="114">
        <v>12077812.7667892</v>
      </c>
      <c r="CE85" s="114">
        <v>13604477.7845506</v>
      </c>
      <c r="CF85" s="114">
        <v>14932462.400976401</v>
      </c>
      <c r="CG85" s="114">
        <v>9942199.0166747905</v>
      </c>
      <c r="CH85" s="114">
        <v>13209997.728866801</v>
      </c>
      <c r="CI85" s="114">
        <v>21477784.9893713</v>
      </c>
      <c r="CJ85" s="114">
        <v>13275624.996274799</v>
      </c>
      <c r="CK85" s="114">
        <v>13738920.7338662</v>
      </c>
      <c r="CL85" s="114">
        <v>13655932.0677417</v>
      </c>
      <c r="CM85" s="114">
        <v>23067255.7569227</v>
      </c>
      <c r="CN85" s="114">
        <v>20778502.716130599</v>
      </c>
      <c r="CO85" s="114">
        <v>12180835.689261699</v>
      </c>
      <c r="CP85" s="114">
        <v>18652121.857269801</v>
      </c>
      <c r="CQ85" s="114">
        <v>15695940.1831601</v>
      </c>
      <c r="CR85" s="114">
        <v>12331706.912469501</v>
      </c>
      <c r="CS85" s="114">
        <v>28422693.828745399</v>
      </c>
      <c r="CT85" s="114">
        <v>13608048.2086988</v>
      </c>
      <c r="CU85" s="114">
        <v>15842345.515334999</v>
      </c>
      <c r="CV85" s="114">
        <v>15758604.1122925</v>
      </c>
      <c r="CW85" s="114">
        <v>14875435.5048106</v>
      </c>
      <c r="CX85" s="114">
        <v>24604280.508287299</v>
      </c>
      <c r="CY85" s="114">
        <v>12978450.7855283</v>
      </c>
      <c r="CZ85" s="114">
        <v>15830836.4242048</v>
      </c>
      <c r="DA85" s="114">
        <v>29127830.376796</v>
      </c>
      <c r="DB85" s="114">
        <v>10038921.1548857</v>
      </c>
      <c r="DC85" s="114">
        <v>26469020.132630099</v>
      </c>
      <c r="DD85" s="114">
        <v>20358259.0792755</v>
      </c>
      <c r="DE85" s="114">
        <v>20870100.299121901</v>
      </c>
      <c r="DF85" s="114">
        <v>13993296.621366801</v>
      </c>
      <c r="DG85" s="114">
        <v>10061469.7181102</v>
      </c>
      <c r="DH85" s="114">
        <v>31709382.1894872</v>
      </c>
      <c r="DI85" s="114">
        <v>12072645.878103901</v>
      </c>
      <c r="DJ85" s="114">
        <v>14155739.735886199</v>
      </c>
      <c r="DK85" s="114">
        <v>21511747.579999901</v>
      </c>
      <c r="DL85" s="114">
        <v>11689698.7561829</v>
      </c>
      <c r="DM85" s="114">
        <v>18698296.9119635</v>
      </c>
      <c r="DN85" s="114">
        <v>6416006.0513015296</v>
      </c>
      <c r="DO85" s="114">
        <v>23869686.982091501</v>
      </c>
      <c r="DP85" s="114">
        <v>14424770.9316328</v>
      </c>
      <c r="DQ85" s="114">
        <v>19867437.328976501</v>
      </c>
      <c r="DR85" s="114">
        <v>19832442.1898349</v>
      </c>
      <c r="DS85" s="114">
        <v>23783918.455392599</v>
      </c>
      <c r="DT85" s="114">
        <v>9048096.8665023707</v>
      </c>
      <c r="DU85" s="114">
        <v>9572737.8730365392</v>
      </c>
      <c r="DV85" s="114">
        <v>14944623.4385718</v>
      </c>
      <c r="DW85" s="114">
        <v>23429309.819912601</v>
      </c>
      <c r="DX85" s="114">
        <v>19274974.968965098</v>
      </c>
      <c r="DY85" s="114">
        <v>10655355.985330399</v>
      </c>
      <c r="DZ85" s="114">
        <v>12646779.199134</v>
      </c>
      <c r="EA85" s="114">
        <v>9876061.6295646392</v>
      </c>
      <c r="EB85" s="114">
        <v>9441710.8042456508</v>
      </c>
      <c r="EC85" s="114">
        <v>12282282.172467399</v>
      </c>
      <c r="ED85" s="114">
        <v>6767890.9690895602</v>
      </c>
      <c r="EE85" s="114">
        <v>12157687.5431567</v>
      </c>
      <c r="EF85" s="114">
        <v>16882405.414202198</v>
      </c>
      <c r="EG85" s="114">
        <v>13365212.518599501</v>
      </c>
      <c r="EH85" s="114">
        <v>10533659.165152799</v>
      </c>
      <c r="EI85" s="114">
        <v>11522287.0738985</v>
      </c>
      <c r="EJ85" s="114">
        <v>19742694.183314301</v>
      </c>
      <c r="EK85" s="114">
        <v>13974700.4131313</v>
      </c>
      <c r="EL85" s="114">
        <v>15262595.3054244</v>
      </c>
      <c r="EM85" s="114">
        <v>12388646.3095382</v>
      </c>
      <c r="EN85" s="114">
        <v>13360579.933472101</v>
      </c>
      <c r="EO85" s="114">
        <v>18473018.379455999</v>
      </c>
      <c r="EP85" s="114">
        <v>13479904.8516126</v>
      </c>
      <c r="EQ85" s="114">
        <v>14619638.9192183</v>
      </c>
      <c r="ER85" s="114">
        <v>10103157.469849</v>
      </c>
      <c r="ES85" s="114">
        <v>14709709.0740203</v>
      </c>
      <c r="ET85" s="114">
        <v>8347187.0105022201</v>
      </c>
      <c r="EU85" s="114">
        <v>17336543.964621801</v>
      </c>
      <c r="EV85" s="114">
        <v>13947635.9958768</v>
      </c>
      <c r="EW85" s="114">
        <v>15308809.2352197</v>
      </c>
      <c r="EX85" s="114">
        <v>20145948.9126486</v>
      </c>
      <c r="EY85" s="114">
        <v>16434039.399540501</v>
      </c>
      <c r="EZ85" s="114">
        <v>11412627.863929501</v>
      </c>
      <c r="FA85" s="114">
        <v>8637579.3179922402</v>
      </c>
      <c r="FB85" s="114">
        <v>8020645.5443955297</v>
      </c>
      <c r="FC85" s="114">
        <v>14737771.5764385</v>
      </c>
      <c r="FD85" s="114">
        <v>11338175.323764499</v>
      </c>
      <c r="FE85" s="114">
        <v>14315269.683515901</v>
      </c>
      <c r="FF85" s="114">
        <v>14310813.8196133</v>
      </c>
      <c r="FG85" s="114">
        <v>15872077.8286354</v>
      </c>
      <c r="FH85" s="114">
        <v>17679063.455861598</v>
      </c>
      <c r="FI85" s="114">
        <v>20559148.888068799</v>
      </c>
      <c r="FJ85" s="114">
        <v>12347206.0666882</v>
      </c>
      <c r="FK85" s="114">
        <v>14680940.361016201</v>
      </c>
      <c r="FL85" s="114">
        <v>8036005.4348958302</v>
      </c>
      <c r="FM85" s="114">
        <v>11148095.2066823</v>
      </c>
      <c r="FN85" s="114">
        <v>22552113.547754399</v>
      </c>
      <c r="FO85" s="114">
        <v>8941340.1801203992</v>
      </c>
      <c r="FP85" s="114">
        <v>5496696.3921852503</v>
      </c>
      <c r="FQ85" s="114">
        <v>13686725.6287618</v>
      </c>
      <c r="FR85" s="114">
        <v>8478827.7840286698</v>
      </c>
      <c r="FS85" s="114">
        <v>8244596.6900495598</v>
      </c>
      <c r="FT85" s="114">
        <v>7776209.5324502103</v>
      </c>
      <c r="FU85" s="114">
        <v>11276826.385379801</v>
      </c>
      <c r="FV85" s="114">
        <v>11905285.004325099</v>
      </c>
      <c r="FW85" s="114">
        <v>22178262.636880901</v>
      </c>
      <c r="FX85" s="114">
        <v>11921385.576424001</v>
      </c>
      <c r="FY85" s="114">
        <v>20027119.182734899</v>
      </c>
      <c r="FZ85" s="114">
        <v>11918375.198523</v>
      </c>
      <c r="GA85" s="114">
        <v>10343867.6459991</v>
      </c>
      <c r="GB85" s="114">
        <v>10835650.9653042</v>
      </c>
      <c r="GC85" s="114">
        <v>12066307.342495801</v>
      </c>
      <c r="GD85" s="114">
        <v>10123602.798355799</v>
      </c>
      <c r="GE85" s="114">
        <v>20559867.9754599</v>
      </c>
      <c r="GF85" s="114">
        <v>18275734.236936301</v>
      </c>
      <c r="GG85" s="114">
        <v>15676351.736248501</v>
      </c>
      <c r="GH85" s="114">
        <v>12264563.785484999</v>
      </c>
      <c r="GI85" s="114">
        <v>11240898.3884682</v>
      </c>
      <c r="GJ85" s="114">
        <v>14902791.709617</v>
      </c>
      <c r="GK85" s="114">
        <v>8900408.0186362006</v>
      </c>
      <c r="GL85" s="114">
        <v>10019886.392052701</v>
      </c>
      <c r="GM85" s="114">
        <v>12081935.900721099</v>
      </c>
      <c r="GN85" s="114">
        <v>16800304.677552301</v>
      </c>
      <c r="GO85" s="114">
        <v>8951393.3549801707</v>
      </c>
      <c r="GP85" s="114">
        <v>12458848.6009799</v>
      </c>
      <c r="GQ85" s="114">
        <v>15144846.0498452</v>
      </c>
      <c r="GR85" s="114">
        <v>10787699.822342601</v>
      </c>
      <c r="GS85" s="114">
        <v>12592986.596630801</v>
      </c>
      <c r="GT85" s="114">
        <v>11878009.5269845</v>
      </c>
      <c r="GU85" s="114">
        <v>17828027.0450546</v>
      </c>
      <c r="GV85" s="114">
        <v>12455838.7116393</v>
      </c>
    </row>
    <row r="86" spans="1:204" x14ac:dyDescent="0.2">
      <c r="A86" s="69" t="s">
        <v>2074</v>
      </c>
      <c r="B86" s="70">
        <f>STDEV(D86:W86)/AVERAGE(D86:W86)</f>
        <v>0.13521251896703693</v>
      </c>
      <c r="C86" s="71"/>
      <c r="D86" s="8">
        <v>7725212.6637573903</v>
      </c>
      <c r="E86" s="8">
        <v>7665977.8511547204</v>
      </c>
      <c r="F86" s="8">
        <v>7764709.3928631004</v>
      </c>
      <c r="G86" s="8">
        <v>7419719.2613550797</v>
      </c>
      <c r="H86" s="8">
        <v>7619407.4412584202</v>
      </c>
      <c r="I86" s="8">
        <v>7205696.2915510898</v>
      </c>
      <c r="J86" s="8">
        <v>7277155.8399064401</v>
      </c>
      <c r="K86" s="8">
        <v>6753496.7682904396</v>
      </c>
      <c r="L86" s="8">
        <v>6443172.5493369298</v>
      </c>
      <c r="M86" s="8">
        <v>6564857.8460167702</v>
      </c>
      <c r="N86" s="8">
        <v>6261166.8092448302</v>
      </c>
      <c r="O86" s="8">
        <v>5975353.8258203398</v>
      </c>
      <c r="P86" s="8">
        <v>6063156.29525562</v>
      </c>
      <c r="Q86" s="8">
        <v>5838447.9652906796</v>
      </c>
      <c r="R86" s="8">
        <v>5728523.5216007996</v>
      </c>
      <c r="S86" s="8">
        <v>5756489.6288631205</v>
      </c>
      <c r="T86" s="8">
        <v>5626667.1689639799</v>
      </c>
      <c r="U86" s="8">
        <v>5530896.9708326003</v>
      </c>
      <c r="V86" s="8">
        <v>5345674.4627931798</v>
      </c>
      <c r="W86" s="8">
        <v>5178650.9502029698</v>
      </c>
      <c r="Y86" s="72">
        <f>STDEV(AA86:AT86)/AVERAGE(AA86:AT86)</f>
        <v>0.11969386671529383</v>
      </c>
      <c r="Z86" s="73"/>
      <c r="AA86" s="10">
        <v>8966531.0399948303</v>
      </c>
      <c r="AB86" s="10">
        <v>8697028.92676761</v>
      </c>
      <c r="AC86" s="10">
        <v>8456191.3857128806</v>
      </c>
      <c r="AD86" s="10">
        <v>8416676.7258388307</v>
      </c>
      <c r="AE86" s="10">
        <v>8218258.6233729096</v>
      </c>
      <c r="AF86" s="10">
        <v>8310222.2850491302</v>
      </c>
      <c r="AG86" s="10">
        <v>7922473.5186905796</v>
      </c>
      <c r="AH86" s="10">
        <v>7728684.8473835997</v>
      </c>
      <c r="AI86" s="10">
        <v>7366877.2615684299</v>
      </c>
      <c r="AJ86" s="10">
        <v>7197928.4767565802</v>
      </c>
      <c r="AK86" s="10">
        <v>7290876.5614448804</v>
      </c>
      <c r="AL86" s="10">
        <v>6978323.3576482497</v>
      </c>
      <c r="AM86" s="10">
        <v>6895938.06680959</v>
      </c>
      <c r="AN86" s="10">
        <v>6691983.1101256004</v>
      </c>
      <c r="AO86" s="10">
        <v>6681913.8417603504</v>
      </c>
      <c r="AP86" s="10">
        <v>6577068.8213171903</v>
      </c>
      <c r="AQ86" s="10">
        <v>6433648.7082329504</v>
      </c>
      <c r="AR86" s="10">
        <v>6322091.4710486196</v>
      </c>
      <c r="AS86" s="10">
        <v>6300843.7391942199</v>
      </c>
      <c r="AT86" s="10">
        <v>6299519.1390960095</v>
      </c>
      <c r="AV86" s="114">
        <v>9129548.3059840593</v>
      </c>
      <c r="AW86" s="114">
        <v>8644980.7230840307</v>
      </c>
      <c r="AX86" s="114">
        <v>8496756.9516349006</v>
      </c>
      <c r="AY86" s="114">
        <v>8480146.6026526205</v>
      </c>
      <c r="AZ86" s="114">
        <v>8739105.3429977</v>
      </c>
      <c r="BA86" s="114">
        <v>9006673.51712377</v>
      </c>
      <c r="BB86" s="114">
        <v>8088678.05124895</v>
      </c>
      <c r="BC86" s="114">
        <v>8232299.6896610502</v>
      </c>
      <c r="BD86" s="114">
        <v>8779362.9569356106</v>
      </c>
      <c r="BE86" s="114">
        <v>8729165.2535541393</v>
      </c>
      <c r="BF86" s="114">
        <v>8749712.06810336</v>
      </c>
      <c r="BG86" s="114">
        <v>7234048.3295192299</v>
      </c>
      <c r="BH86" s="114">
        <v>8398122.1979806293</v>
      </c>
      <c r="BI86" s="114">
        <v>8496893.5597853903</v>
      </c>
      <c r="BJ86" s="114">
        <v>8896945.4934516698</v>
      </c>
      <c r="BK86" s="114">
        <v>8829042.6493209209</v>
      </c>
      <c r="BL86" s="114">
        <v>8676148.0462474506</v>
      </c>
      <c r="BM86" s="114">
        <v>8444040.3455174491</v>
      </c>
      <c r="BN86" s="114">
        <v>8903645.3738694806</v>
      </c>
      <c r="BO86" s="114">
        <v>8432705.5550604705</v>
      </c>
      <c r="BP86" s="114">
        <v>8610110.6549091507</v>
      </c>
      <c r="BQ86" s="114">
        <v>8392338.3850668296</v>
      </c>
      <c r="BR86" s="114">
        <v>8745240.8219185695</v>
      </c>
      <c r="BS86" s="114">
        <v>8624712.9339160696</v>
      </c>
      <c r="BT86" s="114">
        <v>8496152.2805697508</v>
      </c>
      <c r="BU86" s="114">
        <v>8842113.4417343698</v>
      </c>
      <c r="BV86" s="114">
        <v>8616250.4015058391</v>
      </c>
      <c r="BW86" s="114">
        <v>8681582.2761561908</v>
      </c>
      <c r="BX86" s="114">
        <v>8359415.62524457</v>
      </c>
      <c r="BY86" s="114">
        <v>8698484.4301462993</v>
      </c>
      <c r="BZ86" s="114">
        <v>8160740.3194505703</v>
      </c>
      <c r="CA86" s="114">
        <v>8568511.1081236601</v>
      </c>
      <c r="CB86" s="114">
        <v>8323215.4081756696</v>
      </c>
      <c r="CC86" s="114">
        <v>7660420.4455787297</v>
      </c>
      <c r="CD86" s="114">
        <v>8424505.4804572798</v>
      </c>
      <c r="CE86" s="114">
        <v>7897259.6722060703</v>
      </c>
      <c r="CF86" s="114">
        <v>7645086.2834333302</v>
      </c>
      <c r="CG86" s="114">
        <v>8575043.2933790106</v>
      </c>
      <c r="CH86" s="114">
        <v>8409471.4810400903</v>
      </c>
      <c r="CI86" s="114">
        <v>8051330.5783808697</v>
      </c>
      <c r="CJ86" s="114">
        <v>7953932.7230415</v>
      </c>
      <c r="CK86" s="114">
        <v>7827863.3555218</v>
      </c>
      <c r="CL86" s="114">
        <v>7704341.9094292698</v>
      </c>
      <c r="CM86" s="114">
        <v>8305126.0133320102</v>
      </c>
      <c r="CN86" s="114">
        <v>7448118.1433700202</v>
      </c>
      <c r="CO86" s="114">
        <v>8124133.5573760699</v>
      </c>
      <c r="CP86" s="114">
        <v>7347883.0173882795</v>
      </c>
      <c r="CQ86" s="114">
        <v>8066978.1741367504</v>
      </c>
      <c r="CR86" s="114">
        <v>7928778.8706502104</v>
      </c>
      <c r="CS86" s="114">
        <v>6978587.2827680102</v>
      </c>
      <c r="CT86" s="114">
        <v>7870074.1884492403</v>
      </c>
      <c r="CU86" s="114">
        <v>7491160.7789943898</v>
      </c>
      <c r="CV86" s="114">
        <v>8022612.3963428503</v>
      </c>
      <c r="CW86" s="114">
        <v>7493995.1702116001</v>
      </c>
      <c r="CX86" s="114">
        <v>7656599.9369359799</v>
      </c>
      <c r="CY86" s="114">
        <v>7243196.7747577801</v>
      </c>
      <c r="CZ86" s="114">
        <v>7877160.8729531504</v>
      </c>
      <c r="DA86" s="114">
        <v>7000143.4769984502</v>
      </c>
      <c r="DB86" s="114">
        <v>7347432.9706369396</v>
      </c>
      <c r="DC86" s="114">
        <v>7065870.4373642104</v>
      </c>
      <c r="DD86" s="114">
        <v>6965469.68482468</v>
      </c>
      <c r="DE86" s="114">
        <v>7474474.0317097995</v>
      </c>
      <c r="DF86" s="114">
        <v>7358657.7949421899</v>
      </c>
      <c r="DG86" s="114">
        <v>7229040.0580964005</v>
      </c>
      <c r="DH86" s="114">
        <v>7485875.9363255799</v>
      </c>
      <c r="DI86" s="114">
        <v>7683919.9617032604</v>
      </c>
      <c r="DJ86" s="114">
        <v>7264963.5865685102</v>
      </c>
      <c r="DK86" s="114">
        <v>6804313.0231702104</v>
      </c>
      <c r="DL86" s="114">
        <v>7852632.3916204404</v>
      </c>
      <c r="DM86" s="114">
        <v>7230368.6667187596</v>
      </c>
      <c r="DN86" s="114">
        <v>7889161.9998429799</v>
      </c>
      <c r="DO86" s="114">
        <v>7149449.2384448498</v>
      </c>
      <c r="DP86" s="114">
        <v>7741018.3505196096</v>
      </c>
      <c r="DQ86" s="114">
        <v>8160667.9822542705</v>
      </c>
      <c r="DR86" s="114">
        <v>7665215.2106866697</v>
      </c>
      <c r="DS86" s="114">
        <v>7339983.5096863396</v>
      </c>
      <c r="DT86" s="114">
        <v>7146218.2854878902</v>
      </c>
      <c r="DU86" s="114">
        <v>6198439.7924515996</v>
      </c>
      <c r="DV86" s="114">
        <v>6733777.0775907403</v>
      </c>
      <c r="DW86" s="114">
        <v>6457160.2549111499</v>
      </c>
      <c r="DX86" s="114">
        <v>6758740.5663475702</v>
      </c>
      <c r="DY86" s="114">
        <v>5939360.5024745399</v>
      </c>
      <c r="DZ86" s="114">
        <v>6771240.0693294303</v>
      </c>
      <c r="EA86" s="114">
        <v>6475260.2760281703</v>
      </c>
      <c r="EB86" s="114">
        <v>6824100.8068325398</v>
      </c>
      <c r="EC86" s="114">
        <v>6295958.0004568798</v>
      </c>
      <c r="ED86" s="114">
        <v>6145146.2813123697</v>
      </c>
      <c r="EE86" s="114">
        <v>6545759.5636132499</v>
      </c>
      <c r="EF86" s="114">
        <v>6206830.0696567297</v>
      </c>
      <c r="EG86" s="114">
        <v>5805462.32069897</v>
      </c>
      <c r="EH86" s="114">
        <v>6174866.7299084701</v>
      </c>
      <c r="EI86" s="114">
        <v>6258979.0572052002</v>
      </c>
      <c r="EJ86" s="114">
        <v>6059879.3591217799</v>
      </c>
      <c r="EK86" s="114">
        <v>6328742.0150574297</v>
      </c>
      <c r="EL86" s="114">
        <v>5804005.7816556897</v>
      </c>
      <c r="EM86" s="114">
        <v>6306116.76192002</v>
      </c>
      <c r="EN86" s="114">
        <v>6286673.7395000504</v>
      </c>
      <c r="EO86" s="114">
        <v>6479857.8631447703</v>
      </c>
      <c r="EP86" s="114">
        <v>6519600.84674716</v>
      </c>
      <c r="EQ86" s="114">
        <v>6369362.5281024398</v>
      </c>
      <c r="ER86" s="114">
        <v>6207086.3871786101</v>
      </c>
      <c r="ES86" s="114">
        <v>6684694.5588209797</v>
      </c>
      <c r="ET86" s="114">
        <v>6331402.9366311897</v>
      </c>
      <c r="EU86" s="114">
        <v>6229967.4856444802</v>
      </c>
      <c r="EV86" s="114">
        <v>6216472.5990163302</v>
      </c>
      <c r="EW86" s="114">
        <v>6287781.4421085101</v>
      </c>
      <c r="EX86" s="114">
        <v>6036191.5430402197</v>
      </c>
      <c r="EY86" s="114">
        <v>6349141.3633506196</v>
      </c>
      <c r="EZ86" s="114">
        <v>6733210.5559619097</v>
      </c>
      <c r="FA86" s="114">
        <v>6076849.14605447</v>
      </c>
      <c r="FB86" s="114">
        <v>6298096.3767746501</v>
      </c>
      <c r="FC86" s="114">
        <v>6253258.2857812103</v>
      </c>
      <c r="FD86" s="114">
        <v>6329945.5931756003</v>
      </c>
      <c r="FE86" s="114">
        <v>6208735.1278871102</v>
      </c>
      <c r="FF86" s="114">
        <v>6439242.4094257597</v>
      </c>
      <c r="FG86" s="114">
        <v>6464515.2539290804</v>
      </c>
      <c r="FH86" s="114">
        <v>6209787.04184849</v>
      </c>
      <c r="FI86" s="114">
        <v>5905119.0286673801</v>
      </c>
      <c r="FJ86" s="114">
        <v>6200595.4923205301</v>
      </c>
      <c r="FK86" s="114">
        <v>6144948.8252002802</v>
      </c>
      <c r="FL86" s="114">
        <v>6255049.1620362196</v>
      </c>
      <c r="FM86" s="114">
        <v>5847817.8147899397</v>
      </c>
      <c r="FN86" s="114">
        <v>6007740.0592688499</v>
      </c>
      <c r="FO86" s="114">
        <v>6121207.6473898804</v>
      </c>
      <c r="FP86" s="114">
        <v>6452053.7457754696</v>
      </c>
      <c r="FQ86" s="114">
        <v>6009704.3192679305</v>
      </c>
      <c r="FR86" s="114">
        <v>6020085.3695635498</v>
      </c>
      <c r="FS86" s="114">
        <v>5873118.9765164899</v>
      </c>
      <c r="FT86" s="114">
        <v>6300519.5827083001</v>
      </c>
      <c r="FU86" s="114">
        <v>5878114.2166353501</v>
      </c>
      <c r="FV86" s="114">
        <v>5309045.1809028201</v>
      </c>
      <c r="FW86" s="114">
        <v>6141063.4919705</v>
      </c>
      <c r="FX86" s="114">
        <v>5710468.0593572501</v>
      </c>
      <c r="FY86" s="114">
        <v>5661015.7659239396</v>
      </c>
      <c r="FZ86" s="114">
        <v>6564103.6659721704</v>
      </c>
      <c r="GA86" s="114">
        <v>6172146.2993836198</v>
      </c>
      <c r="GB86" s="114">
        <v>6216607.8826294998</v>
      </c>
      <c r="GC86" s="114">
        <v>6013819.4351869598</v>
      </c>
      <c r="GD86" s="114">
        <v>6029432.0691782003</v>
      </c>
      <c r="GE86" s="114">
        <v>5566132.7473119097</v>
      </c>
      <c r="GF86" s="114">
        <v>5883455.8794867396</v>
      </c>
      <c r="GG86" s="114">
        <v>7246958.1284318296</v>
      </c>
      <c r="GH86" s="114">
        <v>5889429.20365634</v>
      </c>
      <c r="GI86" s="114">
        <v>5993038.4456316195</v>
      </c>
      <c r="GJ86" s="114">
        <v>5935417.6053845296</v>
      </c>
      <c r="GK86" s="114">
        <v>5969346.0584514402</v>
      </c>
      <c r="GL86" s="114">
        <v>5648302.5727424398</v>
      </c>
      <c r="GM86" s="114">
        <v>5434372.9651617901</v>
      </c>
      <c r="GN86" s="114">
        <v>5855870.9613846596</v>
      </c>
      <c r="GO86" s="114">
        <v>5556270.8283334598</v>
      </c>
      <c r="GP86" s="114">
        <v>5593211.0406833999</v>
      </c>
      <c r="GQ86" s="114">
        <v>6020536.0856340602</v>
      </c>
      <c r="GR86" s="114">
        <v>5458482.0910132499</v>
      </c>
      <c r="GS86" s="114">
        <v>6046014.35782093</v>
      </c>
      <c r="GT86" s="114">
        <v>6310285.4505680297</v>
      </c>
      <c r="GU86" s="114">
        <v>5838065.1429896802</v>
      </c>
      <c r="GV86" s="114">
        <v>6075359.1542788902</v>
      </c>
    </row>
    <row r="87" spans="1:204" s="79" customFormat="1" x14ac:dyDescent="0.2">
      <c r="A87" s="75" t="s">
        <v>2034</v>
      </c>
      <c r="B87" s="76">
        <f>STDEV(D87:W87)/AVERAGE(D87:W87)</f>
        <v>2.2231355951667094E-2</v>
      </c>
      <c r="C87" s="77"/>
      <c r="D87" s="78">
        <f t="shared" ref="D87:W87" si="100">(D85/D86)*32.6</f>
        <v>67.019025004583725</v>
      </c>
      <c r="E87" s="78">
        <f t="shared" si="100"/>
        <v>66.855591425154259</v>
      </c>
      <c r="F87" s="78">
        <f t="shared" si="100"/>
        <v>64.921602546312613</v>
      </c>
      <c r="G87" s="78">
        <f t="shared" si="100"/>
        <v>66.640210887443331</v>
      </c>
      <c r="H87" s="78">
        <f t="shared" si="100"/>
        <v>62.78622404141791</v>
      </c>
      <c r="I87" s="78">
        <f t="shared" si="100"/>
        <v>67.074883806967193</v>
      </c>
      <c r="J87" s="78">
        <f t="shared" si="100"/>
        <v>62.459123885424319</v>
      </c>
      <c r="K87" s="78">
        <f t="shared" si="100"/>
        <v>65.225073065117911</v>
      </c>
      <c r="L87" s="78">
        <f t="shared" si="100"/>
        <v>66.898778434244505</v>
      </c>
      <c r="M87" s="78">
        <f t="shared" si="100"/>
        <v>64.127350173486604</v>
      </c>
      <c r="N87" s="78">
        <f t="shared" si="100"/>
        <v>66.521519682547691</v>
      </c>
      <c r="O87" s="78">
        <f t="shared" si="100"/>
        <v>66.003461691842688</v>
      </c>
      <c r="P87" s="78">
        <f t="shared" si="100"/>
        <v>65.647840827946922</v>
      </c>
      <c r="Q87" s="78">
        <f t="shared" si="100"/>
        <v>65.198424078152641</v>
      </c>
      <c r="R87" s="78">
        <f t="shared" si="100"/>
        <v>67.343493533113758</v>
      </c>
      <c r="S87" s="78">
        <f t="shared" si="100"/>
        <v>67.722453904860487</v>
      </c>
      <c r="T87" s="78">
        <f t="shared" si="100"/>
        <v>66.213912849537394</v>
      </c>
      <c r="U87" s="78">
        <f t="shared" si="100"/>
        <v>64.410628041071149</v>
      </c>
      <c r="V87" s="78">
        <f t="shared" si="100"/>
        <v>66.300553763375305</v>
      </c>
      <c r="W87" s="78">
        <f t="shared" si="100"/>
        <v>66.804470155523489</v>
      </c>
      <c r="Y87" s="80">
        <f>STDEV(AA87:AT87)/AVERAGE(AA87:AT87)</f>
        <v>1.3014716214697748E-2</v>
      </c>
      <c r="Z87" s="81"/>
      <c r="AA87" s="82">
        <f>((AA85/AA86)*32.6)</f>
        <v>73.981313608269687</v>
      </c>
      <c r="AB87" s="82">
        <f t="shared" ref="AB87:AT87" si="101">((AB85/AB86)*32.6)</f>
        <v>74.93582417472841</v>
      </c>
      <c r="AC87" s="82">
        <f t="shared" si="101"/>
        <v>76.528378252231846</v>
      </c>
      <c r="AD87" s="82">
        <f t="shared" si="101"/>
        <v>74.346167815418312</v>
      </c>
      <c r="AE87" s="82">
        <f t="shared" si="101"/>
        <v>76.05796609076269</v>
      </c>
      <c r="AF87" s="82">
        <f t="shared" si="101"/>
        <v>73.3884008103025</v>
      </c>
      <c r="AG87" s="82">
        <f t="shared" si="101"/>
        <v>75.22824039513587</v>
      </c>
      <c r="AH87" s="82">
        <f t="shared" si="101"/>
        <v>75.845879653816311</v>
      </c>
      <c r="AI87" s="82">
        <f t="shared" si="101"/>
        <v>75.888308010722952</v>
      </c>
      <c r="AJ87" s="82">
        <f t="shared" si="101"/>
        <v>75.975132697696694</v>
      </c>
      <c r="AK87" s="82">
        <f t="shared" si="101"/>
        <v>75.089658210275772</v>
      </c>
      <c r="AL87" s="82">
        <f t="shared" si="101"/>
        <v>75.702267312368321</v>
      </c>
      <c r="AM87" s="82">
        <f t="shared" si="101"/>
        <v>75.44515749997997</v>
      </c>
      <c r="AN87" s="82">
        <f t="shared" si="101"/>
        <v>72.693082937332193</v>
      </c>
      <c r="AO87" s="82">
        <f t="shared" si="101"/>
        <v>75.568422289761131</v>
      </c>
      <c r="AP87" s="82">
        <f t="shared" si="101"/>
        <v>74.01525454485099</v>
      </c>
      <c r="AQ87" s="82">
        <f t="shared" si="101"/>
        <v>75.416660568037216</v>
      </c>
      <c r="AR87" s="82">
        <f t="shared" si="101"/>
        <v>75.004743913420654</v>
      </c>
      <c r="AS87" s="82">
        <f t="shared" si="101"/>
        <v>74.238761355169117</v>
      </c>
      <c r="AT87" s="82">
        <f t="shared" si="101"/>
        <v>74.880077423298502</v>
      </c>
      <c r="AU87" s="105"/>
      <c r="AV87" s="106">
        <f>((AV85/AV86)*32.6)</f>
        <v>49.436769389367683</v>
      </c>
      <c r="AW87" s="106">
        <f t="shared" ref="AW87:DH87" si="102">((AW85/AW86)*32.6)</f>
        <v>104.5146445276857</v>
      </c>
      <c r="AX87" s="106">
        <f t="shared" si="102"/>
        <v>101.21066210415049</v>
      </c>
      <c r="AY87" s="106">
        <f t="shared" si="102"/>
        <v>93.552407040541141</v>
      </c>
      <c r="AZ87" s="106">
        <f t="shared" si="102"/>
        <v>71.838459410434751</v>
      </c>
      <c r="BA87" s="106">
        <f t="shared" si="102"/>
        <v>44.369274940681002</v>
      </c>
      <c r="BB87" s="106">
        <f t="shared" si="102"/>
        <v>124.97260707913433</v>
      </c>
      <c r="BC87" s="106">
        <f t="shared" si="102"/>
        <v>104.68260229471859</v>
      </c>
      <c r="BD87" s="106">
        <f t="shared" si="102"/>
        <v>51.656205928680244</v>
      </c>
      <c r="BE87" s="106">
        <f t="shared" si="102"/>
        <v>60.452294240504223</v>
      </c>
      <c r="BF87" s="106">
        <f t="shared" si="102"/>
        <v>55.580836440627181</v>
      </c>
      <c r="BG87" s="106">
        <f t="shared" si="102"/>
        <v>75.473034254953532</v>
      </c>
      <c r="BH87" s="106">
        <f t="shared" si="102"/>
        <v>78.104803928862665</v>
      </c>
      <c r="BI87" s="106">
        <f t="shared" si="102"/>
        <v>84.206547685534375</v>
      </c>
      <c r="BJ87" s="106">
        <f t="shared" si="102"/>
        <v>46.196377178729051</v>
      </c>
      <c r="BK87" s="106">
        <f t="shared" si="102"/>
        <v>62.013866621727814</v>
      </c>
      <c r="BL87" s="106">
        <f t="shared" si="102"/>
        <v>38.946867636732669</v>
      </c>
      <c r="BM87" s="106">
        <f t="shared" si="102"/>
        <v>63.109555144737413</v>
      </c>
      <c r="BN87" s="106">
        <f t="shared" si="102"/>
        <v>68.549635468558705</v>
      </c>
      <c r="BO87" s="106">
        <f t="shared" si="102"/>
        <v>66.308348502219047</v>
      </c>
      <c r="BP87" s="106">
        <f t="shared" si="102"/>
        <v>79.310278807427622</v>
      </c>
      <c r="BQ87" s="106">
        <f t="shared" si="102"/>
        <v>135.72459880801935</v>
      </c>
      <c r="BR87" s="106">
        <f t="shared" si="102"/>
        <v>33.210352035084249</v>
      </c>
      <c r="BS87" s="106">
        <f t="shared" si="102"/>
        <v>61.671394664859534</v>
      </c>
      <c r="BT87" s="106">
        <f t="shared" si="102"/>
        <v>70.853811809698982</v>
      </c>
      <c r="BU87" s="106">
        <f t="shared" si="102"/>
        <v>50.035866187777131</v>
      </c>
      <c r="BV87" s="106">
        <f t="shared" si="102"/>
        <v>57.631569086796155</v>
      </c>
      <c r="BW87" s="106">
        <f t="shared" si="102"/>
        <v>88.623919063412998</v>
      </c>
      <c r="BX87" s="106">
        <f t="shared" si="102"/>
        <v>67.660318282255488</v>
      </c>
      <c r="BY87" s="106">
        <f t="shared" si="102"/>
        <v>106.99772408034735</v>
      </c>
      <c r="BZ87" s="106">
        <f t="shared" si="102"/>
        <v>93.666472503744785</v>
      </c>
      <c r="CA87" s="106">
        <f t="shared" si="102"/>
        <v>48.791217445047444</v>
      </c>
      <c r="CB87" s="106">
        <f t="shared" si="102"/>
        <v>69.012577995623289</v>
      </c>
      <c r="CC87" s="106">
        <f t="shared" si="102"/>
        <v>145.58118600567607</v>
      </c>
      <c r="CD87" s="106">
        <f t="shared" si="102"/>
        <v>46.737069269014945</v>
      </c>
      <c r="CE87" s="106">
        <f t="shared" si="102"/>
        <v>56.159477361146187</v>
      </c>
      <c r="CF87" s="106">
        <f t="shared" si="102"/>
        <v>63.674660589077682</v>
      </c>
      <c r="CG87" s="106">
        <f t="shared" si="102"/>
        <v>37.797557033193691</v>
      </c>
      <c r="CH87" s="106">
        <f t="shared" si="102"/>
        <v>51.209630347399084</v>
      </c>
      <c r="CI87" s="106">
        <f t="shared" si="102"/>
        <v>86.96398487643647</v>
      </c>
      <c r="CJ87" s="106">
        <f t="shared" si="102"/>
        <v>54.411495539160896</v>
      </c>
      <c r="CK87" s="106">
        <f t="shared" si="102"/>
        <v>57.217250171861515</v>
      </c>
      <c r="CL87" s="106">
        <f t="shared" si="102"/>
        <v>57.783440901490081</v>
      </c>
      <c r="CM87" s="106">
        <f t="shared" si="102"/>
        <v>90.545590334032894</v>
      </c>
      <c r="CN87" s="106">
        <f t="shared" si="102"/>
        <v>90.946353898646194</v>
      </c>
      <c r="CO87" s="106">
        <f t="shared" si="102"/>
        <v>48.878473090758135</v>
      </c>
      <c r="CP87" s="106">
        <f t="shared" si="102"/>
        <v>82.752974034570727</v>
      </c>
      <c r="CQ87" s="106">
        <f t="shared" si="102"/>
        <v>63.429903853158144</v>
      </c>
      <c r="CR87" s="106">
        <f t="shared" si="102"/>
        <v>50.70309714836808</v>
      </c>
      <c r="CS87" s="106">
        <f t="shared" si="102"/>
        <v>132.77469798293879</v>
      </c>
      <c r="CT87" s="106">
        <f t="shared" si="102"/>
        <v>56.368257907235119</v>
      </c>
      <c r="CU87" s="106">
        <f t="shared" si="102"/>
        <v>68.94264841412874</v>
      </c>
      <c r="CV87" s="106">
        <f t="shared" si="102"/>
        <v>64.035312773545215</v>
      </c>
      <c r="CW87" s="106">
        <f t="shared" si="102"/>
        <v>64.710369628265028</v>
      </c>
      <c r="CX87" s="106">
        <f t="shared" si="102"/>
        <v>104.75923401727979</v>
      </c>
      <c r="CY87" s="106">
        <f t="shared" si="102"/>
        <v>58.413088690714389</v>
      </c>
      <c r="CZ87" s="106">
        <f t="shared" si="102"/>
        <v>65.5166595874785</v>
      </c>
      <c r="DA87" s="106">
        <f t="shared" si="102"/>
        <v>135.64968681052076</v>
      </c>
      <c r="DB87" s="106">
        <f t="shared" si="102"/>
        <v>44.541927902869091</v>
      </c>
      <c r="DC87" s="106">
        <f t="shared" si="102"/>
        <v>122.12084328079276</v>
      </c>
      <c r="DD87" s="106">
        <f t="shared" si="102"/>
        <v>95.2813343557156</v>
      </c>
      <c r="DE87" s="106">
        <f t="shared" si="102"/>
        <v>91.025170047415259</v>
      </c>
      <c r="DF87" s="106">
        <f t="shared" si="102"/>
        <v>61.992483217537846</v>
      </c>
      <c r="DG87" s="106">
        <f t="shared" si="102"/>
        <v>45.373093823575346</v>
      </c>
      <c r="DH87" s="106">
        <f t="shared" si="102"/>
        <v>138.090167158806</v>
      </c>
      <c r="DI87" s="106">
        <f t="shared" ref="DI87:FT87" si="103">((DI85/DI86)*32.6)</f>
        <v>51.21972347288046</v>
      </c>
      <c r="DJ87" s="106">
        <f t="shared" si="103"/>
        <v>63.520912374987063</v>
      </c>
      <c r="DK87" s="106">
        <f t="shared" si="103"/>
        <v>103.06447818023233</v>
      </c>
      <c r="DL87" s="106">
        <f t="shared" si="103"/>
        <v>48.52948163703909</v>
      </c>
      <c r="DM87" s="106">
        <f t="shared" si="103"/>
        <v>84.306140866069953</v>
      </c>
      <c r="DN87" s="106">
        <f t="shared" si="103"/>
        <v>26.512549403421158</v>
      </c>
      <c r="DO87" s="106">
        <f t="shared" si="103"/>
        <v>108.84080292952002</v>
      </c>
      <c r="DP87" s="106">
        <f t="shared" si="103"/>
        <v>60.74750259953386</v>
      </c>
      <c r="DQ87" s="106">
        <f t="shared" si="103"/>
        <v>79.365862982422399</v>
      </c>
      <c r="DR87" s="106">
        <f t="shared" si="103"/>
        <v>84.346961907505175</v>
      </c>
      <c r="DS87" s="106">
        <f t="shared" si="103"/>
        <v>105.63453454937422</v>
      </c>
      <c r="DT87" s="106">
        <f t="shared" si="103"/>
        <v>41.276091222539407</v>
      </c>
      <c r="DU87" s="106">
        <f t="shared" si="103"/>
        <v>50.346742907953796</v>
      </c>
      <c r="DV87" s="106">
        <f t="shared" si="103"/>
        <v>72.350883981409254</v>
      </c>
      <c r="DW87" s="106">
        <f t="shared" si="103"/>
        <v>118.28659503196124</v>
      </c>
      <c r="DX87" s="106">
        <f t="shared" si="103"/>
        <v>92.970602706212588</v>
      </c>
      <c r="DY87" s="106">
        <f t="shared" si="103"/>
        <v>58.485186237987591</v>
      </c>
      <c r="DZ87" s="106">
        <f t="shared" si="103"/>
        <v>60.887665725991283</v>
      </c>
      <c r="EA87" s="106">
        <f t="shared" si="103"/>
        <v>49.721493098234589</v>
      </c>
      <c r="EB87" s="106">
        <f t="shared" si="103"/>
        <v>45.104810279213318</v>
      </c>
      <c r="EC87" s="106">
        <f t="shared" si="103"/>
        <v>63.596739176687834</v>
      </c>
      <c r="ED87" s="106">
        <f t="shared" si="103"/>
        <v>35.903660465052553</v>
      </c>
      <c r="EE87" s="106">
        <f t="shared" si="103"/>
        <v>60.549216642495956</v>
      </c>
      <c r="EF87" s="106">
        <f t="shared" si="103"/>
        <v>88.67109463710996</v>
      </c>
      <c r="EG87" s="106">
        <f t="shared" si="103"/>
        <v>75.051030225941645</v>
      </c>
      <c r="EH87" s="106">
        <f t="shared" si="103"/>
        <v>55.612097200528808</v>
      </c>
      <c r="EI87" s="106">
        <f t="shared" si="103"/>
        <v>60.014030271706694</v>
      </c>
      <c r="EJ87" s="106">
        <f t="shared" si="103"/>
        <v>106.20868704378313</v>
      </c>
      <c r="EK87" s="106">
        <f t="shared" si="103"/>
        <v>71.985116850105371</v>
      </c>
      <c r="EL87" s="106">
        <f t="shared" si="103"/>
        <v>85.727103947663196</v>
      </c>
      <c r="EM87" s="106">
        <f t="shared" si="103"/>
        <v>64.044147125493339</v>
      </c>
      <c r="EN87" s="106">
        <f t="shared" si="103"/>
        <v>69.282250658967413</v>
      </c>
      <c r="EO87" s="106">
        <f t="shared" si="103"/>
        <v>92.937285336996453</v>
      </c>
      <c r="EP87" s="106">
        <f t="shared" si="103"/>
        <v>67.403650697699391</v>
      </c>
      <c r="EQ87" s="106">
        <f t="shared" si="103"/>
        <v>74.826990403465899</v>
      </c>
      <c r="ER87" s="106">
        <f t="shared" si="103"/>
        <v>53.062405285257704</v>
      </c>
      <c r="ES87" s="106">
        <f t="shared" si="103"/>
        <v>71.736488719634266</v>
      </c>
      <c r="ET87" s="106">
        <f t="shared" si="103"/>
        <v>42.979146844058072</v>
      </c>
      <c r="EU87" s="106">
        <f t="shared" si="103"/>
        <v>90.718183449428508</v>
      </c>
      <c r="EV87" s="106">
        <f t="shared" si="103"/>
        <v>73.143237780462911</v>
      </c>
      <c r="EW87" s="106">
        <f t="shared" si="103"/>
        <v>79.370949143678843</v>
      </c>
      <c r="EX87" s="106">
        <f t="shared" si="103"/>
        <v>108.80336216460722</v>
      </c>
      <c r="EY87" s="106">
        <f t="shared" si="103"/>
        <v>84.381438963943651</v>
      </c>
      <c r="EZ87" s="106">
        <f t="shared" si="103"/>
        <v>55.256205828090323</v>
      </c>
      <c r="FA87" s="106">
        <f t="shared" si="103"/>
        <v>46.337349998127308</v>
      </c>
      <c r="FB87" s="106">
        <f t="shared" si="103"/>
        <v>41.516202532486261</v>
      </c>
      <c r="FC87" s="106">
        <f t="shared" si="103"/>
        <v>76.832161960166516</v>
      </c>
      <c r="FD87" s="106">
        <f t="shared" si="103"/>
        <v>58.393000400069766</v>
      </c>
      <c r="FE87" s="106">
        <f t="shared" si="103"/>
        <v>75.164712629870749</v>
      </c>
      <c r="FF87" s="106">
        <f t="shared" si="103"/>
        <v>72.451462587661496</v>
      </c>
      <c r="FG87" s="106">
        <f t="shared" si="103"/>
        <v>80.041537050906385</v>
      </c>
      <c r="FH87" s="106">
        <f t="shared" si="103"/>
        <v>92.811148720090031</v>
      </c>
      <c r="FI87" s="106">
        <f t="shared" si="103"/>
        <v>113.49953328583364</v>
      </c>
      <c r="FJ87" s="106">
        <f t="shared" si="103"/>
        <v>64.916171079464405</v>
      </c>
      <c r="FK87" s="106">
        <f t="shared" si="103"/>
        <v>77.884888773427548</v>
      </c>
      <c r="FL87" s="106">
        <f t="shared" si="103"/>
        <v>41.881969332487742</v>
      </c>
      <c r="FM87" s="106">
        <f t="shared" si="103"/>
        <v>62.147610484492795</v>
      </c>
      <c r="FN87" s="106">
        <f t="shared" si="103"/>
        <v>122.37528494970672</v>
      </c>
      <c r="FO87" s="106">
        <f t="shared" si="103"/>
        <v>47.61931087180438</v>
      </c>
      <c r="FP87" s="106">
        <f t="shared" si="103"/>
        <v>27.772909130300825</v>
      </c>
      <c r="FQ87" s="106">
        <f t="shared" si="103"/>
        <v>74.244460591363463</v>
      </c>
      <c r="FR87" s="106">
        <f t="shared" si="103"/>
        <v>45.914595689425262</v>
      </c>
      <c r="FS87" s="106">
        <f t="shared" si="103"/>
        <v>45.763393040444228</v>
      </c>
      <c r="FT87" s="106">
        <f t="shared" si="103"/>
        <v>40.23548017430447</v>
      </c>
      <c r="FU87" s="106">
        <f t="shared" ref="FU87:GV87" si="104">((FU85/FU86)*32.6)</f>
        <v>62.541237991426932</v>
      </c>
      <c r="FV87" s="106">
        <f t="shared" si="104"/>
        <v>73.103972167552456</v>
      </c>
      <c r="FW87" s="106">
        <f t="shared" si="104"/>
        <v>117.73390112439999</v>
      </c>
      <c r="FX87" s="106">
        <f t="shared" si="104"/>
        <v>68.056972870130366</v>
      </c>
      <c r="FY87" s="106">
        <f t="shared" si="104"/>
        <v>115.32984756678202</v>
      </c>
      <c r="FZ87" s="106">
        <f t="shared" si="104"/>
        <v>59.191483139732775</v>
      </c>
      <c r="GA87" s="106">
        <f t="shared" si="104"/>
        <v>54.634169201926738</v>
      </c>
      <c r="GB87" s="106">
        <f t="shared" si="104"/>
        <v>56.822342367121053</v>
      </c>
      <c r="GC87" s="106">
        <f t="shared" si="104"/>
        <v>65.409615902964703</v>
      </c>
      <c r="GD87" s="106">
        <f t="shared" si="104"/>
        <v>54.736407581980011</v>
      </c>
      <c r="GE87" s="106">
        <f t="shared" si="104"/>
        <v>120.41604583068593</v>
      </c>
      <c r="GF87" s="106">
        <f t="shared" si="104"/>
        <v>101.26513197819693</v>
      </c>
      <c r="GG87" s="106">
        <f t="shared" si="104"/>
        <v>70.519114026161375</v>
      </c>
      <c r="GH87" s="106">
        <f t="shared" si="104"/>
        <v>67.888544981334917</v>
      </c>
      <c r="GI87" s="106">
        <f t="shared" si="104"/>
        <v>61.146493684046774</v>
      </c>
      <c r="GJ87" s="106">
        <f t="shared" si="104"/>
        <v>81.852877427322881</v>
      </c>
      <c r="GK87" s="106">
        <f t="shared" si="104"/>
        <v>48.607217367929131</v>
      </c>
      <c r="GL87" s="106">
        <f t="shared" si="104"/>
        <v>57.831231980605352</v>
      </c>
      <c r="GM87" s="106">
        <f t="shared" si="104"/>
        <v>72.477747274341098</v>
      </c>
      <c r="GN87" s="106">
        <f t="shared" si="104"/>
        <v>93.528347209122956</v>
      </c>
      <c r="GO87" s="106">
        <f t="shared" si="104"/>
        <v>52.52001430244902</v>
      </c>
      <c r="GP87" s="106">
        <f t="shared" si="104"/>
        <v>72.616331019456538</v>
      </c>
      <c r="GQ87" s="106">
        <f t="shared" si="104"/>
        <v>82.006315418165386</v>
      </c>
      <c r="GR87" s="106">
        <f t="shared" si="104"/>
        <v>64.427987184819571</v>
      </c>
      <c r="GS87" s="106">
        <f t="shared" si="104"/>
        <v>67.901155828238146</v>
      </c>
      <c r="GT87" s="106">
        <f t="shared" si="104"/>
        <v>61.363802574864224</v>
      </c>
      <c r="GU87" s="106">
        <f t="shared" si="104"/>
        <v>99.552448873694814</v>
      </c>
      <c r="GV87" s="106">
        <f t="shared" si="104"/>
        <v>66.837257137868448</v>
      </c>
    </row>
    <row r="88" spans="1:204" x14ac:dyDescent="0.2">
      <c r="A88" s="83"/>
      <c r="B88" s="70"/>
      <c r="C88" s="71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Y88" s="72"/>
      <c r="Z88" s="73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</row>
    <row r="89" spans="1:204" x14ac:dyDescent="0.2">
      <c r="A89" s="69" t="s">
        <v>2075</v>
      </c>
      <c r="B89" s="70">
        <f>STDEV(D89:W89)/AVERAGE(D89:W89)</f>
        <v>0.19498615451971057</v>
      </c>
      <c r="C89" s="71"/>
      <c r="D89" s="8">
        <v>138882.30359166299</v>
      </c>
      <c r="E89" s="8">
        <v>139979.36372351999</v>
      </c>
      <c r="F89" s="8">
        <v>119814.44112689899</v>
      </c>
      <c r="G89" s="8">
        <v>100433.351135989</v>
      </c>
      <c r="H89" s="8">
        <v>109409.481502404</v>
      </c>
      <c r="I89" s="8">
        <v>119668.30834872001</v>
      </c>
      <c r="J89" s="8">
        <v>124454.150053816</v>
      </c>
      <c r="K89" s="8">
        <v>132198.393517055</v>
      </c>
      <c r="L89" s="8">
        <v>105177.948282004</v>
      </c>
      <c r="M89" s="8">
        <v>103855.887167889</v>
      </c>
      <c r="N89" s="8">
        <v>107652.247501273</v>
      </c>
      <c r="O89" s="8">
        <v>96875.859263904204</v>
      </c>
      <c r="P89" s="8">
        <v>104234.870418101</v>
      </c>
      <c r="Q89" s="8">
        <v>93792.565156054407</v>
      </c>
      <c r="R89" s="8">
        <v>88431.958314204006</v>
      </c>
      <c r="S89" s="8">
        <v>76687.838401209199</v>
      </c>
      <c r="T89" s="8">
        <v>87471.282793189996</v>
      </c>
      <c r="U89" s="8">
        <v>87511.016646199103</v>
      </c>
      <c r="V89" s="8">
        <v>85978.359688786804</v>
      </c>
      <c r="W89" s="8">
        <v>64296.196214420102</v>
      </c>
      <c r="Y89" s="72">
        <f>STDEV(AA89:AT89)/AVERAGE(AA89:AT89)</f>
        <v>0.15076988948000578</v>
      </c>
      <c r="Z89" s="73"/>
      <c r="AA89" s="10">
        <v>718199.545931331</v>
      </c>
      <c r="AB89" s="10">
        <v>818805.94619657297</v>
      </c>
      <c r="AC89" s="10">
        <v>770713.77578137896</v>
      </c>
      <c r="AD89" s="10">
        <v>773176.57239400398</v>
      </c>
      <c r="AE89" s="10">
        <v>691765.64570007403</v>
      </c>
      <c r="AF89" s="10">
        <v>663671.78001624497</v>
      </c>
      <c r="AG89" s="10">
        <v>654867.86159448302</v>
      </c>
      <c r="AH89" s="10">
        <v>595102.76005394699</v>
      </c>
      <c r="AI89" s="10">
        <v>539012.55927888805</v>
      </c>
      <c r="AJ89" s="10">
        <v>537748.39561536699</v>
      </c>
      <c r="AK89" s="10">
        <v>508408.63719689997</v>
      </c>
      <c r="AL89" s="10">
        <v>535012.81478889601</v>
      </c>
      <c r="AM89" s="10">
        <v>503781.83386438899</v>
      </c>
      <c r="AN89" s="10">
        <v>580184.78976039204</v>
      </c>
      <c r="AO89" s="10">
        <v>628349.82710458001</v>
      </c>
      <c r="AP89" s="10">
        <v>594368.50547438604</v>
      </c>
      <c r="AQ89" s="10">
        <v>593996.515920292</v>
      </c>
      <c r="AR89" s="10">
        <v>588057.874517777</v>
      </c>
      <c r="AS89" s="10">
        <v>556424.36800816201</v>
      </c>
      <c r="AT89" s="10">
        <v>536784.46084702201</v>
      </c>
      <c r="AV89" s="114">
        <v>196863.94025352699</v>
      </c>
      <c r="AW89" s="114">
        <v>264336.81231934403</v>
      </c>
      <c r="AX89" s="114">
        <v>81338.269051032097</v>
      </c>
      <c r="AY89" s="114">
        <v>263159.01111533301</v>
      </c>
      <c r="AZ89" s="114">
        <v>219498.73646371</v>
      </c>
      <c r="BA89" s="114">
        <v>255872.292293092</v>
      </c>
      <c r="BB89" s="114">
        <v>198167.93632083701</v>
      </c>
      <c r="BC89" s="114">
        <v>417466.88717790297</v>
      </c>
      <c r="BD89" s="114">
        <v>330587.41497543699</v>
      </c>
      <c r="BE89" s="114">
        <v>544327.24330121605</v>
      </c>
      <c r="BF89" s="114">
        <v>289200.71299474</v>
      </c>
      <c r="BG89" s="114">
        <v>253636.97742748301</v>
      </c>
      <c r="BH89" s="114">
        <v>239879.61075503699</v>
      </c>
      <c r="BI89" s="114">
        <v>400317.76930937002</v>
      </c>
      <c r="BJ89" s="114">
        <v>284561.09954724298</v>
      </c>
      <c r="BK89" s="114">
        <v>151034.35193902001</v>
      </c>
      <c r="BL89" s="114">
        <v>315086.38793584303</v>
      </c>
      <c r="BM89" s="114">
        <v>304397.15036455699</v>
      </c>
      <c r="BN89" s="114">
        <v>208776.96815009799</v>
      </c>
      <c r="BO89" s="114">
        <v>284891.59990164201</v>
      </c>
      <c r="BP89" s="114">
        <v>298557.31557695498</v>
      </c>
      <c r="BQ89" s="114">
        <v>268023.58682217199</v>
      </c>
      <c r="BR89" s="114">
        <v>186363.83472280801</v>
      </c>
      <c r="BS89" s="114">
        <v>153333.54934023201</v>
      </c>
      <c r="BT89" s="114">
        <v>200666.845325342</v>
      </c>
      <c r="BU89" s="114">
        <v>94064.586823043399</v>
      </c>
      <c r="BV89" s="114">
        <v>151811.046703717</v>
      </c>
      <c r="BW89" s="114">
        <v>226927.14364845399</v>
      </c>
      <c r="BX89" s="114">
        <v>166691.36963387401</v>
      </c>
      <c r="BY89" s="114">
        <v>233184.506150028</v>
      </c>
      <c r="BZ89" s="114">
        <v>194266.16237542601</v>
      </c>
      <c r="CA89" s="114">
        <v>160183.016766819</v>
      </c>
      <c r="CB89" s="114">
        <v>140644.87331957099</v>
      </c>
      <c r="CC89" s="114">
        <v>263561.82410353399</v>
      </c>
      <c r="CD89" s="114">
        <v>133460.88135146</v>
      </c>
      <c r="CE89" s="114">
        <v>113519.57138057399</v>
      </c>
      <c r="CF89" s="114">
        <v>244401.14555163099</v>
      </c>
      <c r="CG89" s="114">
        <v>109730.214429848</v>
      </c>
      <c r="CH89" s="114">
        <v>104665.900680575</v>
      </c>
      <c r="CI89" s="114">
        <v>528783.27558432403</v>
      </c>
      <c r="CJ89" s="114">
        <v>144052.00942861399</v>
      </c>
      <c r="CK89" s="114">
        <v>148740.681777989</v>
      </c>
      <c r="CL89" s="114">
        <v>166265.82923668</v>
      </c>
      <c r="CM89" s="114">
        <v>79595.553111841306</v>
      </c>
      <c r="CN89" s="114">
        <v>94910.341229771497</v>
      </c>
      <c r="CO89" s="114">
        <v>365847.34565791301</v>
      </c>
      <c r="CP89" s="114">
        <v>221866.47762390799</v>
      </c>
      <c r="CQ89" s="114">
        <v>133113.45341296101</v>
      </c>
      <c r="CR89" s="114">
        <v>52062.533752155803</v>
      </c>
      <c r="CS89" s="114">
        <v>97008.918977633599</v>
      </c>
      <c r="CT89" s="114">
        <v>105387.366926702</v>
      </c>
      <c r="CU89" s="114">
        <v>99630.483603015004</v>
      </c>
      <c r="CV89" s="114">
        <v>158101.873750314</v>
      </c>
      <c r="CW89" s="114">
        <v>83282.866007864999</v>
      </c>
      <c r="CX89" s="114">
        <v>194287.53224001999</v>
      </c>
      <c r="CY89" s="114">
        <v>102596.674569425</v>
      </c>
      <c r="CZ89" s="114">
        <v>109394.47485257201</v>
      </c>
      <c r="DA89" s="114">
        <v>315878.00600461703</v>
      </c>
      <c r="DB89" s="114">
        <v>151916.79465589</v>
      </c>
      <c r="DC89" s="114">
        <v>189095.28714862699</v>
      </c>
      <c r="DD89" s="114">
        <v>293542.55610552698</v>
      </c>
      <c r="DE89" s="114">
        <v>140506.094709761</v>
      </c>
      <c r="DF89" s="114">
        <v>87704.333285519693</v>
      </c>
      <c r="DG89" s="114">
        <v>109624.21165672599</v>
      </c>
      <c r="DH89" s="114">
        <v>201130.35524184501</v>
      </c>
      <c r="DI89" s="114">
        <v>128574.48920536401</v>
      </c>
      <c r="DJ89" s="114">
        <v>95525.556196224905</v>
      </c>
      <c r="DK89" s="114">
        <v>83833.508057011699</v>
      </c>
      <c r="DL89" s="114">
        <v>71493.523312564896</v>
      </c>
      <c r="DM89" s="114">
        <v>78478.379058685401</v>
      </c>
      <c r="DN89" s="114">
        <v>86466.280528000498</v>
      </c>
      <c r="DO89" s="114">
        <v>120863.568666174</v>
      </c>
      <c r="DP89" s="114">
        <v>84850.201644960107</v>
      </c>
      <c r="DQ89" s="114">
        <v>139992.023751698</v>
      </c>
      <c r="DR89" s="114">
        <v>113929.970226543</v>
      </c>
      <c r="DS89" s="114">
        <v>159370.362306631</v>
      </c>
      <c r="DT89" s="114">
        <v>235344.78042974501</v>
      </c>
      <c r="DU89" s="114">
        <v>137991.97568096599</v>
      </c>
      <c r="DV89" s="114">
        <v>122151.68604672</v>
      </c>
      <c r="DW89" s="114">
        <v>223200.82514585901</v>
      </c>
      <c r="DX89" s="114">
        <v>93793.478595186607</v>
      </c>
      <c r="DY89" s="114">
        <v>117204.017455469</v>
      </c>
      <c r="DZ89" s="114">
        <v>69677.285539435004</v>
      </c>
      <c r="EA89" s="114">
        <v>132479.56093585101</v>
      </c>
      <c r="EB89" s="114">
        <v>163542.18484417899</v>
      </c>
      <c r="EC89" s="114">
        <v>124194.08638834801</v>
      </c>
      <c r="ED89" s="114">
        <v>179194.846720314</v>
      </c>
      <c r="EE89" s="114">
        <v>161521.84650241901</v>
      </c>
      <c r="EF89" s="114">
        <v>188553.95488164501</v>
      </c>
      <c r="EG89" s="114">
        <v>112773.310566427</v>
      </c>
      <c r="EH89" s="114">
        <v>138421.74886702499</v>
      </c>
      <c r="EI89" s="114">
        <v>95685.8238167253</v>
      </c>
      <c r="EJ89" s="114">
        <v>214007.31965807799</v>
      </c>
      <c r="EK89" s="114">
        <v>244563.39667302099</v>
      </c>
      <c r="EL89" s="114">
        <v>141345.165309178</v>
      </c>
      <c r="EM89" s="114">
        <v>175747.268845988</v>
      </c>
      <c r="EN89" s="114">
        <v>232277.251241477</v>
      </c>
      <c r="EO89" s="114">
        <v>278938.57131951099</v>
      </c>
      <c r="EP89" s="114">
        <v>129147.802288109</v>
      </c>
      <c r="EQ89" s="114">
        <v>285093.68001313199</v>
      </c>
      <c r="ER89" s="114">
        <v>112728.037165628</v>
      </c>
      <c r="ES89" s="114">
        <v>245854.28563395</v>
      </c>
      <c r="ET89" s="114">
        <v>303473.43875261</v>
      </c>
      <c r="EU89" s="114">
        <v>149411.138301648</v>
      </c>
      <c r="EV89" s="114">
        <v>266093.83575715998</v>
      </c>
      <c r="EW89" s="114">
        <v>207032.301396075</v>
      </c>
      <c r="EX89" s="114">
        <v>204220.04348820599</v>
      </c>
      <c r="EY89" s="114">
        <v>217876.71100315099</v>
      </c>
      <c r="EZ89" s="114">
        <v>122985.946183708</v>
      </c>
      <c r="FA89" s="114">
        <v>108405.20360194601</v>
      </c>
      <c r="FB89" s="114">
        <v>180465.806341863</v>
      </c>
      <c r="FC89" s="114">
        <v>118813.35934305099</v>
      </c>
      <c r="FD89" s="114">
        <v>141746.974688516</v>
      </c>
      <c r="FE89" s="114">
        <v>277944.656626362</v>
      </c>
      <c r="FF89" s="114">
        <v>199240.262002898</v>
      </c>
      <c r="FG89" s="114">
        <v>102138.809415389</v>
      </c>
      <c r="FH89" s="114">
        <v>204923.59891900999</v>
      </c>
      <c r="FI89" s="114">
        <v>176512.21214698401</v>
      </c>
      <c r="FJ89" s="114">
        <v>198081.976296618</v>
      </c>
      <c r="FK89" s="114">
        <v>123443.047136925</v>
      </c>
      <c r="FL89" s="114">
        <v>164880.22315639901</v>
      </c>
      <c r="FM89" s="114">
        <v>117222.438292347</v>
      </c>
      <c r="FN89" s="114">
        <v>156307.41190392099</v>
      </c>
      <c r="FO89" s="114">
        <v>89811.189866340603</v>
      </c>
      <c r="FP89" s="114">
        <v>98198.299864004395</v>
      </c>
      <c r="FQ89" s="114">
        <v>165952.915499066</v>
      </c>
      <c r="FR89" s="114">
        <v>98195.809663001302</v>
      </c>
      <c r="FS89" s="114">
        <v>128436.312577704</v>
      </c>
      <c r="FT89" s="114">
        <v>106991.471150411</v>
      </c>
      <c r="FU89" s="114">
        <v>76432.127558930704</v>
      </c>
      <c r="FV89" s="114">
        <v>139159.28932367501</v>
      </c>
      <c r="FW89" s="114">
        <v>378608.21938706399</v>
      </c>
      <c r="FX89" s="114">
        <v>109551.23040260001</v>
      </c>
      <c r="FY89" s="114">
        <v>88413.732657543398</v>
      </c>
      <c r="FZ89" s="114">
        <v>234690.58460953701</v>
      </c>
      <c r="GA89" s="114">
        <v>330172.71467737801</v>
      </c>
      <c r="GB89" s="114">
        <v>122410.223017834</v>
      </c>
      <c r="GC89" s="114">
        <v>160939.85346465799</v>
      </c>
      <c r="GD89" s="114">
        <v>116862.218482507</v>
      </c>
      <c r="GE89" s="114">
        <v>92291.7779255848</v>
      </c>
      <c r="GF89" s="114">
        <v>167994.01577365</v>
      </c>
      <c r="GG89" s="114">
        <v>174025.49079276601</v>
      </c>
      <c r="GH89" s="114">
        <v>115459.519897652</v>
      </c>
      <c r="GI89" s="114">
        <v>78140.162979232802</v>
      </c>
      <c r="GJ89" s="114">
        <v>125355.897853697</v>
      </c>
      <c r="GK89" s="114">
        <v>91164.808858370801</v>
      </c>
      <c r="GL89" s="114">
        <v>137758.91892181299</v>
      </c>
      <c r="GM89" s="114">
        <v>69095.019337198901</v>
      </c>
      <c r="GN89" s="114">
        <v>167838.67902866099</v>
      </c>
      <c r="GO89" s="114">
        <v>130786.320557946</v>
      </c>
      <c r="GP89" s="114">
        <v>88663.532741931893</v>
      </c>
      <c r="GQ89" s="114">
        <v>107093.067512945</v>
      </c>
      <c r="GR89" s="114">
        <v>98671.296657806903</v>
      </c>
      <c r="GS89" s="114">
        <v>38745.5114049197</v>
      </c>
      <c r="GT89" s="114">
        <v>132777.45795575401</v>
      </c>
      <c r="GU89" s="114">
        <v>83244.364605818497</v>
      </c>
      <c r="GV89" s="114">
        <v>60925.029597034802</v>
      </c>
    </row>
    <row r="90" spans="1:204" x14ac:dyDescent="0.2">
      <c r="A90" s="69" t="s">
        <v>2076</v>
      </c>
      <c r="B90" s="70">
        <f>STDEV(D90:W90)/AVERAGE(D90:W90)</f>
        <v>0.23019324967769253</v>
      </c>
      <c r="C90" s="71"/>
      <c r="D90" s="8">
        <v>162886.099227564</v>
      </c>
      <c r="E90" s="8">
        <v>195877.74389380199</v>
      </c>
      <c r="F90" s="8">
        <v>178523.83111326999</v>
      </c>
      <c r="G90" s="8">
        <v>146546.253078176</v>
      </c>
      <c r="H90" s="8">
        <v>141753.56063820299</v>
      </c>
      <c r="I90" s="8">
        <v>169039.19965431001</v>
      </c>
      <c r="J90" s="8">
        <v>154564.46309857201</v>
      </c>
      <c r="K90" s="8">
        <v>149742.620210405</v>
      </c>
      <c r="L90" s="8">
        <v>139889.330688608</v>
      </c>
      <c r="M90" s="8">
        <v>126769.54487750601</v>
      </c>
      <c r="N90" s="8">
        <v>126593.33000165199</v>
      </c>
      <c r="O90" s="8">
        <v>117004.78318915299</v>
      </c>
      <c r="P90" s="8">
        <v>128529.343112484</v>
      </c>
      <c r="Q90" s="8">
        <v>120500.39307027801</v>
      </c>
      <c r="R90" s="8">
        <v>109838.56552186501</v>
      </c>
      <c r="S90" s="8">
        <v>85898.137282785698</v>
      </c>
      <c r="T90" s="8">
        <v>104485.522274717</v>
      </c>
      <c r="U90" s="8">
        <v>102315.869131471</v>
      </c>
      <c r="V90" s="8">
        <v>95843.2542979461</v>
      </c>
      <c r="W90" s="8">
        <v>88819.674234848993</v>
      </c>
      <c r="Y90" s="72">
        <f>STDEV(AA90:AT90)/AVERAGE(AA90:AT90)</f>
        <v>0.11707024013789753</v>
      </c>
      <c r="Z90" s="73"/>
      <c r="AA90" s="10">
        <v>232883.25469720201</v>
      </c>
      <c r="AB90" s="10">
        <v>225266.25006931799</v>
      </c>
      <c r="AC90" s="10">
        <v>233079.25924502799</v>
      </c>
      <c r="AD90" s="10">
        <v>221000.90303901499</v>
      </c>
      <c r="AE90" s="10">
        <v>215757.63734997</v>
      </c>
      <c r="AF90" s="10">
        <v>201085.21396383099</v>
      </c>
      <c r="AG90" s="10">
        <v>189637.717962172</v>
      </c>
      <c r="AH90" s="10">
        <v>178195.50930091101</v>
      </c>
      <c r="AI90" s="10">
        <v>194633.64490588399</v>
      </c>
      <c r="AJ90" s="10">
        <v>183650.82017947701</v>
      </c>
      <c r="AK90" s="10">
        <v>178574.14143950699</v>
      </c>
      <c r="AL90" s="10">
        <v>175288.46524276599</v>
      </c>
      <c r="AM90" s="10">
        <v>174975.14219619101</v>
      </c>
      <c r="AN90" s="10">
        <v>170406.33218689801</v>
      </c>
      <c r="AO90" s="10">
        <v>201508.30164691099</v>
      </c>
      <c r="AP90" s="10">
        <v>181337.54405572699</v>
      </c>
      <c r="AQ90" s="10">
        <v>180192.238491047</v>
      </c>
      <c r="AR90" s="10">
        <v>177719.50548970501</v>
      </c>
      <c r="AS90" s="10">
        <v>167871.35908034301</v>
      </c>
      <c r="AT90" s="10">
        <v>159718.310084984</v>
      </c>
      <c r="AV90" s="114">
        <v>367694.80397375498</v>
      </c>
      <c r="AW90" s="114">
        <v>425874.39008420199</v>
      </c>
      <c r="AX90" s="114">
        <v>458102.37337332498</v>
      </c>
      <c r="AY90" s="114">
        <v>463619.66106131999</v>
      </c>
      <c r="AZ90" s="114">
        <v>332073.824195266</v>
      </c>
      <c r="BA90" s="114">
        <v>317152.74865773501</v>
      </c>
      <c r="BB90" s="114">
        <v>344158.49621460499</v>
      </c>
      <c r="BC90" s="114">
        <v>406046.88746639201</v>
      </c>
      <c r="BD90" s="114">
        <v>329903.084865198</v>
      </c>
      <c r="BE90" s="114">
        <v>379661.30177555402</v>
      </c>
      <c r="BF90" s="114">
        <v>364462.50805904198</v>
      </c>
      <c r="BG90" s="114">
        <v>200249.05787853099</v>
      </c>
      <c r="BH90" s="114">
        <v>404010.18546925299</v>
      </c>
      <c r="BI90" s="114">
        <v>405409.13700642902</v>
      </c>
      <c r="BJ90" s="114">
        <v>461233.72278400097</v>
      </c>
      <c r="BK90" s="114">
        <v>294691.66606299899</v>
      </c>
      <c r="BL90" s="114">
        <v>374832.33333807101</v>
      </c>
      <c r="BM90" s="114">
        <v>313933.514798388</v>
      </c>
      <c r="BN90" s="114">
        <v>320777.95369626099</v>
      </c>
      <c r="BO90" s="114">
        <v>343138.024547896</v>
      </c>
      <c r="BP90" s="114">
        <v>337654.88909002801</v>
      </c>
      <c r="BQ90" s="114">
        <v>296452.00417963002</v>
      </c>
      <c r="BR90" s="114">
        <v>340046.97193389799</v>
      </c>
      <c r="BS90" s="114">
        <v>281695.79797004798</v>
      </c>
      <c r="BT90" s="114">
        <v>429378.24478368502</v>
      </c>
      <c r="BU90" s="114">
        <v>335273.79116569</v>
      </c>
      <c r="BV90" s="114">
        <v>308423.83334346401</v>
      </c>
      <c r="BW90" s="114">
        <v>269106.62294969702</v>
      </c>
      <c r="BX90" s="114">
        <v>259868.73104991601</v>
      </c>
      <c r="BY90" s="114">
        <v>422304.47416876402</v>
      </c>
      <c r="BZ90" s="114">
        <v>252283.475036858</v>
      </c>
      <c r="CA90" s="114">
        <v>267749.05363300198</v>
      </c>
      <c r="CB90" s="114">
        <v>293577.61436913401</v>
      </c>
      <c r="CC90" s="114">
        <v>333307.72236824199</v>
      </c>
      <c r="CD90" s="114">
        <v>335856.91394549998</v>
      </c>
      <c r="CE90" s="114">
        <v>268304.46539762098</v>
      </c>
      <c r="CF90" s="114">
        <v>197318.689319889</v>
      </c>
      <c r="CG90" s="114">
        <v>214787.95879795199</v>
      </c>
      <c r="CH90" s="114">
        <v>283341.818839452</v>
      </c>
      <c r="CI90" s="114">
        <v>130684.684951302</v>
      </c>
      <c r="CJ90" s="114">
        <v>221895.329801307</v>
      </c>
      <c r="CK90" s="114">
        <v>165279.192962867</v>
      </c>
      <c r="CL90" s="114">
        <v>286396.160821117</v>
      </c>
      <c r="CM90" s="114">
        <v>285699.542686884</v>
      </c>
      <c r="CN90" s="114">
        <v>264898.24942706001</v>
      </c>
      <c r="CO90" s="114">
        <v>172038.780491574</v>
      </c>
      <c r="CP90" s="114">
        <v>170593.60486483399</v>
      </c>
      <c r="CQ90" s="114">
        <v>242743.21118210899</v>
      </c>
      <c r="CR90" s="114">
        <v>246549.782847644</v>
      </c>
      <c r="CS90" s="114">
        <v>128118.00423817799</v>
      </c>
      <c r="CT90" s="114">
        <v>265595.39763784403</v>
      </c>
      <c r="CU90" s="114">
        <v>207222.33145125399</v>
      </c>
      <c r="CV90" s="114">
        <v>47230.4479967445</v>
      </c>
      <c r="CW90" s="114">
        <v>197443.48271909301</v>
      </c>
      <c r="CX90" s="114">
        <v>234391.2569148</v>
      </c>
      <c r="CY90" s="114">
        <v>227372.65264398401</v>
      </c>
      <c r="CZ90" s="114">
        <v>261631.74528020501</v>
      </c>
      <c r="DA90" s="114">
        <v>166668.47534093601</v>
      </c>
      <c r="DB90" s="114">
        <v>208473.18069960299</v>
      </c>
      <c r="DC90" s="114">
        <v>156881.963411695</v>
      </c>
      <c r="DD90" s="114">
        <v>144129.99733620801</v>
      </c>
      <c r="DE90" s="114">
        <v>177761.772191784</v>
      </c>
      <c r="DF90" s="114">
        <v>131074.184265366</v>
      </c>
      <c r="DG90" s="114">
        <v>209904.24645799701</v>
      </c>
      <c r="DH90" s="114">
        <v>256123.07246291</v>
      </c>
      <c r="DI90" s="114">
        <v>286702.599906524</v>
      </c>
      <c r="DJ90" s="114">
        <v>258587.78479018799</v>
      </c>
      <c r="DK90" s="114">
        <v>149851.363670708</v>
      </c>
      <c r="DL90" s="114">
        <v>235210.39865127101</v>
      </c>
      <c r="DM90" s="114">
        <v>174370.02519785499</v>
      </c>
      <c r="DN90" s="114">
        <v>233778.175170742</v>
      </c>
      <c r="DO90" s="114">
        <v>214010.852806621</v>
      </c>
      <c r="DP90" s="114">
        <v>120605.51584592499</v>
      </c>
      <c r="DQ90" s="114">
        <v>215917.36546937699</v>
      </c>
      <c r="DR90" s="114">
        <v>172270.89069055999</v>
      </c>
      <c r="DS90" s="114">
        <v>154273.62561489901</v>
      </c>
      <c r="DT90" s="114">
        <v>239487.11450658599</v>
      </c>
      <c r="DU90" s="114">
        <v>138084.55878265901</v>
      </c>
      <c r="DV90" s="114">
        <v>217315.69571619201</v>
      </c>
      <c r="DW90" s="114">
        <v>167580.83584907901</v>
      </c>
      <c r="DX90" s="114">
        <v>184050.134088477</v>
      </c>
      <c r="DY90" s="114">
        <v>129052.259480041</v>
      </c>
      <c r="DZ90" s="114">
        <v>151557.41809530999</v>
      </c>
      <c r="EA90" s="114">
        <v>150901.702313824</v>
      </c>
      <c r="EB90" s="114">
        <v>148897.72958617</v>
      </c>
      <c r="EC90" s="114">
        <v>182447.34193358</v>
      </c>
      <c r="ED90" s="114">
        <v>122148.89056832199</v>
      </c>
      <c r="EE90" s="114">
        <v>197430.71182645799</v>
      </c>
      <c r="EF90" s="114">
        <v>171392.16324553499</v>
      </c>
      <c r="EG90" s="114">
        <v>187696.53509459901</v>
      </c>
      <c r="EH90" s="114">
        <v>167889.23770336699</v>
      </c>
      <c r="EI90" s="114">
        <v>151943.86944147601</v>
      </c>
      <c r="EJ90" s="114">
        <v>143767.90960837001</v>
      </c>
      <c r="EK90" s="114">
        <v>158757.85370659101</v>
      </c>
      <c r="EL90" s="114">
        <v>143461.515413738</v>
      </c>
      <c r="EM90" s="114">
        <v>106282.818216538</v>
      </c>
      <c r="EN90" s="114">
        <v>125755.568187614</v>
      </c>
      <c r="EO90" s="114">
        <v>136825.39847555899</v>
      </c>
      <c r="EP90" s="114">
        <v>141351.405740049</v>
      </c>
      <c r="EQ90" s="114">
        <v>173261.808138397</v>
      </c>
      <c r="ER90" s="114">
        <v>129268.415172803</v>
      </c>
      <c r="ES90" s="114">
        <v>85091.900362981105</v>
      </c>
      <c r="ET90" s="114">
        <v>164561.983326816</v>
      </c>
      <c r="EU90" s="114">
        <v>136244.56087912401</v>
      </c>
      <c r="EV90" s="114">
        <v>101688.777144476</v>
      </c>
      <c r="EW90" s="114">
        <v>170778.17258576301</v>
      </c>
      <c r="EX90" s="114">
        <v>141420.16744926499</v>
      </c>
      <c r="EY90" s="114">
        <v>122334.447081951</v>
      </c>
      <c r="EZ90" s="114">
        <v>126783.07999995</v>
      </c>
      <c r="FA90" s="114">
        <v>130495.283712502</v>
      </c>
      <c r="FB90" s="114">
        <v>115182.945073312</v>
      </c>
      <c r="FC90" s="114">
        <v>166083.591168602</v>
      </c>
      <c r="FD90" s="114">
        <v>105744.932950146</v>
      </c>
      <c r="FE90" s="114">
        <v>159815.526899196</v>
      </c>
      <c r="FF90" s="114">
        <v>94219.425076617496</v>
      </c>
      <c r="FG90" s="114">
        <v>135195.68025733801</v>
      </c>
      <c r="FH90" s="114">
        <v>150669.91144223901</v>
      </c>
      <c r="FI90" s="114">
        <v>165113.134974368</v>
      </c>
      <c r="FJ90" s="114">
        <v>140940.91026454201</v>
      </c>
      <c r="FK90" s="114">
        <v>91299.781555110705</v>
      </c>
      <c r="FL90" s="114">
        <v>106719.540254276</v>
      </c>
      <c r="FM90" s="114">
        <v>71334.469682276002</v>
      </c>
      <c r="FN90" s="114">
        <v>65615.924960670498</v>
      </c>
      <c r="FO90" s="114">
        <v>88202.023587742398</v>
      </c>
      <c r="FP90" s="114">
        <v>121482.361141506</v>
      </c>
      <c r="FQ90" s="114">
        <v>99804.898464389393</v>
      </c>
      <c r="FR90" s="114">
        <v>125449.50412401999</v>
      </c>
      <c r="FS90" s="114">
        <v>109489.560015532</v>
      </c>
      <c r="FT90" s="114">
        <v>129284.999153842</v>
      </c>
      <c r="FU90" s="114">
        <v>169864.50772389901</v>
      </c>
      <c r="FV90" s="114">
        <v>114800.537468176</v>
      </c>
      <c r="FW90" s="114">
        <v>118681.759981061</v>
      </c>
      <c r="FX90" s="114">
        <v>146992.27427551401</v>
      </c>
      <c r="FY90" s="114">
        <v>179332.057659265</v>
      </c>
      <c r="FZ90" s="114">
        <v>136379.17967181801</v>
      </c>
      <c r="GA90" s="114">
        <v>129705.180900737</v>
      </c>
      <c r="GB90" s="114">
        <v>143054.35814751001</v>
      </c>
      <c r="GC90" s="114">
        <v>100707.96716558099</v>
      </c>
      <c r="GD90" s="114">
        <v>89281.476081266796</v>
      </c>
      <c r="GE90" s="114">
        <v>80778.110600090105</v>
      </c>
      <c r="GF90" s="114">
        <v>95128.816793589096</v>
      </c>
      <c r="GG90" s="114">
        <v>163525.09743071301</v>
      </c>
      <c r="GH90" s="114">
        <v>119500.51198108601</v>
      </c>
      <c r="GI90" s="114">
        <v>73309.9622394404</v>
      </c>
      <c r="GJ90" s="114">
        <v>105690.707368873</v>
      </c>
      <c r="GK90" s="114">
        <v>94495.074439300806</v>
      </c>
      <c r="GL90" s="114">
        <v>117632.678849096</v>
      </c>
      <c r="GM90" s="114">
        <v>47673.850884694097</v>
      </c>
      <c r="GN90" s="114">
        <v>111259.642629828</v>
      </c>
      <c r="GO90" s="114">
        <v>44848.355145231202</v>
      </c>
      <c r="GP90" s="114">
        <v>128280.685091657</v>
      </c>
      <c r="GQ90" s="114">
        <v>93212.551992956098</v>
      </c>
      <c r="GR90" s="114">
        <v>79078.667494481604</v>
      </c>
      <c r="GS90" s="114">
        <v>77092.643147871597</v>
      </c>
      <c r="GT90" s="114">
        <v>120201.890132726</v>
      </c>
      <c r="GU90" s="114">
        <v>114820.216442467</v>
      </c>
      <c r="GV90" s="114">
        <v>109020.873600536</v>
      </c>
    </row>
    <row r="91" spans="1:204" s="79" customFormat="1" x14ac:dyDescent="0.2">
      <c r="A91" s="75" t="s">
        <v>2034</v>
      </c>
      <c r="B91" s="76">
        <f>STDEV(D91:W91)/AVERAGE(D91:W91)</f>
        <v>8.6673844926772423E-2</v>
      </c>
      <c r="C91" s="77"/>
      <c r="D91" s="78">
        <f t="shared" ref="D91:W91" si="105">(D89/D90)*10.8</f>
        <v>9.2084523228372497</v>
      </c>
      <c r="E91" s="78">
        <f t="shared" si="105"/>
        <v>7.7179627361526499</v>
      </c>
      <c r="F91" s="78">
        <f t="shared" si="105"/>
        <v>7.2483094055352941</v>
      </c>
      <c r="G91" s="78">
        <f t="shared" si="105"/>
        <v>7.4016235112476867</v>
      </c>
      <c r="H91" s="78">
        <f t="shared" si="105"/>
        <v>8.3357511085158063</v>
      </c>
      <c r="I91" s="78">
        <f t="shared" si="105"/>
        <v>7.645668772741514</v>
      </c>
      <c r="J91" s="78">
        <f t="shared" si="105"/>
        <v>8.6960792515678254</v>
      </c>
      <c r="K91" s="78">
        <f t="shared" si="105"/>
        <v>9.5346444985272534</v>
      </c>
      <c r="L91" s="78">
        <f t="shared" si="105"/>
        <v>8.1201463746666427</v>
      </c>
      <c r="M91" s="78">
        <f t="shared" si="105"/>
        <v>8.8478946776768446</v>
      </c>
      <c r="N91" s="78">
        <f t="shared" si="105"/>
        <v>9.1840879215245899</v>
      </c>
      <c r="O91" s="78">
        <f t="shared" si="105"/>
        <v>8.9420214416256414</v>
      </c>
      <c r="P91" s="78">
        <f t="shared" si="105"/>
        <v>8.7585960781756196</v>
      </c>
      <c r="Q91" s="78">
        <f t="shared" si="105"/>
        <v>8.4062771736737094</v>
      </c>
      <c r="R91" s="78">
        <f t="shared" si="105"/>
        <v>8.6951713658649652</v>
      </c>
      <c r="S91" s="78">
        <f t="shared" si="105"/>
        <v>9.6419862052007446</v>
      </c>
      <c r="T91" s="78">
        <f t="shared" si="105"/>
        <v>9.0413469119926511</v>
      </c>
      <c r="U91" s="78">
        <f t="shared" si="105"/>
        <v>9.2372667876624064</v>
      </c>
      <c r="V91" s="78">
        <f t="shared" si="105"/>
        <v>9.688384346302362</v>
      </c>
      <c r="W91" s="78">
        <f t="shared" si="105"/>
        <v>7.8180755007012301</v>
      </c>
      <c r="Y91" s="80">
        <f>STDEV(AA91:AT91)/AVERAGE(AA91:AT91)</f>
        <v>7.1732769689250533E-2</v>
      </c>
      <c r="Z91" s="81"/>
      <c r="AA91" s="82">
        <f t="shared" ref="AA91:GV91" si="106">(AA89/AA90)*10.8</f>
        <v>33.306624412062405</v>
      </c>
      <c r="AB91" s="82">
        <f t="shared" si="106"/>
        <v>39.256232197241374</v>
      </c>
      <c r="AC91" s="82">
        <f t="shared" si="106"/>
        <v>35.711923941239547</v>
      </c>
      <c r="AD91" s="82">
        <f t="shared" si="106"/>
        <v>37.784040096800418</v>
      </c>
      <c r="AE91" s="82">
        <f t="shared" si="106"/>
        <v>34.627135638505074</v>
      </c>
      <c r="AF91" s="82">
        <f t="shared" si="106"/>
        <v>35.644864596880232</v>
      </c>
      <c r="AG91" s="82">
        <f t="shared" si="106"/>
        <v>37.29518041675243</v>
      </c>
      <c r="AH91" s="82">
        <f t="shared" si="106"/>
        <v>36.067742861743206</v>
      </c>
      <c r="AI91" s="82">
        <f t="shared" si="106"/>
        <v>29.909195005965827</v>
      </c>
      <c r="AJ91" s="82">
        <f t="shared" si="106"/>
        <v>31.623505231124323</v>
      </c>
      <c r="AK91" s="82">
        <f t="shared" si="106"/>
        <v>30.748087250844009</v>
      </c>
      <c r="AL91" s="82">
        <f t="shared" si="106"/>
        <v>32.963597414796446</v>
      </c>
      <c r="AM91" s="82">
        <f t="shared" si="106"/>
        <v>31.094952902709181</v>
      </c>
      <c r="AN91" s="82">
        <f t="shared" si="106"/>
        <v>36.77090897385095</v>
      </c>
      <c r="AO91" s="82">
        <f t="shared" si="106"/>
        <v>33.676915924885385</v>
      </c>
      <c r="AP91" s="82">
        <f t="shared" si="106"/>
        <v>35.399066930953282</v>
      </c>
      <c r="AQ91" s="82">
        <f t="shared" si="106"/>
        <v>35.601768564842466</v>
      </c>
      <c r="AR91" s="82">
        <f t="shared" si="106"/>
        <v>35.736229556186196</v>
      </c>
      <c r="AS91" s="82">
        <f t="shared" si="106"/>
        <v>35.797548833878608</v>
      </c>
      <c r="AT91" s="82">
        <f t="shared" si="106"/>
        <v>36.296853967858702</v>
      </c>
      <c r="AU91" s="105"/>
      <c r="AV91" s="106">
        <f t="shared" si="106"/>
        <v>5.7823241769003868</v>
      </c>
      <c r="AW91" s="106">
        <f t="shared" si="106"/>
        <v>6.7034732294761135</v>
      </c>
      <c r="AX91" s="106">
        <f t="shared" si="106"/>
        <v>1.9175916930586643</v>
      </c>
      <c r="AY91" s="106">
        <f t="shared" si="106"/>
        <v>6.1302778090545385</v>
      </c>
      <c r="AZ91" s="106">
        <f t="shared" si="106"/>
        <v>7.1387329596147762</v>
      </c>
      <c r="BA91" s="106">
        <f t="shared" si="106"/>
        <v>8.7132171121355242</v>
      </c>
      <c r="BB91" s="106">
        <f t="shared" si="106"/>
        <v>6.2186862617230831</v>
      </c>
      <c r="BC91" s="106">
        <f t="shared" si="106"/>
        <v>11.103748164784362</v>
      </c>
      <c r="BD91" s="106">
        <f t="shared" si="106"/>
        <v>10.822402837468468</v>
      </c>
      <c r="BE91" s="106">
        <f t="shared" si="106"/>
        <v>15.484154429646059</v>
      </c>
      <c r="BF91" s="106">
        <f t="shared" si="106"/>
        <v>8.5697914909733726</v>
      </c>
      <c r="BG91" s="106">
        <f t="shared" si="106"/>
        <v>13.679362016666442</v>
      </c>
      <c r="BH91" s="106">
        <f t="shared" si="106"/>
        <v>6.4124615896634714</v>
      </c>
      <c r="BI91" s="106">
        <f t="shared" si="106"/>
        <v>10.66436721299805</v>
      </c>
      <c r="BJ91" s="106">
        <f t="shared" si="106"/>
        <v>6.6631291757247633</v>
      </c>
      <c r="BK91" s="106">
        <f t="shared" si="106"/>
        <v>5.535178591011479</v>
      </c>
      <c r="BL91" s="106">
        <f t="shared" si="106"/>
        <v>9.0785470917150342</v>
      </c>
      <c r="BM91" s="106">
        <f t="shared" si="106"/>
        <v>10.471928191701615</v>
      </c>
      <c r="BN91" s="106">
        <f t="shared" si="106"/>
        <v>7.0291341098711557</v>
      </c>
      <c r="BO91" s="106">
        <f t="shared" si="106"/>
        <v>8.966739500793107</v>
      </c>
      <c r="BP91" s="106">
        <f t="shared" si="106"/>
        <v>9.549451562572802</v>
      </c>
      <c r="BQ91" s="106">
        <f t="shared" si="106"/>
        <v>9.7643284473310263</v>
      </c>
      <c r="BR91" s="106">
        <f t="shared" si="106"/>
        <v>5.9189746744681573</v>
      </c>
      <c r="BS91" s="106">
        <f t="shared" si="106"/>
        <v>5.8786902211817322</v>
      </c>
      <c r="BT91" s="106">
        <f t="shared" si="106"/>
        <v>5.0473025958860607</v>
      </c>
      <c r="BU91" s="106">
        <f t="shared" si="106"/>
        <v>3.0300535396959174</v>
      </c>
      <c r="BV91" s="106">
        <f t="shared" si="106"/>
        <v>5.3159293386199282</v>
      </c>
      <c r="BW91" s="106">
        <f t="shared" si="106"/>
        <v>9.1072197500743908</v>
      </c>
      <c r="BX91" s="106">
        <f t="shared" si="106"/>
        <v>6.9276006573489646</v>
      </c>
      <c r="BY91" s="106">
        <f t="shared" si="106"/>
        <v>5.9634524862123204</v>
      </c>
      <c r="BZ91" s="106">
        <f t="shared" si="106"/>
        <v>8.3163376172302907</v>
      </c>
      <c r="CA91" s="106">
        <f t="shared" si="106"/>
        <v>6.4611865386941316</v>
      </c>
      <c r="CB91" s="106">
        <f t="shared" si="106"/>
        <v>5.173979750177665</v>
      </c>
      <c r="CC91" s="106">
        <f t="shared" si="106"/>
        <v>8.5400592584331392</v>
      </c>
      <c r="CD91" s="106">
        <f t="shared" si="106"/>
        <v>4.2916416448394532</v>
      </c>
      <c r="CE91" s="106">
        <f t="shared" si="106"/>
        <v>4.5694780707182003</v>
      </c>
      <c r="CF91" s="106">
        <f t="shared" si="106"/>
        <v>13.377001342627304</v>
      </c>
      <c r="CG91" s="106">
        <f t="shared" si="106"/>
        <v>5.5174709163149718</v>
      </c>
      <c r="CH91" s="106">
        <f t="shared" si="106"/>
        <v>3.9894983803669164</v>
      </c>
      <c r="CI91" s="106">
        <f t="shared" si="106"/>
        <v>43.699530503048464</v>
      </c>
      <c r="CJ91" s="106">
        <f t="shared" si="106"/>
        <v>7.0112413056287206</v>
      </c>
      <c r="CK91" s="106">
        <f t="shared" si="106"/>
        <v>9.7193078838616316</v>
      </c>
      <c r="CL91" s="106">
        <f t="shared" si="106"/>
        <v>6.2698848706904284</v>
      </c>
      <c r="CM91" s="106">
        <f t="shared" si="106"/>
        <v>3.0088671669664189</v>
      </c>
      <c r="CN91" s="106">
        <f t="shared" si="106"/>
        <v>3.8695298572132528</v>
      </c>
      <c r="CO91" s="106">
        <f t="shared" si="106"/>
        <v>22.966631836238676</v>
      </c>
      <c r="CP91" s="106">
        <f t="shared" si="106"/>
        <v>14.046001080971051</v>
      </c>
      <c r="CQ91" s="106">
        <f t="shared" si="106"/>
        <v>5.92241195895466</v>
      </c>
      <c r="CR91" s="106">
        <f t="shared" si="106"/>
        <v>2.2805753792561321</v>
      </c>
      <c r="CS91" s="106">
        <f t="shared" si="106"/>
        <v>8.1775885535238384</v>
      </c>
      <c r="CT91" s="106">
        <f t="shared" si="106"/>
        <v>4.2854039374596633</v>
      </c>
      <c r="CU91" s="106">
        <f t="shared" si="106"/>
        <v>5.192535067899656</v>
      </c>
      <c r="CV91" s="106">
        <f t="shared" si="106"/>
        <v>36.152531024501101</v>
      </c>
      <c r="CW91" s="106">
        <f t="shared" si="106"/>
        <v>4.5555059123658967</v>
      </c>
      <c r="CX91" s="106">
        <f t="shared" si="106"/>
        <v>8.9521485392048525</v>
      </c>
      <c r="CY91" s="106">
        <f t="shared" si="106"/>
        <v>4.8732513451595496</v>
      </c>
      <c r="CZ91" s="106">
        <f t="shared" si="106"/>
        <v>4.5157376722096378</v>
      </c>
      <c r="DA91" s="106">
        <f t="shared" si="106"/>
        <v>20.468672662129755</v>
      </c>
      <c r="DB91" s="106">
        <f t="shared" si="106"/>
        <v>7.8700837046649266</v>
      </c>
      <c r="DC91" s="106">
        <f t="shared" si="106"/>
        <v>13.017615644227273</v>
      </c>
      <c r="DD91" s="106">
        <f t="shared" si="106"/>
        <v>21.995834763977108</v>
      </c>
      <c r="DE91" s="106">
        <f t="shared" si="106"/>
        <v>8.5365138080883458</v>
      </c>
      <c r="DF91" s="106">
        <f t="shared" si="106"/>
        <v>7.2264939491513216</v>
      </c>
      <c r="DG91" s="106">
        <f t="shared" si="106"/>
        <v>5.6403884431635545</v>
      </c>
      <c r="DH91" s="106">
        <f t="shared" si="106"/>
        <v>8.4811095530118266</v>
      </c>
      <c r="DI91" s="106">
        <f t="shared" si="106"/>
        <v>4.8433620199840162</v>
      </c>
      <c r="DJ91" s="106">
        <f t="shared" si="106"/>
        <v>3.9896548390957696</v>
      </c>
      <c r="DK91" s="106">
        <f t="shared" si="106"/>
        <v>6.0419996511029987</v>
      </c>
      <c r="DL91" s="106">
        <f t="shared" si="106"/>
        <v>3.2827207308996607</v>
      </c>
      <c r="DM91" s="106">
        <f t="shared" si="106"/>
        <v>4.8607350539296057</v>
      </c>
      <c r="DN91" s="106">
        <f t="shared" si="106"/>
        <v>3.9945381087022773</v>
      </c>
      <c r="DO91" s="106">
        <f t="shared" si="106"/>
        <v>6.0993474138162753</v>
      </c>
      <c r="DP91" s="106">
        <f t="shared" si="106"/>
        <v>7.5981780048622189</v>
      </c>
      <c r="DQ91" s="106">
        <f t="shared" si="106"/>
        <v>7.0022800307498629</v>
      </c>
      <c r="DR91" s="106">
        <f t="shared" si="106"/>
        <v>7.1424932762252773</v>
      </c>
      <c r="DS91" s="106">
        <f t="shared" si="106"/>
        <v>11.15679952455457</v>
      </c>
      <c r="DT91" s="106">
        <f t="shared" si="106"/>
        <v>10.61319576160891</v>
      </c>
      <c r="DU91" s="106">
        <f t="shared" si="106"/>
        <v>10.792758802960305</v>
      </c>
      <c r="DV91" s="106">
        <f t="shared" si="106"/>
        <v>6.0706071181690566</v>
      </c>
      <c r="DW91" s="106">
        <f t="shared" si="106"/>
        <v>14.384514191981967</v>
      </c>
      <c r="DX91" s="106">
        <f t="shared" si="106"/>
        <v>5.5037697953594451</v>
      </c>
      <c r="DY91" s="106">
        <f t="shared" si="106"/>
        <v>9.80845584276525</v>
      </c>
      <c r="DZ91" s="106">
        <f t="shared" si="106"/>
        <v>4.9652118205963616</v>
      </c>
      <c r="EA91" s="106">
        <f t="shared" si="106"/>
        <v>9.4815315942006997</v>
      </c>
      <c r="EB91" s="106">
        <f t="shared" si="106"/>
        <v>11.862206369607314</v>
      </c>
      <c r="EC91" s="106">
        <f t="shared" si="106"/>
        <v>7.3516890889123383</v>
      </c>
      <c r="ED91" s="106">
        <f t="shared" si="106"/>
        <v>15.843814344731282</v>
      </c>
      <c r="EE91" s="106">
        <f t="shared" si="106"/>
        <v>8.8356868396416886</v>
      </c>
      <c r="EF91" s="106">
        <f t="shared" si="106"/>
        <v>11.881422546750059</v>
      </c>
      <c r="EG91" s="106">
        <f t="shared" si="106"/>
        <v>6.4889410638484311</v>
      </c>
      <c r="EH91" s="106">
        <f t="shared" si="106"/>
        <v>8.9044116717309336</v>
      </c>
      <c r="EI91" s="106">
        <f t="shared" si="106"/>
        <v>6.8012411492433991</v>
      </c>
      <c r="EJ91" s="106">
        <f t="shared" si="106"/>
        <v>16.07646002924621</v>
      </c>
      <c r="EK91" s="106">
        <f t="shared" si="106"/>
        <v>16.637190680028517</v>
      </c>
      <c r="EL91" s="106">
        <f t="shared" si="106"/>
        <v>10.64067796117077</v>
      </c>
      <c r="EM91" s="106">
        <f t="shared" si="106"/>
        <v>17.85867683400706</v>
      </c>
      <c r="EN91" s="106">
        <f t="shared" si="106"/>
        <v>19.948176844665792</v>
      </c>
      <c r="EO91" s="106">
        <f t="shared" si="106"/>
        <v>22.017378380146621</v>
      </c>
      <c r="EP91" s="106">
        <f t="shared" si="106"/>
        <v>9.8675797202658497</v>
      </c>
      <c r="EQ91" s="106">
        <f t="shared" si="106"/>
        <v>17.770862356938995</v>
      </c>
      <c r="ER91" s="106">
        <f t="shared" si="106"/>
        <v>9.4180995393291287</v>
      </c>
      <c r="ES91" s="106">
        <f t="shared" si="106"/>
        <v>31.204218891811305</v>
      </c>
      <c r="ET91" s="106">
        <f t="shared" si="106"/>
        <v>19.916587490435923</v>
      </c>
      <c r="EU91" s="106">
        <f t="shared" si="106"/>
        <v>11.843704315575708</v>
      </c>
      <c r="EV91" s="106">
        <f t="shared" si="106"/>
        <v>28.260871129311649</v>
      </c>
      <c r="EW91" s="106">
        <f t="shared" si="106"/>
        <v>13.092708636138731</v>
      </c>
      <c r="EX91" s="106">
        <f t="shared" si="106"/>
        <v>15.595911880558928</v>
      </c>
      <c r="EY91" s="106">
        <f t="shared" si="106"/>
        <v>19.234717080608757</v>
      </c>
      <c r="EZ91" s="106">
        <f t="shared" si="106"/>
        <v>10.476541655121254</v>
      </c>
      <c r="FA91" s="106">
        <f t="shared" si="106"/>
        <v>8.9717893673490021</v>
      </c>
      <c r="FB91" s="106">
        <f t="shared" si="106"/>
        <v>16.921174460781458</v>
      </c>
      <c r="FC91" s="106">
        <f t="shared" si="106"/>
        <v>7.7261352062306319</v>
      </c>
      <c r="FD91" s="106">
        <f t="shared" si="106"/>
        <v>14.476980446502417</v>
      </c>
      <c r="FE91" s="106">
        <f t="shared" si="106"/>
        <v>18.782920219373324</v>
      </c>
      <c r="FF91" s="106">
        <f t="shared" si="106"/>
        <v>22.838123114012834</v>
      </c>
      <c r="FG91" s="106">
        <f t="shared" si="106"/>
        <v>8.1592780152924185</v>
      </c>
      <c r="FH91" s="106">
        <f t="shared" si="106"/>
        <v>14.688897385950566</v>
      </c>
      <c r="FI91" s="106">
        <f t="shared" si="106"/>
        <v>11.545610175007363</v>
      </c>
      <c r="FJ91" s="106">
        <f t="shared" si="106"/>
        <v>15.178597470302256</v>
      </c>
      <c r="FK91" s="106">
        <f t="shared" si="106"/>
        <v>14.602279286660156</v>
      </c>
      <c r="FL91" s="106">
        <f t="shared" si="106"/>
        <v>16.685851586750633</v>
      </c>
      <c r="FM91" s="106">
        <f t="shared" si="106"/>
        <v>17.747413546299942</v>
      </c>
      <c r="FN91" s="106">
        <f t="shared" si="106"/>
        <v>25.727291805673524</v>
      </c>
      <c r="FO91" s="106">
        <f t="shared" si="106"/>
        <v>10.997036248171476</v>
      </c>
      <c r="FP91" s="106">
        <f t="shared" si="106"/>
        <v>8.7300051510844394</v>
      </c>
      <c r="FQ91" s="106">
        <f t="shared" si="106"/>
        <v>17.957951112283396</v>
      </c>
      <c r="FR91" s="106">
        <f t="shared" si="106"/>
        <v>8.4537181056689086</v>
      </c>
      <c r="FS91" s="106">
        <f t="shared" si="106"/>
        <v>12.66889898582504</v>
      </c>
      <c r="FT91" s="106">
        <f t="shared" si="106"/>
        <v>8.9376795141518972</v>
      </c>
      <c r="FU91" s="106">
        <f t="shared" si="106"/>
        <v>4.8595612391152443</v>
      </c>
      <c r="FV91" s="106">
        <f t="shared" si="106"/>
        <v>13.091579167147337</v>
      </c>
      <c r="FW91" s="106">
        <f t="shared" si="106"/>
        <v>34.45321985478477</v>
      </c>
      <c r="FX91" s="106">
        <f t="shared" si="106"/>
        <v>8.0490848527892336</v>
      </c>
      <c r="FY91" s="106">
        <f t="shared" si="106"/>
        <v>5.3245823706308011</v>
      </c>
      <c r="FZ91" s="106">
        <f t="shared" si="106"/>
        <v>18.585375860761044</v>
      </c>
      <c r="GA91" s="106">
        <f t="shared" si="106"/>
        <v>27.492080838656932</v>
      </c>
      <c r="GB91" s="106">
        <f t="shared" si="106"/>
        <v>9.2414549665757129</v>
      </c>
      <c r="GC91" s="106">
        <f t="shared" si="106"/>
        <v>17.259313898775179</v>
      </c>
      <c r="GD91" s="106">
        <f t="shared" si="106"/>
        <v>14.136324969160029</v>
      </c>
      <c r="GE91" s="106">
        <f t="shared" si="106"/>
        <v>12.33937256258633</v>
      </c>
      <c r="GF91" s="106">
        <f t="shared" si="106"/>
        <v>19.072405518216133</v>
      </c>
      <c r="GG91" s="106">
        <f t="shared" si="106"/>
        <v>11.493497512565146</v>
      </c>
      <c r="GH91" s="106">
        <f t="shared" si="106"/>
        <v>10.434790564679801</v>
      </c>
      <c r="GI91" s="106">
        <f t="shared" si="106"/>
        <v>11.511583615598875</v>
      </c>
      <c r="GJ91" s="106">
        <f t="shared" si="106"/>
        <v>12.809486571935354</v>
      </c>
      <c r="GK91" s="106">
        <f t="shared" si="106"/>
        <v>10.419378380434555</v>
      </c>
      <c r="GL91" s="106">
        <f t="shared" si="106"/>
        <v>12.647814696664234</v>
      </c>
      <c r="GM91" s="106">
        <f t="shared" si="106"/>
        <v>15.652736143480439</v>
      </c>
      <c r="GN91" s="106">
        <f t="shared" si="106"/>
        <v>16.292140534195614</v>
      </c>
      <c r="GO91" s="106">
        <f t="shared" si="106"/>
        <v>31.494850980638684</v>
      </c>
      <c r="GP91" s="106">
        <f t="shared" si="106"/>
        <v>7.4646167732007367</v>
      </c>
      <c r="GQ91" s="106">
        <f t="shared" si="106"/>
        <v>12.408255158888993</v>
      </c>
      <c r="GR91" s="106">
        <f t="shared" si="106"/>
        <v>13.475821453095167</v>
      </c>
      <c r="GS91" s="106">
        <f t="shared" si="106"/>
        <v>5.4279047401514031</v>
      </c>
      <c r="GT91" s="106">
        <f t="shared" si="106"/>
        <v>11.929900139995599</v>
      </c>
      <c r="GU91" s="106">
        <f t="shared" si="106"/>
        <v>7.8299725048273316</v>
      </c>
      <c r="GV91" s="106">
        <f t="shared" si="106"/>
        <v>6.0354526423895845</v>
      </c>
    </row>
    <row r="92" spans="1:204" x14ac:dyDescent="0.2">
      <c r="A92" s="83"/>
      <c r="B92" s="70"/>
      <c r="C92" s="71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Y92" s="72"/>
      <c r="Z92" s="73"/>
      <c r="AA92" s="74"/>
      <c r="AB92" s="74"/>
      <c r="AC92" s="74"/>
      <c r="AD92" s="74"/>
      <c r="AE92" s="74"/>
      <c r="AF92" s="74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</row>
    <row r="93" spans="1:204" x14ac:dyDescent="0.2">
      <c r="A93" s="69" t="s">
        <v>2077</v>
      </c>
      <c r="B93" s="70">
        <f>STDEV(D93:W93)/AVERAGE(D93:W93)</f>
        <v>9.8529069474515854E-2</v>
      </c>
      <c r="C93" s="71"/>
      <c r="D93" s="8">
        <v>1061970.7939591899</v>
      </c>
      <c r="E93" s="8">
        <v>1082274.6578992901</v>
      </c>
      <c r="F93" s="8">
        <v>1104666.2718511899</v>
      </c>
      <c r="G93" s="8">
        <v>1108437.43011554</v>
      </c>
      <c r="H93" s="8">
        <v>1116809.50805534</v>
      </c>
      <c r="I93" s="8">
        <v>1082782.4573051699</v>
      </c>
      <c r="J93" s="8">
        <v>1103827.9881438999</v>
      </c>
      <c r="K93" s="8">
        <v>1078862.5191138799</v>
      </c>
      <c r="L93" s="8">
        <v>981061.97437046201</v>
      </c>
      <c r="M93" s="8">
        <v>992199.79301721801</v>
      </c>
      <c r="N93" s="8">
        <v>996670.41205378901</v>
      </c>
      <c r="O93" s="8">
        <v>932828.95629400399</v>
      </c>
      <c r="P93" s="8">
        <v>937112.29587885505</v>
      </c>
      <c r="Q93" s="8">
        <v>909557.54371192702</v>
      </c>
      <c r="R93" s="8">
        <v>929021.64484518894</v>
      </c>
      <c r="S93" s="8">
        <v>866772.27085231198</v>
      </c>
      <c r="T93" s="8">
        <v>867683.77819669305</v>
      </c>
      <c r="U93" s="8">
        <v>861927.558826425</v>
      </c>
      <c r="V93" s="8">
        <v>866920.50696314604</v>
      </c>
      <c r="W93" s="8">
        <v>865657.42989930999</v>
      </c>
      <c r="Y93" s="72" t="e">
        <f>STDEV(AA93:AT93)/AVERAGE(AA93:AT93)</f>
        <v>#DIV/0!</v>
      </c>
      <c r="Z93" s="73"/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V93" s="114" t="s">
        <v>0</v>
      </c>
      <c r="AW93" s="114" t="s">
        <v>0</v>
      </c>
      <c r="AX93" s="114" t="s">
        <v>0</v>
      </c>
      <c r="AY93" s="114" t="s">
        <v>0</v>
      </c>
      <c r="AZ93" s="114" t="s">
        <v>0</v>
      </c>
      <c r="BA93" s="114" t="s">
        <v>0</v>
      </c>
      <c r="BB93" s="114" t="s">
        <v>0</v>
      </c>
      <c r="BC93" s="114" t="s">
        <v>0</v>
      </c>
      <c r="BD93" s="114" t="s">
        <v>0</v>
      </c>
      <c r="BE93" s="114" t="s">
        <v>0</v>
      </c>
      <c r="BF93" s="114" t="s">
        <v>0</v>
      </c>
      <c r="BG93" s="114" t="s">
        <v>0</v>
      </c>
      <c r="BH93" s="114" t="s">
        <v>0</v>
      </c>
      <c r="BI93" s="114" t="s">
        <v>0</v>
      </c>
      <c r="BJ93" s="114" t="s">
        <v>0</v>
      </c>
      <c r="BK93" s="114" t="s">
        <v>0</v>
      </c>
      <c r="BL93" s="114" t="s">
        <v>0</v>
      </c>
      <c r="BM93" s="114" t="s">
        <v>0</v>
      </c>
      <c r="BN93" s="114" t="s">
        <v>0</v>
      </c>
      <c r="BO93" s="114" t="s">
        <v>0</v>
      </c>
      <c r="BP93" s="114" t="s">
        <v>0</v>
      </c>
      <c r="BQ93" s="114" t="s">
        <v>0</v>
      </c>
      <c r="BR93" s="114" t="s">
        <v>0</v>
      </c>
      <c r="BS93" s="114" t="s">
        <v>0</v>
      </c>
      <c r="BT93" s="114" t="s">
        <v>0</v>
      </c>
      <c r="BU93" s="114" t="s">
        <v>0</v>
      </c>
      <c r="BV93" s="114" t="s">
        <v>0</v>
      </c>
      <c r="BW93" s="114" t="s">
        <v>0</v>
      </c>
      <c r="BX93" s="114" t="s">
        <v>0</v>
      </c>
      <c r="BY93" s="114" t="s">
        <v>0</v>
      </c>
      <c r="BZ93" s="114" t="s">
        <v>0</v>
      </c>
      <c r="CA93" s="114" t="s">
        <v>0</v>
      </c>
      <c r="CB93" s="114" t="s">
        <v>0</v>
      </c>
      <c r="CC93" s="114" t="s">
        <v>0</v>
      </c>
      <c r="CD93" s="114" t="s">
        <v>0</v>
      </c>
      <c r="CE93" s="114" t="s">
        <v>0</v>
      </c>
      <c r="CF93" s="114" t="s">
        <v>0</v>
      </c>
      <c r="CG93" s="114" t="s">
        <v>0</v>
      </c>
      <c r="CH93" s="114" t="s">
        <v>0</v>
      </c>
      <c r="CI93" s="114" t="s">
        <v>0</v>
      </c>
      <c r="CJ93" s="114" t="s">
        <v>0</v>
      </c>
      <c r="CK93" s="114" t="s">
        <v>0</v>
      </c>
      <c r="CL93" s="114" t="s">
        <v>0</v>
      </c>
      <c r="CM93" s="114" t="s">
        <v>0</v>
      </c>
      <c r="CN93" s="114" t="s">
        <v>0</v>
      </c>
      <c r="CO93" s="114" t="s">
        <v>0</v>
      </c>
      <c r="CP93" s="114" t="s">
        <v>0</v>
      </c>
      <c r="CQ93" s="114" t="s">
        <v>0</v>
      </c>
      <c r="CR93" s="114" t="s">
        <v>0</v>
      </c>
      <c r="CS93" s="114" t="s">
        <v>0</v>
      </c>
      <c r="CT93" s="114" t="s">
        <v>0</v>
      </c>
      <c r="CU93" s="114" t="s">
        <v>0</v>
      </c>
      <c r="CV93" s="114" t="s">
        <v>0</v>
      </c>
      <c r="CW93" s="114" t="s">
        <v>0</v>
      </c>
      <c r="CX93" s="114" t="s">
        <v>0</v>
      </c>
      <c r="CY93" s="114" t="s">
        <v>0</v>
      </c>
      <c r="CZ93" s="114" t="s">
        <v>0</v>
      </c>
      <c r="DA93" s="114" t="s">
        <v>0</v>
      </c>
      <c r="DB93" s="114" t="s">
        <v>0</v>
      </c>
      <c r="DC93" s="114" t="s">
        <v>0</v>
      </c>
      <c r="DD93" s="114" t="s">
        <v>0</v>
      </c>
      <c r="DE93" s="114" t="s">
        <v>0</v>
      </c>
      <c r="DF93" s="114" t="s">
        <v>0</v>
      </c>
      <c r="DG93" s="114" t="s">
        <v>0</v>
      </c>
      <c r="DH93" s="114" t="s">
        <v>0</v>
      </c>
      <c r="DI93" s="114" t="s">
        <v>0</v>
      </c>
      <c r="DJ93" s="114" t="s">
        <v>0</v>
      </c>
      <c r="DK93" s="114" t="s">
        <v>0</v>
      </c>
      <c r="DL93" s="114" t="s">
        <v>0</v>
      </c>
      <c r="DM93" s="114" t="s">
        <v>0</v>
      </c>
      <c r="DN93" s="114" t="s">
        <v>0</v>
      </c>
      <c r="DO93" s="114" t="s">
        <v>0</v>
      </c>
      <c r="DP93" s="114" t="s">
        <v>0</v>
      </c>
      <c r="DQ93" s="114" t="s">
        <v>0</v>
      </c>
      <c r="DR93" s="114" t="s">
        <v>0</v>
      </c>
      <c r="DS93" s="114" t="s">
        <v>0</v>
      </c>
      <c r="DT93" s="114" t="s">
        <v>0</v>
      </c>
      <c r="DU93" s="114" t="s">
        <v>0</v>
      </c>
      <c r="DV93" s="114" t="s">
        <v>0</v>
      </c>
      <c r="DW93" s="114" t="s">
        <v>0</v>
      </c>
      <c r="DX93" s="114" t="s">
        <v>0</v>
      </c>
      <c r="DY93" s="114" t="s">
        <v>0</v>
      </c>
      <c r="DZ93" s="114" t="s">
        <v>0</v>
      </c>
      <c r="EA93" s="114" t="s">
        <v>0</v>
      </c>
      <c r="EB93" s="114" t="s">
        <v>0</v>
      </c>
      <c r="EC93" s="114" t="s">
        <v>0</v>
      </c>
      <c r="ED93" s="114" t="s">
        <v>0</v>
      </c>
      <c r="EE93" s="114" t="s">
        <v>0</v>
      </c>
      <c r="EF93" s="114" t="s">
        <v>0</v>
      </c>
      <c r="EG93" s="114" t="s">
        <v>0</v>
      </c>
      <c r="EH93" s="114" t="s">
        <v>0</v>
      </c>
      <c r="EI93" s="114" t="s">
        <v>0</v>
      </c>
      <c r="EJ93" s="114" t="s">
        <v>0</v>
      </c>
      <c r="EK93" s="114" t="s">
        <v>0</v>
      </c>
      <c r="EL93" s="114" t="s">
        <v>0</v>
      </c>
      <c r="EM93" s="114" t="s">
        <v>0</v>
      </c>
      <c r="EN93" s="114" t="s">
        <v>0</v>
      </c>
      <c r="EO93" s="114" t="s">
        <v>0</v>
      </c>
      <c r="EP93" s="114" t="s">
        <v>0</v>
      </c>
      <c r="EQ93" s="114" t="s">
        <v>0</v>
      </c>
      <c r="ER93" s="114" t="s">
        <v>0</v>
      </c>
      <c r="ES93" s="114" t="s">
        <v>0</v>
      </c>
      <c r="ET93" s="114" t="s">
        <v>0</v>
      </c>
      <c r="EU93" s="114" t="s">
        <v>0</v>
      </c>
      <c r="EV93" s="114" t="s">
        <v>0</v>
      </c>
      <c r="EW93" s="114" t="s">
        <v>0</v>
      </c>
      <c r="EX93" s="114" t="s">
        <v>0</v>
      </c>
      <c r="EY93" s="114" t="s">
        <v>0</v>
      </c>
      <c r="EZ93" s="114" t="s">
        <v>0</v>
      </c>
      <c r="FA93" s="114" t="s">
        <v>0</v>
      </c>
      <c r="FB93" s="114" t="s">
        <v>0</v>
      </c>
      <c r="FC93" s="114" t="s">
        <v>0</v>
      </c>
      <c r="FD93" s="114" t="s">
        <v>0</v>
      </c>
      <c r="FE93" s="114" t="s">
        <v>0</v>
      </c>
      <c r="FF93" s="114" t="s">
        <v>0</v>
      </c>
      <c r="FG93" s="114" t="s">
        <v>0</v>
      </c>
      <c r="FH93" s="114" t="s">
        <v>0</v>
      </c>
      <c r="FI93" s="114" t="s">
        <v>0</v>
      </c>
      <c r="FJ93" s="114" t="s">
        <v>0</v>
      </c>
      <c r="FK93" s="114" t="s">
        <v>0</v>
      </c>
      <c r="FL93" s="114" t="s">
        <v>0</v>
      </c>
      <c r="FM93" s="114" t="s">
        <v>0</v>
      </c>
      <c r="FN93" s="114" t="s">
        <v>0</v>
      </c>
      <c r="FO93" s="114" t="s">
        <v>0</v>
      </c>
      <c r="FP93" s="114" t="s">
        <v>0</v>
      </c>
      <c r="FQ93" s="114" t="s">
        <v>0</v>
      </c>
      <c r="FR93" s="114" t="s">
        <v>0</v>
      </c>
      <c r="FS93" s="114" t="s">
        <v>0</v>
      </c>
      <c r="FT93" s="114" t="s">
        <v>0</v>
      </c>
      <c r="FU93" s="114" t="s">
        <v>0</v>
      </c>
      <c r="FV93" s="114" t="s">
        <v>0</v>
      </c>
      <c r="FW93" s="114" t="s">
        <v>0</v>
      </c>
      <c r="FX93" s="114" t="s">
        <v>0</v>
      </c>
      <c r="FY93" s="114" t="s">
        <v>0</v>
      </c>
      <c r="FZ93" s="114" t="s">
        <v>0</v>
      </c>
      <c r="GA93" s="114" t="s">
        <v>0</v>
      </c>
      <c r="GB93" s="114" t="s">
        <v>0</v>
      </c>
      <c r="GC93" s="114" t="s">
        <v>0</v>
      </c>
      <c r="GD93" s="114" t="s">
        <v>0</v>
      </c>
      <c r="GE93" s="114" t="s">
        <v>0</v>
      </c>
      <c r="GF93" s="114" t="s">
        <v>0</v>
      </c>
      <c r="GG93" s="114" t="s">
        <v>0</v>
      </c>
      <c r="GH93" s="114" t="s">
        <v>0</v>
      </c>
      <c r="GI93" s="114" t="s">
        <v>0</v>
      </c>
      <c r="GJ93" s="114" t="s">
        <v>0</v>
      </c>
      <c r="GK93" s="114" t="s">
        <v>0</v>
      </c>
      <c r="GL93" s="114" t="s">
        <v>0</v>
      </c>
      <c r="GM93" s="114" t="s">
        <v>0</v>
      </c>
      <c r="GN93" s="114" t="s">
        <v>0</v>
      </c>
      <c r="GO93" s="114" t="s">
        <v>0</v>
      </c>
      <c r="GP93" s="114" t="s">
        <v>0</v>
      </c>
      <c r="GQ93" s="114" t="s">
        <v>0</v>
      </c>
      <c r="GR93" s="114" t="s">
        <v>0</v>
      </c>
      <c r="GS93" s="114" t="s">
        <v>0</v>
      </c>
      <c r="GT93" s="114" t="s">
        <v>0</v>
      </c>
      <c r="GU93" s="114" t="s">
        <v>0</v>
      </c>
      <c r="GV93" s="114" t="s">
        <v>0</v>
      </c>
    </row>
    <row r="94" spans="1:204" x14ac:dyDescent="0.2">
      <c r="A94" s="69" t="s">
        <v>2078</v>
      </c>
      <c r="B94" s="70">
        <f>STDEV(D94:W94)/AVERAGE(D94:W94)</f>
        <v>0.10123705257821945</v>
      </c>
      <c r="C94" s="71"/>
      <c r="D94" s="8">
        <v>613394.78949961101</v>
      </c>
      <c r="E94" s="8">
        <v>631658.63882309501</v>
      </c>
      <c r="F94" s="8">
        <v>631772.44135668897</v>
      </c>
      <c r="G94" s="8">
        <v>638435.04134145903</v>
      </c>
      <c r="H94" s="8">
        <v>629892.58213584602</v>
      </c>
      <c r="I94" s="8">
        <v>637367.01830483798</v>
      </c>
      <c r="J94" s="8">
        <v>612954.83494070906</v>
      </c>
      <c r="K94" s="8">
        <v>614574.56509111903</v>
      </c>
      <c r="L94" s="8">
        <v>587386.06894072494</v>
      </c>
      <c r="M94" s="8">
        <v>568760.31030879903</v>
      </c>
      <c r="N94" s="8">
        <v>562204.13204961305</v>
      </c>
      <c r="O94" s="8">
        <v>544985.56272325502</v>
      </c>
      <c r="P94" s="8">
        <v>513404.69396332599</v>
      </c>
      <c r="Q94" s="8">
        <v>525602.19590529602</v>
      </c>
      <c r="R94" s="8">
        <v>524220.47096280497</v>
      </c>
      <c r="S94" s="8">
        <v>509581.90356749302</v>
      </c>
      <c r="T94" s="8">
        <v>500985.481403919</v>
      </c>
      <c r="U94" s="8">
        <v>491138.009606376</v>
      </c>
      <c r="V94" s="8">
        <v>494546.59083170601</v>
      </c>
      <c r="W94" s="8">
        <v>480791.43866220699</v>
      </c>
      <c r="Y94" s="72">
        <f>STDEV(AA94:AT94)/AVERAGE(AA94:AT94)</f>
        <v>8.4961993861616722E-2</v>
      </c>
      <c r="Z94" s="73"/>
      <c r="AA94" s="10">
        <v>753691.45746889606</v>
      </c>
      <c r="AB94" s="10">
        <v>761767.49028915097</v>
      </c>
      <c r="AC94" s="10">
        <v>773362.425022237</v>
      </c>
      <c r="AD94" s="10">
        <v>813572.24534057896</v>
      </c>
      <c r="AE94" s="10">
        <v>797856.549635918</v>
      </c>
      <c r="AF94" s="10">
        <v>778617.09466094896</v>
      </c>
      <c r="AG94" s="10">
        <v>766651.90354515903</v>
      </c>
      <c r="AH94" s="10">
        <v>755949.87831786997</v>
      </c>
      <c r="AI94" s="10">
        <v>756654.10122869001</v>
      </c>
      <c r="AJ94" s="10">
        <v>712092.83174711303</v>
      </c>
      <c r="AK94" s="10">
        <v>721181.36601976305</v>
      </c>
      <c r="AL94" s="10">
        <v>673113.94029404805</v>
      </c>
      <c r="AM94" s="10">
        <v>645650.62013614795</v>
      </c>
      <c r="AN94" s="10">
        <v>662001.95955419994</v>
      </c>
      <c r="AO94" s="10">
        <v>652229.85269016097</v>
      </c>
      <c r="AP94" s="10">
        <v>659656.90944950399</v>
      </c>
      <c r="AQ94" s="10">
        <v>638262.53919279901</v>
      </c>
      <c r="AR94" s="10">
        <v>651603.79262732004</v>
      </c>
      <c r="AS94" s="10">
        <v>646318.31307926902</v>
      </c>
      <c r="AT94" s="10">
        <v>644391.23567571898</v>
      </c>
      <c r="AV94" s="114">
        <v>775805.71627192397</v>
      </c>
      <c r="AW94" s="114">
        <v>773351.94670630596</v>
      </c>
      <c r="AX94" s="114">
        <v>747283.472574568</v>
      </c>
      <c r="AY94" s="114">
        <v>778556.94702200894</v>
      </c>
      <c r="AZ94" s="114">
        <v>763135.90416221297</v>
      </c>
      <c r="BA94" s="114">
        <v>811145.050540525</v>
      </c>
      <c r="BB94" s="114">
        <v>687597.51914852299</v>
      </c>
      <c r="BC94" s="114">
        <v>804684.32776498306</v>
      </c>
      <c r="BD94" s="114">
        <v>743755.41674021701</v>
      </c>
      <c r="BE94" s="114">
        <v>774714.21070149599</v>
      </c>
      <c r="BF94" s="114">
        <v>713745.68516603298</v>
      </c>
      <c r="BG94" s="114">
        <v>638627.93034571002</v>
      </c>
      <c r="BH94" s="114">
        <v>766360.90970860305</v>
      </c>
      <c r="BI94" s="114">
        <v>799206.60361036297</v>
      </c>
      <c r="BJ94" s="114">
        <v>826630.54095373</v>
      </c>
      <c r="BK94" s="114">
        <v>768181.87776308402</v>
      </c>
      <c r="BL94" s="114">
        <v>783788.42385780695</v>
      </c>
      <c r="BM94" s="114">
        <v>729107.73369344498</v>
      </c>
      <c r="BN94" s="114">
        <v>813169.12292722997</v>
      </c>
      <c r="BO94" s="114">
        <v>829457.49124226999</v>
      </c>
      <c r="BP94" s="114">
        <v>829606.422598431</v>
      </c>
      <c r="BQ94" s="114">
        <v>800451.96660658496</v>
      </c>
      <c r="BR94" s="114">
        <v>851391.19081851502</v>
      </c>
      <c r="BS94" s="114">
        <v>826866.36267888802</v>
      </c>
      <c r="BT94" s="114">
        <v>798608.72269945196</v>
      </c>
      <c r="BU94" s="114">
        <v>818164.44990052702</v>
      </c>
      <c r="BV94" s="114">
        <v>817986.98928274505</v>
      </c>
      <c r="BW94" s="114">
        <v>819601.41171566199</v>
      </c>
      <c r="BX94" s="114">
        <v>814837.37313137401</v>
      </c>
      <c r="BY94" s="114">
        <v>837958.55682862701</v>
      </c>
      <c r="BZ94" s="114">
        <v>819749.23508663697</v>
      </c>
      <c r="CA94" s="114">
        <v>834862.28348890506</v>
      </c>
      <c r="CB94" s="114">
        <v>837108.14300947799</v>
      </c>
      <c r="CC94" s="114">
        <v>836918.78566529998</v>
      </c>
      <c r="CD94" s="114">
        <v>810102.46620630403</v>
      </c>
      <c r="CE94" s="114">
        <v>805123.62314950698</v>
      </c>
      <c r="CF94" s="114">
        <v>706698.71386971499</v>
      </c>
      <c r="CG94" s="114">
        <v>780169.94194317597</v>
      </c>
      <c r="CH94" s="114">
        <v>735464.46713671298</v>
      </c>
      <c r="CI94" s="114">
        <v>736482.567626248</v>
      </c>
      <c r="CJ94" s="114">
        <v>716600.84182451596</v>
      </c>
      <c r="CK94" s="114">
        <v>763241.889159546</v>
      </c>
      <c r="CL94" s="114">
        <v>750022.68743188202</v>
      </c>
      <c r="CM94" s="114">
        <v>772197.61078079604</v>
      </c>
      <c r="CN94" s="114">
        <v>772707.13101650495</v>
      </c>
      <c r="CO94" s="114">
        <v>690740.76501064398</v>
      </c>
      <c r="CP94" s="114">
        <v>706919.90954414697</v>
      </c>
      <c r="CQ94" s="114">
        <v>747119.70138169802</v>
      </c>
      <c r="CR94" s="114">
        <v>731355.90450119902</v>
      </c>
      <c r="CS94" s="114">
        <v>693190.10767775204</v>
      </c>
      <c r="CT94" s="114">
        <v>733602.94445722597</v>
      </c>
      <c r="CU94" s="114">
        <v>681013.70380598702</v>
      </c>
      <c r="CV94" s="114">
        <v>646365.44089937303</v>
      </c>
      <c r="CW94" s="114">
        <v>703731.20771069697</v>
      </c>
      <c r="CX94" s="114">
        <v>698701.28023026499</v>
      </c>
      <c r="CY94" s="114">
        <v>655886.19313594606</v>
      </c>
      <c r="CZ94" s="114">
        <v>730415.25052784698</v>
      </c>
      <c r="DA94" s="114">
        <v>697037.70629352005</v>
      </c>
      <c r="DB94" s="114">
        <v>728068.62147268106</v>
      </c>
      <c r="DC94" s="114">
        <v>724008.26199936098</v>
      </c>
      <c r="DD94" s="114">
        <v>564984.25859949202</v>
      </c>
      <c r="DE94" s="114">
        <v>774957.21275117598</v>
      </c>
      <c r="DF94" s="114">
        <v>772537.24005119095</v>
      </c>
      <c r="DG94" s="114">
        <v>693000.41898350196</v>
      </c>
      <c r="DH94" s="114">
        <v>737479.59376997803</v>
      </c>
      <c r="DI94" s="114">
        <v>684503.106401706</v>
      </c>
      <c r="DJ94" s="114">
        <v>664088.54532614001</v>
      </c>
      <c r="DK94" s="114">
        <v>675036.28915544995</v>
      </c>
      <c r="DL94" s="114">
        <v>720603.83711831295</v>
      </c>
      <c r="DM94" s="114">
        <v>716663.64934509504</v>
      </c>
      <c r="DN94" s="114">
        <v>729099.46139971097</v>
      </c>
      <c r="DO94" s="114">
        <v>708937.27764322597</v>
      </c>
      <c r="DP94" s="114">
        <v>732495.66672473098</v>
      </c>
      <c r="DQ94" s="114">
        <v>775514.26148342201</v>
      </c>
      <c r="DR94" s="114">
        <v>727061.92184608802</v>
      </c>
      <c r="DS94" s="114">
        <v>734247.62934691098</v>
      </c>
      <c r="DT94" s="114">
        <v>694875.87255311105</v>
      </c>
      <c r="DU94" s="114">
        <v>604961.72314333299</v>
      </c>
      <c r="DV94" s="114">
        <v>654742.15812627401</v>
      </c>
      <c r="DW94" s="114">
        <v>653732.52634344203</v>
      </c>
      <c r="DX94" s="114">
        <v>638955.66464490502</v>
      </c>
      <c r="DY94" s="114">
        <v>599482.204573886</v>
      </c>
      <c r="DZ94" s="114">
        <v>651419.94157364802</v>
      </c>
      <c r="EA94" s="114">
        <v>607612.68005974998</v>
      </c>
      <c r="EB94" s="114">
        <v>688776.01085762004</v>
      </c>
      <c r="EC94" s="114">
        <v>627042.28164577601</v>
      </c>
      <c r="ED94" s="114">
        <v>375837.07566136599</v>
      </c>
      <c r="EE94" s="114">
        <v>596504.558188344</v>
      </c>
      <c r="EF94" s="114">
        <v>559037.63608520804</v>
      </c>
      <c r="EG94" s="114">
        <v>563385.57694802503</v>
      </c>
      <c r="EH94" s="114">
        <v>595420.53444292198</v>
      </c>
      <c r="EI94" s="114">
        <v>615668.21470003901</v>
      </c>
      <c r="EJ94" s="114">
        <v>598808.80597025598</v>
      </c>
      <c r="EK94" s="114">
        <v>608373.82078426599</v>
      </c>
      <c r="EL94" s="114">
        <v>557418.50805840001</v>
      </c>
      <c r="EM94" s="114">
        <v>589615.63277366897</v>
      </c>
      <c r="EN94" s="114">
        <v>589756.22398316301</v>
      </c>
      <c r="EO94" s="114">
        <v>641344.64503367897</v>
      </c>
      <c r="EP94" s="114">
        <v>608005.95510286395</v>
      </c>
      <c r="EQ94" s="114">
        <v>611136.78851826303</v>
      </c>
      <c r="ER94" s="114">
        <v>601139.72119201301</v>
      </c>
      <c r="ES94" s="114">
        <v>561799.36909635295</v>
      </c>
      <c r="ET94" s="114">
        <v>634453.89860658499</v>
      </c>
      <c r="EU94" s="114">
        <v>618976.27696170204</v>
      </c>
      <c r="EV94" s="114">
        <v>621195.04304196802</v>
      </c>
      <c r="EW94" s="114">
        <v>605014.394857276</v>
      </c>
      <c r="EX94" s="114">
        <v>629026.54474484804</v>
      </c>
      <c r="EY94" s="114">
        <v>666107.16966918297</v>
      </c>
      <c r="EZ94" s="114">
        <v>644564.795175676</v>
      </c>
      <c r="FA94" s="114">
        <v>613365.288866719</v>
      </c>
      <c r="FB94" s="114">
        <v>592165.42529687798</v>
      </c>
      <c r="FC94" s="114">
        <v>613179.61784243397</v>
      </c>
      <c r="FD94" s="114">
        <v>617273.21905494505</v>
      </c>
      <c r="FE94" s="114">
        <v>624581.78808572597</v>
      </c>
      <c r="FF94" s="114">
        <v>650932.12978419603</v>
      </c>
      <c r="FG94" s="114">
        <v>674313.07707359805</v>
      </c>
      <c r="FH94" s="114">
        <v>625048.25976018305</v>
      </c>
      <c r="FI94" s="114">
        <v>605895.85860549298</v>
      </c>
      <c r="FJ94" s="114">
        <v>510105.14807475603</v>
      </c>
      <c r="FK94" s="114">
        <v>605758.48242428806</v>
      </c>
      <c r="FL94" s="114">
        <v>579915.56917824305</v>
      </c>
      <c r="FM94" s="114">
        <v>580685.35621591995</v>
      </c>
      <c r="FN94" s="114">
        <v>577449.79268343397</v>
      </c>
      <c r="FO94" s="114">
        <v>578888.79999123304</v>
      </c>
      <c r="FP94" s="114">
        <v>618511.43592497404</v>
      </c>
      <c r="FQ94" s="114">
        <v>584312.37896362005</v>
      </c>
      <c r="FR94" s="114">
        <v>581769.38530174398</v>
      </c>
      <c r="FS94" s="114">
        <v>590606.16108109301</v>
      </c>
      <c r="FT94" s="114">
        <v>587627.20915158198</v>
      </c>
      <c r="FU94" s="114">
        <v>574608.25747650897</v>
      </c>
      <c r="FV94" s="114">
        <v>547913.04252288304</v>
      </c>
      <c r="FW94" s="114">
        <v>644604.32378690399</v>
      </c>
      <c r="FX94" s="114">
        <v>595344.93928294396</v>
      </c>
      <c r="FY94" s="114">
        <v>584519.82764707296</v>
      </c>
      <c r="FZ94" s="114">
        <v>649167.15091260604</v>
      </c>
      <c r="GA94" s="114">
        <v>581197.582829369</v>
      </c>
      <c r="GB94" s="114">
        <v>600041.23974517395</v>
      </c>
      <c r="GC94" s="114">
        <v>607624.46042137803</v>
      </c>
      <c r="GD94" s="114">
        <v>556714.38692881702</v>
      </c>
      <c r="GE94" s="114">
        <v>591969.78914941102</v>
      </c>
      <c r="GF94" s="114">
        <v>630673.30364215001</v>
      </c>
      <c r="GG94" s="114">
        <v>718141.25461464201</v>
      </c>
      <c r="GH94" s="114">
        <v>616440.44585307105</v>
      </c>
      <c r="GI94" s="114">
        <v>570526.24005287699</v>
      </c>
      <c r="GJ94" s="114">
        <v>593127.052635915</v>
      </c>
      <c r="GK94" s="114">
        <v>584003.93119959603</v>
      </c>
      <c r="GL94" s="114">
        <v>564771.84606957994</v>
      </c>
      <c r="GM94" s="114">
        <v>534299.77402979101</v>
      </c>
      <c r="GN94" s="114">
        <v>596049.53939077898</v>
      </c>
      <c r="GO94" s="114">
        <v>555562.86323123798</v>
      </c>
      <c r="GP94" s="114">
        <v>602912.98203603702</v>
      </c>
      <c r="GQ94" s="114">
        <v>601667.94726205</v>
      </c>
      <c r="GR94" s="114">
        <v>494811.85820411798</v>
      </c>
      <c r="GS94" s="114">
        <v>622389.73369919101</v>
      </c>
      <c r="GT94" s="114">
        <v>605365.34656977002</v>
      </c>
      <c r="GU94" s="114">
        <v>611327.34487358795</v>
      </c>
      <c r="GV94" s="114">
        <v>617835.81898438698</v>
      </c>
    </row>
    <row r="95" spans="1:204" s="79" customFormat="1" x14ac:dyDescent="0.2">
      <c r="A95" s="75" t="s">
        <v>2034</v>
      </c>
      <c r="B95" s="76">
        <f>STDEV(D95:W95)/AVERAGE(D95:W95)</f>
        <v>2.1829559670367853E-2</v>
      </c>
      <c r="C95" s="77"/>
      <c r="D95" s="78">
        <f t="shared" ref="D95:W95" si="107">(D93/D94)*2.61</f>
        <v>4.5186946802965036</v>
      </c>
      <c r="E95" s="78">
        <f t="shared" si="107"/>
        <v>4.4719357632473624</v>
      </c>
      <c r="F95" s="78">
        <f t="shared" si="107"/>
        <v>4.5636352281213339</v>
      </c>
      <c r="G95" s="78">
        <f t="shared" si="107"/>
        <v>4.5314268567133089</v>
      </c>
      <c r="H95" s="78">
        <f t="shared" si="107"/>
        <v>4.6275712695975209</v>
      </c>
      <c r="I95" s="78">
        <f t="shared" si="107"/>
        <v>4.4339636856057911</v>
      </c>
      <c r="J95" s="78">
        <f t="shared" si="107"/>
        <v>4.7001685684300973</v>
      </c>
      <c r="K95" s="78">
        <f t="shared" si="107"/>
        <v>4.5817567709944864</v>
      </c>
      <c r="L95" s="78">
        <f t="shared" si="107"/>
        <v>4.3592653767301073</v>
      </c>
      <c r="M95" s="78">
        <f t="shared" si="107"/>
        <v>4.5531332141810941</v>
      </c>
      <c r="N95" s="78">
        <f t="shared" si="107"/>
        <v>4.6269844477607478</v>
      </c>
      <c r="O95" s="78">
        <f t="shared" si="107"/>
        <v>4.4674276576454712</v>
      </c>
      <c r="P95" s="78">
        <f t="shared" si="107"/>
        <v>4.7640060969495668</v>
      </c>
      <c r="Q95" s="78">
        <f t="shared" si="107"/>
        <v>4.5166196176164206</v>
      </c>
      <c r="R95" s="78">
        <f t="shared" si="107"/>
        <v>4.6254326707092401</v>
      </c>
      <c r="S95" s="78">
        <f t="shared" si="107"/>
        <v>4.4394740297619313</v>
      </c>
      <c r="T95" s="78">
        <f t="shared" si="107"/>
        <v>4.5203997823391884</v>
      </c>
      <c r="U95" s="78">
        <f t="shared" si="107"/>
        <v>4.5804455866487359</v>
      </c>
      <c r="V95" s="78">
        <f t="shared" si="107"/>
        <v>4.5752262074409771</v>
      </c>
      <c r="W95" s="78">
        <f t="shared" si="107"/>
        <v>4.699263985073947</v>
      </c>
      <c r="Y95" s="80" t="s">
        <v>0</v>
      </c>
      <c r="Z95" s="81"/>
      <c r="AA95" s="82" t="s">
        <v>0</v>
      </c>
      <c r="AB95" s="82" t="s">
        <v>0</v>
      </c>
      <c r="AC95" s="82" t="s">
        <v>0</v>
      </c>
      <c r="AD95" s="82" t="s">
        <v>0</v>
      </c>
      <c r="AE95" s="82" t="s">
        <v>0</v>
      </c>
      <c r="AF95" s="82" t="s">
        <v>0</v>
      </c>
      <c r="AG95" s="82" t="s">
        <v>0</v>
      </c>
      <c r="AH95" s="82" t="s">
        <v>0</v>
      </c>
      <c r="AI95" s="82" t="s">
        <v>0</v>
      </c>
      <c r="AJ95" s="82" t="s">
        <v>0</v>
      </c>
      <c r="AK95" s="82" t="s">
        <v>0</v>
      </c>
      <c r="AL95" s="82" t="s">
        <v>0</v>
      </c>
      <c r="AM95" s="82" t="s">
        <v>0</v>
      </c>
      <c r="AN95" s="82" t="s">
        <v>0</v>
      </c>
      <c r="AO95" s="82" t="s">
        <v>0</v>
      </c>
      <c r="AP95" s="82" t="s">
        <v>0</v>
      </c>
      <c r="AQ95" s="82" t="s">
        <v>0</v>
      </c>
      <c r="AR95" s="82" t="s">
        <v>0</v>
      </c>
      <c r="AS95" s="82" t="s">
        <v>0</v>
      </c>
      <c r="AT95" s="82" t="s">
        <v>0</v>
      </c>
      <c r="AU95" s="105"/>
      <c r="AV95" s="106" t="s">
        <v>0</v>
      </c>
      <c r="AW95" s="106" t="s">
        <v>0</v>
      </c>
      <c r="AX95" s="106" t="s">
        <v>0</v>
      </c>
      <c r="AY95" s="106" t="s">
        <v>0</v>
      </c>
      <c r="AZ95" s="106" t="s">
        <v>0</v>
      </c>
      <c r="BA95" s="106" t="s">
        <v>0</v>
      </c>
      <c r="BB95" s="106" t="s">
        <v>0</v>
      </c>
      <c r="BC95" s="106" t="s">
        <v>0</v>
      </c>
      <c r="BD95" s="106" t="s">
        <v>0</v>
      </c>
      <c r="BE95" s="106" t="s">
        <v>0</v>
      </c>
      <c r="BF95" s="106" t="s">
        <v>0</v>
      </c>
      <c r="BG95" s="106" t="s">
        <v>0</v>
      </c>
      <c r="BH95" s="106" t="s">
        <v>0</v>
      </c>
      <c r="BI95" s="106" t="s">
        <v>0</v>
      </c>
      <c r="BJ95" s="106" t="s">
        <v>0</v>
      </c>
      <c r="BK95" s="106" t="s">
        <v>0</v>
      </c>
      <c r="BL95" s="106" t="s">
        <v>0</v>
      </c>
      <c r="BM95" s="106" t="s">
        <v>0</v>
      </c>
      <c r="BN95" s="106" t="s">
        <v>0</v>
      </c>
      <c r="BO95" s="106" t="s">
        <v>0</v>
      </c>
      <c r="BP95" s="106" t="s">
        <v>0</v>
      </c>
      <c r="BQ95" s="106" t="s">
        <v>0</v>
      </c>
      <c r="BR95" s="106" t="s">
        <v>0</v>
      </c>
      <c r="BS95" s="106" t="s">
        <v>0</v>
      </c>
      <c r="BT95" s="106" t="s">
        <v>0</v>
      </c>
      <c r="BU95" s="106" t="s">
        <v>0</v>
      </c>
      <c r="BV95" s="106" t="s">
        <v>0</v>
      </c>
      <c r="BW95" s="106" t="s">
        <v>0</v>
      </c>
      <c r="BX95" s="106" t="s">
        <v>0</v>
      </c>
      <c r="BY95" s="106" t="s">
        <v>0</v>
      </c>
      <c r="BZ95" s="106" t="s">
        <v>0</v>
      </c>
      <c r="CA95" s="106" t="s">
        <v>0</v>
      </c>
      <c r="CB95" s="106" t="s">
        <v>0</v>
      </c>
      <c r="CC95" s="106" t="s">
        <v>0</v>
      </c>
      <c r="CD95" s="106" t="s">
        <v>0</v>
      </c>
      <c r="CE95" s="106" t="s">
        <v>0</v>
      </c>
      <c r="CF95" s="106" t="s">
        <v>0</v>
      </c>
      <c r="CG95" s="106" t="s">
        <v>0</v>
      </c>
      <c r="CH95" s="106" t="s">
        <v>0</v>
      </c>
      <c r="CI95" s="106" t="s">
        <v>0</v>
      </c>
      <c r="CJ95" s="106" t="s">
        <v>0</v>
      </c>
      <c r="CK95" s="106" t="s">
        <v>0</v>
      </c>
      <c r="CL95" s="106" t="s">
        <v>0</v>
      </c>
      <c r="CM95" s="106" t="s">
        <v>0</v>
      </c>
      <c r="CN95" s="106" t="s">
        <v>0</v>
      </c>
      <c r="CO95" s="106" t="s">
        <v>0</v>
      </c>
      <c r="CP95" s="106" t="s">
        <v>0</v>
      </c>
      <c r="CQ95" s="106" t="s">
        <v>0</v>
      </c>
      <c r="CR95" s="106" t="s">
        <v>0</v>
      </c>
      <c r="CS95" s="106" t="s">
        <v>0</v>
      </c>
      <c r="CT95" s="106" t="s">
        <v>0</v>
      </c>
      <c r="CU95" s="106" t="s">
        <v>0</v>
      </c>
      <c r="CV95" s="106" t="s">
        <v>0</v>
      </c>
      <c r="CW95" s="106" t="s">
        <v>0</v>
      </c>
      <c r="CX95" s="106" t="s">
        <v>0</v>
      </c>
      <c r="CY95" s="106" t="s">
        <v>0</v>
      </c>
      <c r="CZ95" s="106" t="s">
        <v>0</v>
      </c>
      <c r="DA95" s="106" t="s">
        <v>0</v>
      </c>
      <c r="DB95" s="106" t="s">
        <v>0</v>
      </c>
      <c r="DC95" s="106" t="s">
        <v>0</v>
      </c>
      <c r="DD95" s="106" t="s">
        <v>0</v>
      </c>
      <c r="DE95" s="106" t="s">
        <v>0</v>
      </c>
      <c r="DF95" s="106" t="s">
        <v>0</v>
      </c>
      <c r="DG95" s="106" t="s">
        <v>0</v>
      </c>
      <c r="DH95" s="106" t="s">
        <v>0</v>
      </c>
      <c r="DI95" s="106" t="s">
        <v>0</v>
      </c>
      <c r="DJ95" s="106" t="s">
        <v>0</v>
      </c>
      <c r="DK95" s="106" t="s">
        <v>0</v>
      </c>
      <c r="DL95" s="106" t="s">
        <v>0</v>
      </c>
      <c r="DM95" s="106" t="s">
        <v>0</v>
      </c>
      <c r="DN95" s="106" t="s">
        <v>0</v>
      </c>
      <c r="DO95" s="106" t="s">
        <v>0</v>
      </c>
      <c r="DP95" s="106" t="s">
        <v>0</v>
      </c>
      <c r="DQ95" s="106" t="s">
        <v>0</v>
      </c>
      <c r="DR95" s="106" t="s">
        <v>0</v>
      </c>
      <c r="DS95" s="106" t="s">
        <v>0</v>
      </c>
      <c r="DT95" s="106" t="s">
        <v>0</v>
      </c>
      <c r="DU95" s="106" t="s">
        <v>0</v>
      </c>
      <c r="DV95" s="106" t="s">
        <v>0</v>
      </c>
      <c r="DW95" s="106" t="s">
        <v>0</v>
      </c>
      <c r="DX95" s="106" t="s">
        <v>0</v>
      </c>
      <c r="DY95" s="106" t="s">
        <v>0</v>
      </c>
      <c r="DZ95" s="106" t="s">
        <v>0</v>
      </c>
      <c r="EA95" s="106" t="s">
        <v>0</v>
      </c>
      <c r="EB95" s="106" t="s">
        <v>0</v>
      </c>
      <c r="EC95" s="106" t="s">
        <v>0</v>
      </c>
      <c r="ED95" s="106" t="s">
        <v>0</v>
      </c>
      <c r="EE95" s="106" t="s">
        <v>0</v>
      </c>
      <c r="EF95" s="106" t="s">
        <v>0</v>
      </c>
      <c r="EG95" s="106" t="s">
        <v>0</v>
      </c>
      <c r="EH95" s="106" t="s">
        <v>0</v>
      </c>
      <c r="EI95" s="106" t="s">
        <v>0</v>
      </c>
      <c r="EJ95" s="106" t="s">
        <v>0</v>
      </c>
      <c r="EK95" s="106" t="s">
        <v>0</v>
      </c>
      <c r="EL95" s="106" t="s">
        <v>0</v>
      </c>
      <c r="EM95" s="106" t="s">
        <v>0</v>
      </c>
      <c r="EN95" s="106" t="s">
        <v>0</v>
      </c>
      <c r="EO95" s="106" t="s">
        <v>0</v>
      </c>
      <c r="EP95" s="106" t="s">
        <v>0</v>
      </c>
      <c r="EQ95" s="106" t="s">
        <v>0</v>
      </c>
      <c r="ER95" s="106" t="s">
        <v>0</v>
      </c>
      <c r="ES95" s="106" t="s">
        <v>0</v>
      </c>
      <c r="ET95" s="106" t="s">
        <v>0</v>
      </c>
      <c r="EU95" s="106" t="s">
        <v>0</v>
      </c>
      <c r="EV95" s="106" t="s">
        <v>0</v>
      </c>
      <c r="EW95" s="106" t="s">
        <v>0</v>
      </c>
      <c r="EX95" s="106" t="s">
        <v>0</v>
      </c>
      <c r="EY95" s="106" t="s">
        <v>0</v>
      </c>
      <c r="EZ95" s="106" t="s">
        <v>0</v>
      </c>
      <c r="FA95" s="106" t="s">
        <v>0</v>
      </c>
      <c r="FB95" s="106" t="s">
        <v>0</v>
      </c>
      <c r="FC95" s="106" t="s">
        <v>0</v>
      </c>
      <c r="FD95" s="106" t="s">
        <v>0</v>
      </c>
      <c r="FE95" s="106" t="s">
        <v>0</v>
      </c>
      <c r="FF95" s="106" t="s">
        <v>0</v>
      </c>
      <c r="FG95" s="106" t="s">
        <v>0</v>
      </c>
      <c r="FH95" s="106" t="s">
        <v>0</v>
      </c>
      <c r="FI95" s="106" t="s">
        <v>0</v>
      </c>
      <c r="FJ95" s="106" t="s">
        <v>0</v>
      </c>
      <c r="FK95" s="106" t="s">
        <v>0</v>
      </c>
      <c r="FL95" s="106" t="s">
        <v>0</v>
      </c>
      <c r="FM95" s="106" t="s">
        <v>0</v>
      </c>
      <c r="FN95" s="106" t="s">
        <v>0</v>
      </c>
      <c r="FO95" s="106" t="s">
        <v>0</v>
      </c>
      <c r="FP95" s="106" t="s">
        <v>0</v>
      </c>
      <c r="FQ95" s="106" t="s">
        <v>0</v>
      </c>
      <c r="FR95" s="106" t="s">
        <v>0</v>
      </c>
      <c r="FS95" s="106" t="s">
        <v>0</v>
      </c>
      <c r="FT95" s="106" t="s">
        <v>0</v>
      </c>
      <c r="FU95" s="106" t="s">
        <v>0</v>
      </c>
      <c r="FV95" s="106" t="s">
        <v>0</v>
      </c>
      <c r="FW95" s="106" t="s">
        <v>0</v>
      </c>
      <c r="FX95" s="106" t="s">
        <v>0</v>
      </c>
      <c r="FY95" s="106" t="s">
        <v>0</v>
      </c>
      <c r="FZ95" s="106" t="s">
        <v>0</v>
      </c>
      <c r="GA95" s="106" t="s">
        <v>0</v>
      </c>
      <c r="GB95" s="106" t="s">
        <v>0</v>
      </c>
      <c r="GC95" s="106" t="s">
        <v>0</v>
      </c>
      <c r="GD95" s="106" t="s">
        <v>0</v>
      </c>
      <c r="GE95" s="106" t="s">
        <v>0</v>
      </c>
      <c r="GF95" s="106" t="s">
        <v>0</v>
      </c>
      <c r="GG95" s="106" t="s">
        <v>0</v>
      </c>
      <c r="GH95" s="106" t="s">
        <v>0</v>
      </c>
      <c r="GI95" s="106" t="s">
        <v>0</v>
      </c>
      <c r="GJ95" s="106" t="s">
        <v>0</v>
      </c>
      <c r="GK95" s="106" t="s">
        <v>0</v>
      </c>
      <c r="GL95" s="106" t="s">
        <v>0</v>
      </c>
      <c r="GM95" s="106" t="s">
        <v>0</v>
      </c>
      <c r="GN95" s="106" t="s">
        <v>0</v>
      </c>
      <c r="GO95" s="106" t="s">
        <v>0</v>
      </c>
      <c r="GP95" s="106" t="s">
        <v>0</v>
      </c>
      <c r="GQ95" s="106" t="s">
        <v>0</v>
      </c>
      <c r="GR95" s="106" t="s">
        <v>0</v>
      </c>
      <c r="GS95" s="106" t="s">
        <v>0</v>
      </c>
      <c r="GT95" s="106" t="s">
        <v>0</v>
      </c>
      <c r="GU95" s="106" t="s">
        <v>0</v>
      </c>
      <c r="GV95" s="106" t="s">
        <v>0</v>
      </c>
    </row>
    <row r="96" spans="1:204" s="79" customFormat="1" x14ac:dyDescent="0.2">
      <c r="A96" s="75"/>
      <c r="B96" s="70"/>
      <c r="C96" s="77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Y96" s="72"/>
      <c r="Z96" s="81"/>
      <c r="AA96" s="85"/>
      <c r="AB96" s="85"/>
      <c r="AC96" s="85"/>
      <c r="AD96" s="85"/>
      <c r="AE96" s="85"/>
      <c r="AF96" s="85"/>
      <c r="AG96" s="85"/>
      <c r="AH96" s="85"/>
      <c r="AI96" s="85"/>
      <c r="AJ96" s="85"/>
      <c r="AK96" s="85"/>
      <c r="AL96" s="85"/>
      <c r="AM96" s="85"/>
      <c r="AN96" s="85"/>
      <c r="AO96" s="85"/>
      <c r="AP96" s="85"/>
      <c r="AQ96" s="85"/>
      <c r="AR96" s="85"/>
      <c r="AS96" s="85"/>
      <c r="AT96" s="85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03"/>
      <c r="CE96" s="103"/>
      <c r="CF96" s="103"/>
      <c r="CG96" s="103"/>
      <c r="CH96" s="103"/>
      <c r="CI96" s="103"/>
      <c r="CJ96" s="103"/>
      <c r="CK96" s="103"/>
      <c r="CL96" s="103"/>
      <c r="CM96" s="103"/>
      <c r="CN96" s="103"/>
      <c r="CO96" s="103"/>
      <c r="CP96" s="103"/>
      <c r="CQ96" s="103"/>
      <c r="CR96" s="103"/>
      <c r="CS96" s="103"/>
      <c r="CT96" s="103"/>
      <c r="CU96" s="103"/>
      <c r="CV96" s="103"/>
      <c r="CW96" s="103"/>
      <c r="CX96" s="103"/>
      <c r="CY96" s="103"/>
      <c r="CZ96" s="103"/>
      <c r="DA96" s="103"/>
      <c r="DB96" s="103"/>
      <c r="DC96" s="103"/>
      <c r="DD96" s="103"/>
      <c r="DE96" s="103"/>
      <c r="DF96" s="103"/>
      <c r="DG96" s="103"/>
      <c r="DH96" s="103"/>
      <c r="DI96" s="103"/>
      <c r="DJ96" s="103"/>
      <c r="DK96" s="103"/>
      <c r="DL96" s="103"/>
      <c r="DM96" s="103"/>
      <c r="DN96" s="103"/>
      <c r="DO96" s="103"/>
      <c r="DP96" s="103"/>
      <c r="DQ96" s="103"/>
      <c r="DR96" s="103"/>
      <c r="DS96" s="103"/>
      <c r="DT96" s="103"/>
      <c r="DU96" s="103"/>
      <c r="DV96" s="103"/>
      <c r="DW96" s="103"/>
      <c r="DX96" s="103"/>
      <c r="DY96" s="103"/>
      <c r="DZ96" s="103"/>
      <c r="EA96" s="103"/>
      <c r="EB96" s="103"/>
      <c r="EC96" s="103"/>
      <c r="ED96" s="103"/>
      <c r="EE96" s="103"/>
      <c r="EF96" s="103"/>
      <c r="EG96" s="103"/>
      <c r="EH96" s="103"/>
      <c r="EI96" s="103"/>
      <c r="EJ96" s="103"/>
      <c r="EK96" s="103"/>
      <c r="EL96" s="103"/>
      <c r="EM96" s="103"/>
      <c r="EN96" s="103"/>
      <c r="EO96" s="103"/>
      <c r="EP96" s="103"/>
      <c r="EQ96" s="103"/>
      <c r="ER96" s="103"/>
      <c r="ES96" s="103"/>
      <c r="ET96" s="103"/>
      <c r="EU96" s="103"/>
      <c r="EV96" s="103"/>
      <c r="EW96" s="103"/>
      <c r="EX96" s="103"/>
      <c r="EY96" s="103"/>
      <c r="EZ96" s="103"/>
      <c r="FA96" s="103"/>
      <c r="FB96" s="103"/>
      <c r="FC96" s="103"/>
      <c r="FD96" s="103"/>
      <c r="FE96" s="103"/>
      <c r="FF96" s="103"/>
      <c r="FG96" s="103"/>
      <c r="FH96" s="103"/>
      <c r="FI96" s="103"/>
      <c r="FJ96" s="103"/>
      <c r="FK96" s="103"/>
      <c r="FL96" s="103"/>
      <c r="FM96" s="103"/>
      <c r="FN96" s="103"/>
      <c r="FO96" s="103"/>
      <c r="FP96" s="103"/>
      <c r="FQ96" s="103"/>
      <c r="FR96" s="103"/>
      <c r="FS96" s="103"/>
      <c r="FT96" s="103"/>
      <c r="FU96" s="103"/>
      <c r="FV96" s="103"/>
      <c r="FW96" s="103"/>
      <c r="FX96" s="103"/>
      <c r="FY96" s="103"/>
      <c r="FZ96" s="103"/>
      <c r="GA96" s="103"/>
      <c r="GB96" s="103"/>
      <c r="GC96" s="103"/>
      <c r="GD96" s="103"/>
      <c r="GE96" s="103"/>
      <c r="GF96" s="103"/>
      <c r="GG96" s="103"/>
      <c r="GH96" s="103"/>
      <c r="GI96" s="103"/>
      <c r="GJ96" s="103"/>
      <c r="GK96" s="103"/>
      <c r="GL96" s="103"/>
      <c r="GM96" s="103"/>
      <c r="GN96" s="103"/>
      <c r="GO96" s="103"/>
      <c r="GP96" s="103"/>
      <c r="GQ96" s="103"/>
      <c r="GR96" s="103"/>
      <c r="GS96" s="103"/>
      <c r="GT96" s="103"/>
      <c r="GU96" s="103"/>
      <c r="GV96" s="103"/>
    </row>
    <row r="97" spans="1:204" x14ac:dyDescent="0.2">
      <c r="A97" s="69" t="s">
        <v>2079</v>
      </c>
      <c r="B97" s="70">
        <f>STDEV(D97:W97)/AVERAGE(D97:W97)</f>
        <v>3.4717057197619521E-2</v>
      </c>
      <c r="C97" s="71"/>
      <c r="D97" s="8">
        <v>71827374.312766403</v>
      </c>
      <c r="E97" s="8">
        <v>71875267.223676696</v>
      </c>
      <c r="F97" s="8">
        <v>73885333.495941803</v>
      </c>
      <c r="G97" s="8">
        <v>73599205.769168302</v>
      </c>
      <c r="H97" s="8">
        <v>72066844.9321253</v>
      </c>
      <c r="I97" s="8">
        <v>74096736.641096801</v>
      </c>
      <c r="J97" s="8">
        <v>72015911.917927697</v>
      </c>
      <c r="K97" s="8">
        <v>71021989.707596794</v>
      </c>
      <c r="L97" s="8">
        <v>70019386.381283298</v>
      </c>
      <c r="M97" s="8">
        <v>67805998.971970499</v>
      </c>
      <c r="N97" s="8">
        <v>69202549.494110003</v>
      </c>
      <c r="O97" s="8">
        <v>66746218.8028071</v>
      </c>
      <c r="P97" s="8">
        <v>69152811.022000596</v>
      </c>
      <c r="Q97" s="8">
        <v>68868252.785748407</v>
      </c>
      <c r="R97" s="8">
        <v>69515384.883444905</v>
      </c>
      <c r="S97" s="8">
        <v>69179641.049406901</v>
      </c>
      <c r="T97" s="8">
        <v>66721217.194401197</v>
      </c>
      <c r="U97" s="8">
        <v>67810726.1596331</v>
      </c>
      <c r="V97" s="8">
        <v>67342095.183229193</v>
      </c>
      <c r="W97" s="8">
        <v>66910977.834010601</v>
      </c>
      <c r="Y97" s="72">
        <f>STDEV(AA97:AT97)/AVERAGE(AA97:AT97)</f>
        <v>2.8864950691685567E-2</v>
      </c>
      <c r="Z97" s="73"/>
      <c r="AA97" s="10">
        <v>35177604.245745003</v>
      </c>
      <c r="AB97" s="10">
        <v>34474475.623160303</v>
      </c>
      <c r="AC97" s="10">
        <v>36089171.308585197</v>
      </c>
      <c r="AD97" s="10">
        <v>35646139.735303797</v>
      </c>
      <c r="AE97" s="10">
        <v>35788186.155572101</v>
      </c>
      <c r="AF97" s="10">
        <v>37313188.5478696</v>
      </c>
      <c r="AG97" s="10">
        <v>35611900.142834097</v>
      </c>
      <c r="AH97" s="10">
        <v>35533489.333737098</v>
      </c>
      <c r="AI97" s="10">
        <v>35915226.581569299</v>
      </c>
      <c r="AJ97" s="10">
        <v>34120058.446575299</v>
      </c>
      <c r="AK97" s="10">
        <v>34706991.800339103</v>
      </c>
      <c r="AL97" s="10">
        <v>33042927.906884801</v>
      </c>
      <c r="AM97" s="10">
        <v>34685134.8058744</v>
      </c>
      <c r="AN97" s="10">
        <v>34304188.227568597</v>
      </c>
      <c r="AO97" s="10">
        <v>35161133.158575498</v>
      </c>
      <c r="AP97" s="10">
        <v>34450675.631020501</v>
      </c>
      <c r="AQ97" s="10">
        <v>33788686.927478097</v>
      </c>
      <c r="AR97" s="10">
        <v>33733643.212062404</v>
      </c>
      <c r="AS97" s="10">
        <v>34228512.509749003</v>
      </c>
      <c r="AT97" s="10">
        <v>34073909.347566403</v>
      </c>
      <c r="AV97" s="102">
        <v>60134428.116821401</v>
      </c>
      <c r="AW97" s="102">
        <v>64922136.020844802</v>
      </c>
      <c r="AX97" s="102">
        <v>43953495.143109404</v>
      </c>
      <c r="AY97" s="102">
        <v>83474218.036480799</v>
      </c>
      <c r="AZ97" s="102">
        <v>57403459.860904999</v>
      </c>
      <c r="BA97" s="102">
        <v>27705155.963660099</v>
      </c>
      <c r="BB97" s="102">
        <v>46537901.391742699</v>
      </c>
      <c r="BC97" s="102">
        <v>36226267.567241803</v>
      </c>
      <c r="BD97" s="102">
        <v>28684067.488671999</v>
      </c>
      <c r="BE97" s="102">
        <v>24075791.974463001</v>
      </c>
      <c r="BF97" s="102">
        <v>88079319.339681193</v>
      </c>
      <c r="BG97" s="102">
        <v>38329162.379561201</v>
      </c>
      <c r="BH97" s="102">
        <v>39078479.338880599</v>
      </c>
      <c r="BI97" s="102">
        <v>32590818.858034</v>
      </c>
      <c r="BJ97" s="102">
        <v>40151022.028402098</v>
      </c>
      <c r="BK97" s="102">
        <v>28161614.650305498</v>
      </c>
      <c r="BL97" s="102">
        <v>59161704.557111301</v>
      </c>
      <c r="BM97" s="102">
        <v>61560649.311240599</v>
      </c>
      <c r="BN97" s="102">
        <v>35395868.454139598</v>
      </c>
      <c r="BO97" s="102">
        <v>55899991.891202003</v>
      </c>
      <c r="BP97" s="102">
        <v>35430759.746553198</v>
      </c>
      <c r="BQ97" s="102">
        <v>63702843.956703797</v>
      </c>
      <c r="BR97" s="102">
        <v>45716909.142238103</v>
      </c>
      <c r="BS97" s="102">
        <v>24637413.78241</v>
      </c>
      <c r="BT97" s="102">
        <v>60994150.851555496</v>
      </c>
      <c r="BU97" s="102">
        <v>51477946.506494403</v>
      </c>
      <c r="BV97" s="102">
        <v>37858332.227838501</v>
      </c>
      <c r="BW97" s="102">
        <v>23074832.264437702</v>
      </c>
      <c r="BX97" s="102">
        <v>33485138.1342443</v>
      </c>
      <c r="BY97" s="102">
        <v>42771363.221343398</v>
      </c>
      <c r="BZ97" s="102">
        <v>72950399.169541895</v>
      </c>
      <c r="CA97" s="102">
        <v>34580487.048412301</v>
      </c>
      <c r="CB97" s="102">
        <v>43342451.147168897</v>
      </c>
      <c r="CC97" s="102">
        <v>43925692.079897203</v>
      </c>
      <c r="CD97" s="102">
        <v>27049698.472126398</v>
      </c>
      <c r="CE97" s="102">
        <v>77418797.846899703</v>
      </c>
      <c r="CF97" s="102">
        <v>97798310.960343599</v>
      </c>
      <c r="CG97" s="102">
        <v>41591333.798283301</v>
      </c>
      <c r="CH97" s="102">
        <v>65616086.668246798</v>
      </c>
      <c r="CI97" s="102">
        <v>49546822.255757302</v>
      </c>
      <c r="CJ97" s="102">
        <v>34597928.339794599</v>
      </c>
      <c r="CK97" s="102">
        <v>20787699.9333965</v>
      </c>
      <c r="CL97" s="102">
        <v>59740023.669444203</v>
      </c>
      <c r="CM97" s="102">
        <v>63097768.153997399</v>
      </c>
      <c r="CN97" s="102">
        <v>24709904.820767</v>
      </c>
      <c r="CO97" s="102">
        <v>41188619.790127002</v>
      </c>
      <c r="CP97" s="102">
        <v>31732753.647482</v>
      </c>
      <c r="CQ97" s="102">
        <v>64050086.521579899</v>
      </c>
      <c r="CR97" s="102">
        <v>21152393.1270901</v>
      </c>
      <c r="CS97" s="102">
        <v>44886773.3859611</v>
      </c>
      <c r="CT97" s="102">
        <v>77129763.567147702</v>
      </c>
      <c r="CU97" s="102">
        <v>58423215.2657739</v>
      </c>
      <c r="CV97" s="102">
        <v>94196005.833585694</v>
      </c>
      <c r="CW97" s="102">
        <v>45575347.669374503</v>
      </c>
      <c r="CX97" s="102">
        <v>53299308.527075201</v>
      </c>
      <c r="CY97" s="102">
        <v>63441472.987469003</v>
      </c>
      <c r="CZ97" s="102">
        <v>38549387.0957238</v>
      </c>
      <c r="DA97" s="102">
        <v>157775076.046965</v>
      </c>
      <c r="DB97" s="102">
        <v>61236900.436195798</v>
      </c>
      <c r="DC97" s="102">
        <v>31000479.890396401</v>
      </c>
      <c r="DD97" s="102">
        <v>129537813.41042601</v>
      </c>
      <c r="DE97" s="102">
        <v>32957497.4149899</v>
      </c>
      <c r="DF97" s="102">
        <v>42707583.495878503</v>
      </c>
      <c r="DG97" s="102">
        <v>51699178.118694998</v>
      </c>
      <c r="DH97" s="102">
        <v>87410718.603642106</v>
      </c>
      <c r="DI97" s="102">
        <v>91764362.206746593</v>
      </c>
      <c r="DJ97" s="102">
        <v>29124490.908397</v>
      </c>
      <c r="DK97" s="102">
        <v>51563799.344349198</v>
      </c>
      <c r="DL97" s="102">
        <v>28952280.968419801</v>
      </c>
      <c r="DM97" s="102">
        <v>65920034.966085099</v>
      </c>
      <c r="DN97" s="102">
        <v>36676260.655505203</v>
      </c>
      <c r="DO97" s="102">
        <v>32632654.6108068</v>
      </c>
      <c r="DP97" s="102">
        <v>36295502.604364797</v>
      </c>
      <c r="DQ97" s="102">
        <v>62425907.030166201</v>
      </c>
      <c r="DR97" s="102">
        <v>36863793.768504404</v>
      </c>
      <c r="DS97" s="102">
        <v>120041424.81016</v>
      </c>
      <c r="DT97" s="102">
        <v>62600707.019249797</v>
      </c>
      <c r="DU97" s="102">
        <v>34787365.999738298</v>
      </c>
      <c r="DV97" s="102">
        <v>27098134.000076201</v>
      </c>
      <c r="DW97" s="102">
        <v>35509567.287901103</v>
      </c>
      <c r="DX97" s="102">
        <v>33315792.0004269</v>
      </c>
      <c r="DY97" s="102">
        <v>46114222.630764</v>
      </c>
      <c r="DZ97" s="102">
        <v>40211034.218930498</v>
      </c>
      <c r="EA97" s="102">
        <v>66255394.545831397</v>
      </c>
      <c r="EB97" s="102">
        <v>22338247.069143798</v>
      </c>
      <c r="EC97" s="102">
        <v>40053983.8611129</v>
      </c>
      <c r="ED97" s="102">
        <v>124862538.86543299</v>
      </c>
      <c r="EE97" s="102">
        <v>56400718.5005887</v>
      </c>
      <c r="EF97" s="102">
        <v>68585573.106449395</v>
      </c>
      <c r="EG97" s="102">
        <v>35799647.723289602</v>
      </c>
      <c r="EH97" s="102">
        <v>35629902.063878998</v>
      </c>
      <c r="EI97" s="102">
        <v>91747787.252906904</v>
      </c>
      <c r="EJ97" s="102">
        <v>43955339.112582698</v>
      </c>
      <c r="EK97" s="102">
        <v>35219988.9577052</v>
      </c>
      <c r="EL97" s="102">
        <v>43118955.888879098</v>
      </c>
      <c r="EM97" s="102">
        <v>33264127.7388561</v>
      </c>
      <c r="EN97" s="102">
        <v>69755838.977090701</v>
      </c>
      <c r="EO97" s="102">
        <v>46086021.317582697</v>
      </c>
      <c r="EP97" s="102">
        <v>35926871.4708547</v>
      </c>
      <c r="EQ97" s="102">
        <v>20871508.7704718</v>
      </c>
      <c r="ER97" s="102">
        <v>53742934.420764998</v>
      </c>
      <c r="ES97" s="102">
        <v>118049345.100136</v>
      </c>
      <c r="ET97" s="102">
        <v>28250204.777102102</v>
      </c>
      <c r="EU97" s="102">
        <v>24727669.666703802</v>
      </c>
      <c r="EV97" s="102">
        <v>35968947.551866703</v>
      </c>
      <c r="EW97" s="102">
        <v>33422195.572182398</v>
      </c>
      <c r="EX97" s="102">
        <v>26796688.933763798</v>
      </c>
      <c r="EY97" s="102">
        <v>28860282.555015702</v>
      </c>
      <c r="EZ97" s="102">
        <v>23851848.310622402</v>
      </c>
      <c r="FA97" s="102">
        <v>38069022.537725702</v>
      </c>
      <c r="FB97" s="102">
        <v>38191157.719464503</v>
      </c>
      <c r="FC97" s="102">
        <v>25733487.862622801</v>
      </c>
      <c r="FD97" s="102">
        <v>43327694.2240711</v>
      </c>
      <c r="FE97" s="102">
        <v>52279012.266537599</v>
      </c>
      <c r="FF97" s="102">
        <v>35085678.478163801</v>
      </c>
      <c r="FG97" s="102">
        <v>36812137.693065196</v>
      </c>
      <c r="FH97" s="102">
        <v>136586106.20950899</v>
      </c>
      <c r="FI97" s="102">
        <v>55431909.029904403</v>
      </c>
      <c r="FJ97" s="102">
        <v>82157469.103165001</v>
      </c>
      <c r="FK97" s="102">
        <v>32426980.455657199</v>
      </c>
      <c r="FL97" s="102">
        <v>26275556.646315198</v>
      </c>
      <c r="FM97" s="102">
        <v>29326542.477736</v>
      </c>
      <c r="FN97" s="102">
        <v>26210172.431464098</v>
      </c>
      <c r="FO97" s="102">
        <v>32744965.773669399</v>
      </c>
      <c r="FP97" s="102">
        <v>55943215.004732303</v>
      </c>
      <c r="FQ97" s="102">
        <v>78213548.605308607</v>
      </c>
      <c r="FR97" s="102">
        <v>46005759.267987698</v>
      </c>
      <c r="FS97" s="102">
        <v>39720260.923313498</v>
      </c>
      <c r="FT97" s="102">
        <v>47270255.1499037</v>
      </c>
      <c r="FU97" s="102">
        <v>41982322.362234503</v>
      </c>
      <c r="FV97" s="102">
        <v>35661495.264988303</v>
      </c>
      <c r="FW97" s="102">
        <v>31883976.3230124</v>
      </c>
      <c r="FX97" s="102">
        <v>80003615.430986002</v>
      </c>
      <c r="FY97" s="102">
        <v>95326572.432782307</v>
      </c>
      <c r="FZ97" s="102">
        <v>36998706.089309096</v>
      </c>
      <c r="GA97" s="102">
        <v>61779009.260063604</v>
      </c>
      <c r="GB97" s="102">
        <v>21966798.959784102</v>
      </c>
      <c r="GC97" s="102">
        <v>34711740.565407798</v>
      </c>
      <c r="GD97" s="102">
        <v>51102200.0168401</v>
      </c>
      <c r="GE97" s="102">
        <v>55433470.270911299</v>
      </c>
      <c r="GF97" s="102">
        <v>27940446.0468789</v>
      </c>
      <c r="GG97" s="102">
        <v>29453867.133571099</v>
      </c>
      <c r="GH97" s="102">
        <v>34748034.549602099</v>
      </c>
      <c r="GI97" s="102">
        <v>31478798.8561952</v>
      </c>
      <c r="GJ97" s="102">
        <v>43198623.102512702</v>
      </c>
      <c r="GK97" s="102">
        <v>22608142.9763822</v>
      </c>
      <c r="GL97" s="102">
        <v>58536375.8946383</v>
      </c>
      <c r="GM97" s="102">
        <v>30638914.663368501</v>
      </c>
      <c r="GN97" s="102">
        <v>46790494.810586303</v>
      </c>
      <c r="GO97" s="102">
        <v>33726495.533557802</v>
      </c>
      <c r="GP97" s="102">
        <v>38468206.316966198</v>
      </c>
      <c r="GQ97" s="102">
        <v>31019169.637771402</v>
      </c>
      <c r="GR97" s="102">
        <v>74840101.820560902</v>
      </c>
      <c r="GS97" s="102">
        <v>27482321.948328301</v>
      </c>
      <c r="GT97" s="102">
        <v>32749548.275785901</v>
      </c>
      <c r="GU97" s="102">
        <v>61932203.057183698</v>
      </c>
      <c r="GV97" s="102">
        <v>31672398.323052902</v>
      </c>
    </row>
    <row r="98" spans="1:204" x14ac:dyDescent="0.2">
      <c r="A98" s="69" t="s">
        <v>2080</v>
      </c>
      <c r="B98" s="70">
        <f>STDEV(D98:W98)/AVERAGE(D98:W98)</f>
        <v>3.7052757237506145E-2</v>
      </c>
      <c r="C98" s="71"/>
      <c r="D98" s="8">
        <v>15551648.7998474</v>
      </c>
      <c r="E98" s="8">
        <v>15629750.7525112</v>
      </c>
      <c r="F98" s="8">
        <v>16185156.622091001</v>
      </c>
      <c r="G98" s="8">
        <v>16012302.6696615</v>
      </c>
      <c r="H98" s="8">
        <v>15648559.112184299</v>
      </c>
      <c r="I98" s="8">
        <v>16123681.058591999</v>
      </c>
      <c r="J98" s="8">
        <v>15640710.2762722</v>
      </c>
      <c r="K98" s="8">
        <v>15530324.948531199</v>
      </c>
      <c r="L98" s="8">
        <v>15244442.547493201</v>
      </c>
      <c r="M98" s="8">
        <v>14742679.726739001</v>
      </c>
      <c r="N98" s="8">
        <v>14977520.603519401</v>
      </c>
      <c r="O98" s="8">
        <v>14333210.2759245</v>
      </c>
      <c r="P98" s="8">
        <v>15013904.7349921</v>
      </c>
      <c r="Q98" s="8">
        <v>14956493.857635699</v>
      </c>
      <c r="R98" s="8">
        <v>15144358.949846501</v>
      </c>
      <c r="S98" s="8">
        <v>14954067.540136</v>
      </c>
      <c r="T98" s="8">
        <v>14512199.9583665</v>
      </c>
      <c r="U98" s="8">
        <v>14800121.329174001</v>
      </c>
      <c r="V98" s="8">
        <v>14615243.1694865</v>
      </c>
      <c r="W98" s="8">
        <v>14433176.0459013</v>
      </c>
      <c r="Y98" s="72">
        <f>STDEV(AA98:AT98)/AVERAGE(AA98:AT98)</f>
        <v>3.0235240160459077E-2</v>
      </c>
      <c r="Z98" s="73"/>
      <c r="AA98" s="10">
        <v>17315687.562435102</v>
      </c>
      <c r="AB98" s="10">
        <v>16925112.932776898</v>
      </c>
      <c r="AC98" s="10">
        <v>17491580.281969901</v>
      </c>
      <c r="AD98" s="10">
        <v>17582761.165336799</v>
      </c>
      <c r="AE98" s="10">
        <v>17447602.361720599</v>
      </c>
      <c r="AF98" s="10">
        <v>18240332.886490699</v>
      </c>
      <c r="AG98" s="10">
        <v>17512501.123612799</v>
      </c>
      <c r="AH98" s="10">
        <v>17375558.662203301</v>
      </c>
      <c r="AI98" s="10">
        <v>17536502.809445601</v>
      </c>
      <c r="AJ98" s="10">
        <v>16635650.707910299</v>
      </c>
      <c r="AK98" s="10">
        <v>16989504.632160299</v>
      </c>
      <c r="AL98" s="10">
        <v>16104091.5515482</v>
      </c>
      <c r="AM98" s="10">
        <v>16870240.3938962</v>
      </c>
      <c r="AN98" s="10">
        <v>16698442.339129999</v>
      </c>
      <c r="AO98" s="10">
        <v>17201784.427772202</v>
      </c>
      <c r="AP98" s="10">
        <v>16757671.2723973</v>
      </c>
      <c r="AQ98" s="10">
        <v>16487709.2018933</v>
      </c>
      <c r="AR98" s="10">
        <v>16539999.554452701</v>
      </c>
      <c r="AS98" s="10">
        <v>16576179.8098212</v>
      </c>
      <c r="AT98" s="10">
        <v>16586826.913826801</v>
      </c>
      <c r="AV98" s="102">
        <v>16227155.918549299</v>
      </c>
      <c r="AW98" s="102">
        <v>16460998.0312538</v>
      </c>
      <c r="AX98" s="102">
        <v>16737254.0412689</v>
      </c>
      <c r="AY98" s="102">
        <v>15058793.353397399</v>
      </c>
      <c r="AZ98" s="102">
        <v>16465963.871386001</v>
      </c>
      <c r="BA98" s="102">
        <v>17562341.867783699</v>
      </c>
      <c r="BB98" s="102">
        <v>16190825.2937655</v>
      </c>
      <c r="BC98" s="102">
        <v>16972457.316266201</v>
      </c>
      <c r="BD98" s="102">
        <v>18028632.211376499</v>
      </c>
      <c r="BE98" s="102">
        <v>19050598.7906317</v>
      </c>
      <c r="BF98" s="102">
        <v>15487435.9880688</v>
      </c>
      <c r="BG98" s="102">
        <v>15381113.151883001</v>
      </c>
      <c r="BH98" s="102">
        <v>17438234.619197302</v>
      </c>
      <c r="BI98" s="102">
        <v>17829808.076328602</v>
      </c>
      <c r="BJ98" s="102">
        <v>17120277.6404882</v>
      </c>
      <c r="BK98" s="102">
        <v>17829805.000438701</v>
      </c>
      <c r="BL98" s="102">
        <v>16297786.302383199</v>
      </c>
      <c r="BM98" s="102">
        <v>15952126.6406432</v>
      </c>
      <c r="BN98" s="102">
        <v>17703163.507948801</v>
      </c>
      <c r="BO98" s="102">
        <v>16603722.2965193</v>
      </c>
      <c r="BP98" s="102">
        <v>17696894.9116414</v>
      </c>
      <c r="BQ98" s="102">
        <v>15691277.9069873</v>
      </c>
      <c r="BR98" s="102">
        <v>16626944.467272701</v>
      </c>
      <c r="BS98" s="102">
        <v>18209772.1976346</v>
      </c>
      <c r="BT98" s="102">
        <v>16273505.8544624</v>
      </c>
      <c r="BU98" s="102">
        <v>16104428.965178199</v>
      </c>
      <c r="BV98" s="102">
        <v>17370411.037577201</v>
      </c>
      <c r="BW98" s="102">
        <v>18779077.156666599</v>
      </c>
      <c r="BX98" s="102">
        <v>17719048.873990402</v>
      </c>
      <c r="BY98" s="102">
        <v>17924542.462913498</v>
      </c>
      <c r="BZ98" s="102">
        <v>16045846.989411701</v>
      </c>
      <c r="CA98" s="102">
        <v>18382539.032988202</v>
      </c>
      <c r="CB98" s="102">
        <v>17765273.428512201</v>
      </c>
      <c r="CC98" s="102">
        <v>17330578.7202111</v>
      </c>
      <c r="CD98" s="102">
        <v>18604566.325043201</v>
      </c>
      <c r="CE98" s="102">
        <v>15421262.7429414</v>
      </c>
      <c r="CF98" s="102">
        <v>13213741.103088999</v>
      </c>
      <c r="CG98" s="102">
        <v>17174099.146086302</v>
      </c>
      <c r="CH98" s="102">
        <v>15997230.4521333</v>
      </c>
      <c r="CI98" s="102">
        <v>17311010.708067399</v>
      </c>
      <c r="CJ98" s="102">
        <v>16675087.643957799</v>
      </c>
      <c r="CK98" s="102">
        <v>18654359.411143798</v>
      </c>
      <c r="CL98" s="102">
        <v>16292176.511270599</v>
      </c>
      <c r="CM98" s="102">
        <v>16217827.9337982</v>
      </c>
      <c r="CN98" s="102">
        <v>18288479.736630298</v>
      </c>
      <c r="CO98" s="102">
        <v>17399256.149941102</v>
      </c>
      <c r="CP98" s="102">
        <v>17009992.4497087</v>
      </c>
      <c r="CQ98" s="102">
        <v>15935159.9807938</v>
      </c>
      <c r="CR98" s="102">
        <v>18089689.793774001</v>
      </c>
      <c r="CS98" s="102">
        <v>16857486.693700299</v>
      </c>
      <c r="CT98" s="102">
        <v>15397000.7551337</v>
      </c>
      <c r="CU98" s="102">
        <v>16422032.5655449</v>
      </c>
      <c r="CV98" s="102">
        <v>14679959.0980912</v>
      </c>
      <c r="CW98" s="102">
        <v>16718956.205072099</v>
      </c>
      <c r="CX98" s="102">
        <v>16474437.206089901</v>
      </c>
      <c r="CY98" s="102">
        <v>15378133.716985401</v>
      </c>
      <c r="CZ98" s="102">
        <v>17040065.013971701</v>
      </c>
      <c r="DA98" s="102">
        <v>11763671.5983948</v>
      </c>
      <c r="DB98" s="102">
        <v>15214613.864378501</v>
      </c>
      <c r="DC98" s="102">
        <v>16786083.505704202</v>
      </c>
      <c r="DD98" s="102">
        <v>12318762.2352044</v>
      </c>
      <c r="DE98" s="102">
        <v>17059501.174005602</v>
      </c>
      <c r="DF98" s="102">
        <v>17151057.254780199</v>
      </c>
      <c r="DG98" s="102">
        <v>16342967.8306481</v>
      </c>
      <c r="DH98" s="102">
        <v>14573621.666711399</v>
      </c>
      <c r="DI98" s="102">
        <v>14138151.016855</v>
      </c>
      <c r="DJ98" s="102">
        <v>17834612.9536025</v>
      </c>
      <c r="DK98" s="102">
        <v>16261752.6296618</v>
      </c>
      <c r="DL98" s="102">
        <v>17946136.6030543</v>
      </c>
      <c r="DM98" s="102">
        <v>15393865.0619689</v>
      </c>
      <c r="DN98" s="102">
        <v>16313438.002036599</v>
      </c>
      <c r="DO98" s="102">
        <v>16305086.682220001</v>
      </c>
      <c r="DP98" s="102">
        <v>16418696.901334999</v>
      </c>
      <c r="DQ98" s="102">
        <v>15146980.9454818</v>
      </c>
      <c r="DR98" s="102">
        <v>16594449.131717101</v>
      </c>
      <c r="DS98" s="102">
        <v>12921226.275541401</v>
      </c>
      <c r="DT98" s="102">
        <v>15291380.837426201</v>
      </c>
      <c r="DU98" s="102">
        <v>17187134.359854698</v>
      </c>
      <c r="DV98" s="102">
        <v>17971405.9208868</v>
      </c>
      <c r="DW98" s="102">
        <v>16926464.537551802</v>
      </c>
      <c r="DX98" s="102">
        <v>16806656.401483499</v>
      </c>
      <c r="DY98" s="102">
        <v>16483748.3418252</v>
      </c>
      <c r="DZ98" s="102">
        <v>16936841.4503057</v>
      </c>
      <c r="EA98" s="102">
        <v>15113761.274945401</v>
      </c>
      <c r="EB98" s="102">
        <v>17604280.6428256</v>
      </c>
      <c r="EC98" s="102">
        <v>16791035.942366499</v>
      </c>
      <c r="ED98" s="102">
        <v>12725825.5171679</v>
      </c>
      <c r="EE98" s="102">
        <v>14975097.0466584</v>
      </c>
      <c r="EF98" s="102">
        <v>14199542.4032198</v>
      </c>
      <c r="EG98" s="102">
        <v>16171577.4980179</v>
      </c>
      <c r="EH98" s="102">
        <v>16901517.765580799</v>
      </c>
      <c r="EI98" s="102">
        <v>13504732.4058211</v>
      </c>
      <c r="EJ98" s="102">
        <v>16767371.2436234</v>
      </c>
      <c r="EK98" s="102">
        <v>17293875.4269072</v>
      </c>
      <c r="EL98" s="102">
        <v>16027151.7723088</v>
      </c>
      <c r="EM98" s="102">
        <v>16593674.027780101</v>
      </c>
      <c r="EN98" s="102">
        <v>15042150.280463399</v>
      </c>
      <c r="EO98" s="102">
        <v>15854284.0812802</v>
      </c>
      <c r="EP98" s="102">
        <v>17431212.987284798</v>
      </c>
      <c r="EQ98" s="102">
        <v>18257576.526369698</v>
      </c>
      <c r="ER98" s="102">
        <v>15924898.4206721</v>
      </c>
      <c r="ES98" s="102">
        <v>12229714.3024565</v>
      </c>
      <c r="ET98" s="102">
        <v>17778683.412845001</v>
      </c>
      <c r="EU98" s="102">
        <v>17571822.5542886</v>
      </c>
      <c r="EV98" s="102">
        <v>16160381.9870813</v>
      </c>
      <c r="EW98" s="102">
        <v>17238540.0509376</v>
      </c>
      <c r="EX98" s="102">
        <v>17186755.966311801</v>
      </c>
      <c r="EY98" s="102">
        <v>16361588.6733549</v>
      </c>
      <c r="EZ98" s="102">
        <v>16881405.0508679</v>
      </c>
      <c r="FA98" s="102">
        <v>16523702.658084899</v>
      </c>
      <c r="FB98" s="102">
        <v>15800715.910643701</v>
      </c>
      <c r="FC98" s="102">
        <v>16284270.794439901</v>
      </c>
      <c r="FD98" s="102">
        <v>15675059.827060999</v>
      </c>
      <c r="FE98" s="102">
        <v>15584012.2134824</v>
      </c>
      <c r="FF98" s="102">
        <v>15913151.0426569</v>
      </c>
      <c r="FG98" s="102">
        <v>16550639.4946969</v>
      </c>
      <c r="FH98" s="102">
        <v>11852180.633811601</v>
      </c>
      <c r="FI98" s="102">
        <v>15165766.790110501</v>
      </c>
      <c r="FJ98" s="102">
        <v>14037775.9789219</v>
      </c>
      <c r="FK98" s="102">
        <v>15872136.2185822</v>
      </c>
      <c r="FL98" s="102">
        <v>16330738.287772801</v>
      </c>
      <c r="FM98" s="102">
        <v>16560931.098680699</v>
      </c>
      <c r="FN98" s="102">
        <v>16432834.0320432</v>
      </c>
      <c r="FO98" s="102">
        <v>16736484.0585126</v>
      </c>
      <c r="FP98" s="102">
        <v>15391392.601311401</v>
      </c>
      <c r="FQ98" s="102">
        <v>13832256.9858124</v>
      </c>
      <c r="FR98" s="102">
        <v>15853646.575074101</v>
      </c>
      <c r="FS98" s="102">
        <v>15721901.2967465</v>
      </c>
      <c r="FT98" s="102">
        <v>15798327.343681401</v>
      </c>
      <c r="FU98" s="102">
        <v>15667422.180290099</v>
      </c>
      <c r="FV98" s="102">
        <v>16262399.704904201</v>
      </c>
      <c r="FW98" s="102">
        <v>17199992.517359</v>
      </c>
      <c r="FX98" s="102">
        <v>13810116.634086199</v>
      </c>
      <c r="FY98" s="102">
        <v>13084900.9918846</v>
      </c>
      <c r="FZ98" s="102">
        <v>16042182.4282516</v>
      </c>
      <c r="GA98" s="102">
        <v>14390086.830177199</v>
      </c>
      <c r="GB98" s="102">
        <v>17110594.492574401</v>
      </c>
      <c r="GC98" s="102">
        <v>16293471.312145</v>
      </c>
      <c r="GD98" s="102">
        <v>15236135.4923629</v>
      </c>
      <c r="GE98" s="102">
        <v>14804504.891022401</v>
      </c>
      <c r="GF98" s="102">
        <v>17468999.312998101</v>
      </c>
      <c r="GG98" s="102">
        <v>16092756.465796201</v>
      </c>
      <c r="GH98" s="102">
        <v>16999561.402688101</v>
      </c>
      <c r="GI98" s="102">
        <v>16768350.106385401</v>
      </c>
      <c r="GJ98" s="102">
        <v>16107968.412587</v>
      </c>
      <c r="GK98" s="102">
        <v>17835069.1429681</v>
      </c>
      <c r="GL98" s="102">
        <v>15552899.8008908</v>
      </c>
      <c r="GM98" s="102">
        <v>17665045.368368499</v>
      </c>
      <c r="GN98" s="102">
        <v>15798152.760892799</v>
      </c>
      <c r="GO98" s="102">
        <v>17320209.5425313</v>
      </c>
      <c r="GP98" s="102">
        <v>16731049.324379601</v>
      </c>
      <c r="GQ98" s="102">
        <v>18767298.656022798</v>
      </c>
      <c r="GR98" s="102">
        <v>14290226.6123915</v>
      </c>
      <c r="GS98" s="102">
        <v>16421525.9368896</v>
      </c>
      <c r="GT98" s="102">
        <v>17615023.274886601</v>
      </c>
      <c r="GU98" s="102">
        <v>15120032.6753208</v>
      </c>
      <c r="GV98" s="102">
        <v>16016595.2105649</v>
      </c>
    </row>
    <row r="99" spans="1:204" s="79" customFormat="1" ht="14" customHeight="1" x14ac:dyDescent="0.2">
      <c r="A99" s="75" t="s">
        <v>2034</v>
      </c>
      <c r="B99" s="76">
        <f>STDEV(D99:W99)/AVERAGE(D99:W99)</f>
        <v>4.5382262386332436E-3</v>
      </c>
      <c r="C99" s="77"/>
      <c r="D99" s="78">
        <f t="shared" ref="D99:W99" si="108">(D97/D98)*39.16*(500/(150/7))</f>
        <v>4220.1998643403704</v>
      </c>
      <c r="E99" s="78">
        <f t="shared" si="108"/>
        <v>4201.9113768632787</v>
      </c>
      <c r="F99" s="78">
        <f t="shared" si="108"/>
        <v>4171.1979461197152</v>
      </c>
      <c r="G99" s="78">
        <f t="shared" si="108"/>
        <v>4199.8986033137307</v>
      </c>
      <c r="H99" s="78">
        <f t="shared" si="108"/>
        <v>4208.0473972440814</v>
      </c>
      <c r="I99" s="78">
        <f t="shared" si="108"/>
        <v>4199.0819536902845</v>
      </c>
      <c r="J99" s="78">
        <f t="shared" si="108"/>
        <v>4207.1835669531592</v>
      </c>
      <c r="K99" s="78">
        <f t="shared" si="108"/>
        <v>4178.6092442080972</v>
      </c>
      <c r="L99" s="78">
        <f t="shared" si="108"/>
        <v>4196.8768039107681</v>
      </c>
      <c r="M99" s="78">
        <f t="shared" si="108"/>
        <v>4202.5332306638693</v>
      </c>
      <c r="N99" s="78">
        <f t="shared" si="108"/>
        <v>4221.8387073732201</v>
      </c>
      <c r="O99" s="78">
        <f t="shared" si="108"/>
        <v>4255.0303679369672</v>
      </c>
      <c r="P99" s="78">
        <f t="shared" si="108"/>
        <v>4208.5806217509562</v>
      </c>
      <c r="Q99" s="78">
        <f t="shared" si="108"/>
        <v>4207.3509191218936</v>
      </c>
      <c r="R99" s="78">
        <f t="shared" si="108"/>
        <v>4194.2035683288877</v>
      </c>
      <c r="S99" s="78">
        <f t="shared" si="108"/>
        <v>4227.0602192494298</v>
      </c>
      <c r="T99" s="78">
        <f t="shared" si="108"/>
        <v>4200.9757559845402</v>
      </c>
      <c r="U99" s="78">
        <f t="shared" si="108"/>
        <v>4186.5143853556146</v>
      </c>
      <c r="V99" s="78">
        <f t="shared" si="108"/>
        <v>4210.1740211815131</v>
      </c>
      <c r="W99" s="78">
        <f t="shared" si="108"/>
        <v>4235.9900979816102</v>
      </c>
      <c r="Y99" s="80">
        <f>STDEV(AA99:AT99)/AVERAGE(AA99:AT99)</f>
        <v>4.8959813431513847E-3</v>
      </c>
      <c r="Z99" s="81"/>
      <c r="AA99" s="82">
        <f>((AA97/AA98)*39.16*(500/(150/7)))</f>
        <v>1856.290688443511</v>
      </c>
      <c r="AB99" s="82">
        <f t="shared" ref="AB99:AT99" si="109">((AB97/AB98)*39.16*(500/(150/7)))</f>
        <v>1861.1679373238151</v>
      </c>
      <c r="AC99" s="82">
        <f t="shared" si="109"/>
        <v>1885.2429720728185</v>
      </c>
      <c r="AD99" s="82">
        <f t="shared" si="109"/>
        <v>1852.443184237555</v>
      </c>
      <c r="AE99" s="82">
        <f t="shared" si="109"/>
        <v>1874.2322269808967</v>
      </c>
      <c r="AF99" s="82">
        <f t="shared" si="109"/>
        <v>1869.1711582956498</v>
      </c>
      <c r="AG99" s="82">
        <f t="shared" si="109"/>
        <v>1858.0886872847041</v>
      </c>
      <c r="AH99" s="82">
        <f t="shared" si="109"/>
        <v>1868.6094810008794</v>
      </c>
      <c r="AI99" s="82">
        <f t="shared" si="109"/>
        <v>1871.3502947761756</v>
      </c>
      <c r="AJ99" s="82">
        <f t="shared" si="109"/>
        <v>1874.0856781209541</v>
      </c>
      <c r="AK99" s="82">
        <f t="shared" si="109"/>
        <v>1866.6191860394499</v>
      </c>
      <c r="AL99" s="82">
        <f t="shared" si="109"/>
        <v>1874.8294222500406</v>
      </c>
      <c r="AM99" s="82">
        <f t="shared" si="109"/>
        <v>1878.6314304539742</v>
      </c>
      <c r="AN99" s="82">
        <f t="shared" si="109"/>
        <v>1877.1140217682987</v>
      </c>
      <c r="AO99" s="82">
        <f t="shared" si="109"/>
        <v>1867.7073613881619</v>
      </c>
      <c r="AP99" s="82">
        <f t="shared" si="109"/>
        <v>1878.4668924594887</v>
      </c>
      <c r="AQ99" s="82">
        <f t="shared" si="109"/>
        <v>1872.5372431760086</v>
      </c>
      <c r="AR99" s="82">
        <f t="shared" si="109"/>
        <v>1863.5764865747656</v>
      </c>
      <c r="AS99" s="82">
        <f t="shared" si="109"/>
        <v>1886.7877393586273</v>
      </c>
      <c r="AT99" s="82">
        <f t="shared" si="109"/>
        <v>1877.059845719855</v>
      </c>
      <c r="AU99" s="105"/>
      <c r="AV99" s="106">
        <f>((AV97/AV98)*39.16*(500/(150/7)))</f>
        <v>3386.1036232767751</v>
      </c>
      <c r="AW99" s="106">
        <f t="shared" ref="AW99:DH99" si="110">((AW97/AW98)*39.16*(500/(150/7)))</f>
        <v>3603.762034404921</v>
      </c>
      <c r="AX99" s="106">
        <f t="shared" si="110"/>
        <v>2399.543768036101</v>
      </c>
      <c r="AY99" s="106">
        <f t="shared" si="110"/>
        <v>5065.0257098228358</v>
      </c>
      <c r="AZ99" s="106">
        <f t="shared" si="110"/>
        <v>3185.4469700810719</v>
      </c>
      <c r="BA99" s="106">
        <f t="shared" si="110"/>
        <v>1441.443555749988</v>
      </c>
      <c r="BB99" s="106">
        <f t="shared" si="110"/>
        <v>2626.3782724768935</v>
      </c>
      <c r="BC99" s="106">
        <f t="shared" si="110"/>
        <v>1950.2861372181696</v>
      </c>
      <c r="BD99" s="106">
        <f t="shared" si="110"/>
        <v>1453.7757658311807</v>
      </c>
      <c r="BE99" s="106">
        <f t="shared" si="110"/>
        <v>1154.7591703145899</v>
      </c>
      <c r="BF99" s="106">
        <f t="shared" si="110"/>
        <v>5196.5354446003157</v>
      </c>
      <c r="BG99" s="106">
        <f t="shared" si="110"/>
        <v>2276.9895103894664</v>
      </c>
      <c r="BH99" s="106">
        <f t="shared" si="110"/>
        <v>2047.644728245823</v>
      </c>
      <c r="BI99" s="106">
        <f t="shared" si="110"/>
        <v>1670.1984353241694</v>
      </c>
      <c r="BJ99" s="106">
        <f t="shared" si="110"/>
        <v>2142.9166024731462</v>
      </c>
      <c r="BK99" s="106">
        <f t="shared" si="110"/>
        <v>1443.2129810639735</v>
      </c>
      <c r="BL99" s="106">
        <f t="shared" si="110"/>
        <v>3316.8935036745661</v>
      </c>
      <c r="BM99" s="106">
        <f t="shared" si="110"/>
        <v>3526.1767013564909</v>
      </c>
      <c r="BN99" s="106">
        <f t="shared" si="110"/>
        <v>1826.9268571296468</v>
      </c>
      <c r="BO99" s="106">
        <f t="shared" si="110"/>
        <v>3076.2792229283382</v>
      </c>
      <c r="BP99" s="106">
        <f t="shared" si="110"/>
        <v>1829.3755129016474</v>
      </c>
      <c r="BQ99" s="106">
        <f t="shared" si="110"/>
        <v>3709.5392928738133</v>
      </c>
      <c r="BR99" s="106">
        <f t="shared" si="110"/>
        <v>2512.3716424540603</v>
      </c>
      <c r="BS99" s="106">
        <f t="shared" si="110"/>
        <v>1236.2607272505225</v>
      </c>
      <c r="BT99" s="106">
        <f t="shared" si="110"/>
        <v>3424.7315403242046</v>
      </c>
      <c r="BU99" s="106">
        <f t="shared" si="110"/>
        <v>2920.7565047006728</v>
      </c>
      <c r="BV99" s="106">
        <f t="shared" si="110"/>
        <v>1991.4566227678934</v>
      </c>
      <c r="BW99" s="106">
        <f t="shared" si="110"/>
        <v>1122.7518383994325</v>
      </c>
      <c r="BX99" s="106">
        <f t="shared" si="110"/>
        <v>1726.7567295580075</v>
      </c>
      <c r="BY99" s="106">
        <f t="shared" si="110"/>
        <v>2180.3413040143182</v>
      </c>
      <c r="BZ99" s="106">
        <f t="shared" si="110"/>
        <v>4154.1721945353438</v>
      </c>
      <c r="CA99" s="106">
        <f t="shared" si="110"/>
        <v>1718.8780963463882</v>
      </c>
      <c r="CB99" s="106">
        <f t="shared" si="110"/>
        <v>2229.2616277990201</v>
      </c>
      <c r="CC99" s="106">
        <f t="shared" si="110"/>
        <v>2315.9277997064592</v>
      </c>
      <c r="CD99" s="106">
        <f t="shared" si="110"/>
        <v>1328.5024073540308</v>
      </c>
      <c r="CE99" s="106">
        <f t="shared" si="110"/>
        <v>4587.1818280047291</v>
      </c>
      <c r="CF99" s="106">
        <f t="shared" si="110"/>
        <v>6762.7764136588403</v>
      </c>
      <c r="CG99" s="106">
        <f t="shared" si="110"/>
        <v>2212.8315288051126</v>
      </c>
      <c r="CH99" s="106">
        <f t="shared" si="110"/>
        <v>3747.8740942730315</v>
      </c>
      <c r="CI99" s="106">
        <f t="shared" si="110"/>
        <v>2615.2478222850996</v>
      </c>
      <c r="CJ99" s="106">
        <f t="shared" si="110"/>
        <v>1895.838934304094</v>
      </c>
      <c r="CK99" s="106">
        <f t="shared" si="110"/>
        <v>1018.2292478576645</v>
      </c>
      <c r="CL99" s="106">
        <f t="shared" si="110"/>
        <v>3350.4701427173759</v>
      </c>
      <c r="CM99" s="106">
        <f t="shared" si="110"/>
        <v>3555.0096015689601</v>
      </c>
      <c r="CN99" s="106">
        <f t="shared" si="110"/>
        <v>1234.5620862627777</v>
      </c>
      <c r="CO99" s="106">
        <f t="shared" si="110"/>
        <v>2163.0473470763545</v>
      </c>
      <c r="CP99" s="106">
        <f t="shared" si="110"/>
        <v>1704.602447760391</v>
      </c>
      <c r="CQ99" s="106">
        <f t="shared" si="110"/>
        <v>3672.6772199456905</v>
      </c>
      <c r="CR99" s="106">
        <f t="shared" si="110"/>
        <v>1068.4343899940839</v>
      </c>
      <c r="CS99" s="106">
        <f t="shared" si="110"/>
        <v>2433.0163691518419</v>
      </c>
      <c r="CT99" s="106">
        <f t="shared" si="110"/>
        <v>4577.2574207300404</v>
      </c>
      <c r="CU99" s="106">
        <f t="shared" si="110"/>
        <v>3250.7084013978852</v>
      </c>
      <c r="CV99" s="106">
        <f t="shared" si="110"/>
        <v>5863.0974256733352</v>
      </c>
      <c r="CW99" s="106">
        <f t="shared" si="110"/>
        <v>2490.8082677511593</v>
      </c>
      <c r="CX99" s="106">
        <f t="shared" si="110"/>
        <v>2956.1771510351414</v>
      </c>
      <c r="CY99" s="106">
        <f t="shared" si="110"/>
        <v>3769.5463995341265</v>
      </c>
      <c r="CZ99" s="106">
        <f t="shared" si="110"/>
        <v>2067.1200456131778</v>
      </c>
      <c r="DA99" s="106">
        <f t="shared" si="110"/>
        <v>12255.046814889434</v>
      </c>
      <c r="DB99" s="106">
        <f t="shared" si="110"/>
        <v>3677.6613364845525</v>
      </c>
      <c r="DC99" s="106">
        <f t="shared" si="110"/>
        <v>1687.4795014310007</v>
      </c>
      <c r="DD99" s="106">
        <f t="shared" si="110"/>
        <v>9608.353159212993</v>
      </c>
      <c r="DE99" s="106">
        <f t="shared" si="110"/>
        <v>1765.2546615612753</v>
      </c>
      <c r="DF99" s="106">
        <f t="shared" si="110"/>
        <v>2275.2732992844772</v>
      </c>
      <c r="DG99" s="106">
        <f t="shared" si="110"/>
        <v>2890.4947279159874</v>
      </c>
      <c r="DH99" s="106">
        <f t="shared" si="110"/>
        <v>5480.4556551103988</v>
      </c>
      <c r="DI99" s="106">
        <f t="shared" ref="DI99:FT99" si="111">((DI97/DI98)*39.16*(500/(150/7)))</f>
        <v>5930.6309898951522</v>
      </c>
      <c r="DJ99" s="106">
        <f t="shared" si="111"/>
        <v>1492.1556317817631</v>
      </c>
      <c r="DK99" s="106">
        <f t="shared" si="111"/>
        <v>2897.3237588366401</v>
      </c>
      <c r="DL99" s="106">
        <f t="shared" si="111"/>
        <v>1474.1147235207752</v>
      </c>
      <c r="DM99" s="106">
        <f t="shared" si="111"/>
        <v>3912.8141659380558</v>
      </c>
      <c r="DN99" s="106">
        <f t="shared" si="111"/>
        <v>2054.277087317414</v>
      </c>
      <c r="DO99" s="106">
        <f t="shared" si="111"/>
        <v>1828.7265105779916</v>
      </c>
      <c r="DP99" s="106">
        <f t="shared" si="111"/>
        <v>2019.9173405167335</v>
      </c>
      <c r="DQ99" s="106">
        <f t="shared" si="111"/>
        <v>3765.8086665808614</v>
      </c>
      <c r="DR99" s="106">
        <f t="shared" si="111"/>
        <v>2029.815927726592</v>
      </c>
      <c r="DS99" s="106">
        <f t="shared" si="111"/>
        <v>8488.8112699871708</v>
      </c>
      <c r="DT99" s="106">
        <f t="shared" si="111"/>
        <v>3740.6924398693027</v>
      </c>
      <c r="DU99" s="106">
        <f t="shared" si="111"/>
        <v>1849.4284868729137</v>
      </c>
      <c r="DV99" s="106">
        <f t="shared" si="111"/>
        <v>1377.7702432410003</v>
      </c>
      <c r="DW99" s="106">
        <f t="shared" si="111"/>
        <v>1916.8961841508758</v>
      </c>
      <c r="DX99" s="106">
        <f t="shared" si="111"/>
        <v>1811.2912497278771</v>
      </c>
      <c r="DY99" s="106">
        <f t="shared" si="111"/>
        <v>2556.2209204303958</v>
      </c>
      <c r="DZ99" s="106">
        <f t="shared" si="111"/>
        <v>2169.3633043356454</v>
      </c>
      <c r="EA99" s="106">
        <f t="shared" si="111"/>
        <v>4005.6053161324257</v>
      </c>
      <c r="EB99" s="106">
        <f t="shared" si="111"/>
        <v>1159.4453286354901</v>
      </c>
      <c r="EC99" s="106">
        <f t="shared" si="111"/>
        <v>2179.6546867218531</v>
      </c>
      <c r="ED99" s="106">
        <f t="shared" si="111"/>
        <v>8965.3173141545358</v>
      </c>
      <c r="EE99" s="106">
        <f t="shared" si="111"/>
        <v>3441.3944936295206</v>
      </c>
      <c r="EF99" s="106">
        <f t="shared" si="111"/>
        <v>4413.4467543772826</v>
      </c>
      <c r="EG99" s="106">
        <f t="shared" si="111"/>
        <v>2022.7668853189994</v>
      </c>
      <c r="EH99" s="106">
        <f t="shared" si="111"/>
        <v>1926.2311012959858</v>
      </c>
      <c r="EI99" s="106">
        <f t="shared" si="111"/>
        <v>6207.6766094543746</v>
      </c>
      <c r="EJ99" s="106">
        <f t="shared" si="111"/>
        <v>2395.3342442042795</v>
      </c>
      <c r="EK99" s="106">
        <f t="shared" si="111"/>
        <v>1860.8713845721545</v>
      </c>
      <c r="EL99" s="106">
        <f t="shared" si="111"/>
        <v>2458.2800396431749</v>
      </c>
      <c r="EM99" s="106">
        <f t="shared" si="111"/>
        <v>1831.6945522954184</v>
      </c>
      <c r="EN99" s="106">
        <f t="shared" si="111"/>
        <v>4237.3087676688729</v>
      </c>
      <c r="EO99" s="106">
        <f t="shared" si="111"/>
        <v>2656.0854884836635</v>
      </c>
      <c r="EP99" s="106">
        <f t="shared" si="111"/>
        <v>1883.2642369322425</v>
      </c>
      <c r="EQ99" s="106">
        <f t="shared" si="111"/>
        <v>1044.55228507434</v>
      </c>
      <c r="ER99" s="106">
        <f t="shared" si="111"/>
        <v>3083.6435695975897</v>
      </c>
      <c r="ES99" s="106">
        <f t="shared" si="111"/>
        <v>8819.962505133748</v>
      </c>
      <c r="ET99" s="106">
        <f t="shared" si="111"/>
        <v>1451.9159365693467</v>
      </c>
      <c r="EU99" s="106">
        <f t="shared" si="111"/>
        <v>1285.8367969694971</v>
      </c>
      <c r="EV99" s="106">
        <f t="shared" si="111"/>
        <v>2033.7406856677205</v>
      </c>
      <c r="EW99" s="106">
        <f t="shared" si="111"/>
        <v>1771.5522357026859</v>
      </c>
      <c r="EX99" s="106">
        <f t="shared" si="111"/>
        <v>1424.6451133499638</v>
      </c>
      <c r="EY99" s="106">
        <f t="shared" si="111"/>
        <v>1611.7384874050333</v>
      </c>
      <c r="EZ99" s="106">
        <f t="shared" si="111"/>
        <v>1291.0198409051009</v>
      </c>
      <c r="FA99" s="106">
        <f t="shared" si="111"/>
        <v>2105.1537648626195</v>
      </c>
      <c r="FB99" s="106">
        <f t="shared" si="111"/>
        <v>2208.5413119388036</v>
      </c>
      <c r="FC99" s="106">
        <f t="shared" si="111"/>
        <v>1443.9421905852653</v>
      </c>
      <c r="FD99" s="106">
        <f t="shared" si="111"/>
        <v>2525.6655416817525</v>
      </c>
      <c r="FE99" s="106">
        <f t="shared" si="111"/>
        <v>3065.2617238294088</v>
      </c>
      <c r="FF99" s="106">
        <f t="shared" si="111"/>
        <v>2014.6201002037094</v>
      </c>
      <c r="FG99" s="106">
        <f t="shared" si="111"/>
        <v>2032.3370158710657</v>
      </c>
      <c r="FH99" s="106">
        <f t="shared" si="111"/>
        <v>10529.98447878863</v>
      </c>
      <c r="FI99" s="106">
        <f t="shared" si="111"/>
        <v>3339.7574756294671</v>
      </c>
      <c r="FJ99" s="106">
        <f t="shared" si="111"/>
        <v>5347.7144965545094</v>
      </c>
      <c r="FK99" s="106">
        <f t="shared" si="111"/>
        <v>1866.7690683623186</v>
      </c>
      <c r="FL99" s="106">
        <f t="shared" si="111"/>
        <v>1470.1632918581756</v>
      </c>
      <c r="FM99" s="106">
        <f t="shared" si="111"/>
        <v>1618.0635770810022</v>
      </c>
      <c r="FN99" s="106">
        <f t="shared" si="111"/>
        <v>1457.3936654105783</v>
      </c>
      <c r="FO99" s="106">
        <f t="shared" si="111"/>
        <v>1787.7211618435892</v>
      </c>
      <c r="FP99" s="106">
        <f t="shared" si="111"/>
        <v>3321.1536894525088</v>
      </c>
      <c r="FQ99" s="106">
        <f t="shared" si="111"/>
        <v>5166.6424757911582</v>
      </c>
      <c r="FR99" s="106">
        <f t="shared" si="111"/>
        <v>2651.5663490670954</v>
      </c>
      <c r="FS99" s="106">
        <f t="shared" si="111"/>
        <v>2308.4820168562969</v>
      </c>
      <c r="FT99" s="106">
        <f t="shared" si="111"/>
        <v>2733.9861281525882</v>
      </c>
      <c r="FU99" s="106">
        <f t="shared" ref="FU99:GV99" si="112">((FU97/FU98)*39.16*(500/(150/7)))</f>
        <v>2448.4338847635995</v>
      </c>
      <c r="FV99" s="106">
        <f t="shared" si="112"/>
        <v>2003.7077879903577</v>
      </c>
      <c r="FW99" s="106">
        <f t="shared" si="112"/>
        <v>1693.8060837029095</v>
      </c>
      <c r="FX99" s="106">
        <f t="shared" si="112"/>
        <v>5293.363708894557</v>
      </c>
      <c r="FY99" s="106">
        <f t="shared" si="112"/>
        <v>6656.7616245831668</v>
      </c>
      <c r="FZ99" s="106">
        <f t="shared" si="112"/>
        <v>2107.3785437365359</v>
      </c>
      <c r="GA99" s="106">
        <f t="shared" si="112"/>
        <v>3922.8074665157301</v>
      </c>
      <c r="GB99" s="106">
        <f t="shared" si="112"/>
        <v>1173.0624815460046</v>
      </c>
      <c r="GC99" s="106">
        <f t="shared" si="112"/>
        <v>1946.6247434326774</v>
      </c>
      <c r="GD99" s="106">
        <f t="shared" si="112"/>
        <v>3064.673688774903</v>
      </c>
      <c r="GE99" s="106">
        <f t="shared" si="112"/>
        <v>3421.3511320861221</v>
      </c>
      <c r="GF99" s="106">
        <f t="shared" si="112"/>
        <v>1461.4527394387558</v>
      </c>
      <c r="GG99" s="106">
        <f t="shared" si="112"/>
        <v>1672.3660892225832</v>
      </c>
      <c r="GH99" s="106">
        <f t="shared" si="112"/>
        <v>1867.7209772464562</v>
      </c>
      <c r="GI99" s="106">
        <f t="shared" si="112"/>
        <v>1715.32843873815</v>
      </c>
      <c r="GJ99" s="106">
        <f t="shared" si="112"/>
        <v>2450.4655628716819</v>
      </c>
      <c r="GK99" s="106">
        <f t="shared" si="112"/>
        <v>1158.269344328902</v>
      </c>
      <c r="GL99" s="106">
        <f t="shared" si="112"/>
        <v>3439.013852863462</v>
      </c>
      <c r="GM99" s="106">
        <f t="shared" si="112"/>
        <v>1584.8132309473299</v>
      </c>
      <c r="GN99" s="106">
        <f t="shared" si="112"/>
        <v>2706.2679693430755</v>
      </c>
      <c r="GO99" s="106">
        <f t="shared" si="112"/>
        <v>1779.2523300515293</v>
      </c>
      <c r="GP99" s="106">
        <f t="shared" si="112"/>
        <v>2100.865385301187</v>
      </c>
      <c r="GQ99" s="106">
        <f t="shared" si="112"/>
        <v>1510.2466151279091</v>
      </c>
      <c r="GR99" s="106">
        <f t="shared" si="112"/>
        <v>4785.3611813411953</v>
      </c>
      <c r="GS99" s="106">
        <f t="shared" si="112"/>
        <v>1529.1827165205707</v>
      </c>
      <c r="GT99" s="106">
        <f t="shared" si="112"/>
        <v>1698.7972961612456</v>
      </c>
      <c r="GU99" s="106">
        <f t="shared" si="112"/>
        <v>3742.6849237226706</v>
      </c>
      <c r="GV99" s="106">
        <f t="shared" si="112"/>
        <v>1806.8837798494562</v>
      </c>
    </row>
    <row r="100" spans="1:204" x14ac:dyDescent="0.2">
      <c r="A100" s="83"/>
      <c r="B100" s="70"/>
      <c r="C100" s="71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Y100" s="72"/>
      <c r="Z100" s="73"/>
      <c r="AA100" s="74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</row>
    <row r="101" spans="1:204" x14ac:dyDescent="0.2">
      <c r="A101" s="69" t="s">
        <v>2081</v>
      </c>
      <c r="B101" s="70">
        <f>STDEV(D101:W101)/AVERAGE(D101:W101)</f>
        <v>3.9219016160546988E-2</v>
      </c>
      <c r="C101" s="71"/>
      <c r="D101" s="8">
        <v>7016453.1982856402</v>
      </c>
      <c r="E101" s="8">
        <v>6989979.5149894599</v>
      </c>
      <c r="F101" s="8">
        <v>7010029.9806727599</v>
      </c>
      <c r="G101" s="8">
        <v>6952742.2089161202</v>
      </c>
      <c r="H101" s="8">
        <v>6987225.9935494103</v>
      </c>
      <c r="I101" s="8">
        <v>6976250.8697613198</v>
      </c>
      <c r="J101" s="8">
        <v>6928104.5990291703</v>
      </c>
      <c r="K101" s="8">
        <v>6759754.1011171201</v>
      </c>
      <c r="L101" s="8">
        <v>6712834.9327480104</v>
      </c>
      <c r="M101" s="8">
        <v>6628238.6192006199</v>
      </c>
      <c r="N101" s="8">
        <v>6698165.8168468</v>
      </c>
      <c r="O101" s="8">
        <v>6492348.1301800897</v>
      </c>
      <c r="P101" s="8">
        <v>6590329.9730385998</v>
      </c>
      <c r="Q101" s="8">
        <v>6463292.6230145702</v>
      </c>
      <c r="R101" s="8">
        <v>6429968.7533012601</v>
      </c>
      <c r="S101" s="8">
        <v>6514942.5813245</v>
      </c>
      <c r="T101" s="8">
        <v>6387034.6775562204</v>
      </c>
      <c r="U101" s="8">
        <v>6393809.8382936502</v>
      </c>
      <c r="V101" s="8">
        <v>6296293.79882864</v>
      </c>
      <c r="W101" s="8">
        <v>6278766.7776270602</v>
      </c>
      <c r="Y101" s="72">
        <f>STDEV(AA101:AT101)/AVERAGE(AA101:AT101)</f>
        <v>3.2448474203744811E-2</v>
      </c>
      <c r="Z101" s="73"/>
      <c r="AA101" s="10">
        <v>2866742.4387225602</v>
      </c>
      <c r="AB101" s="10">
        <v>2850561.15109709</v>
      </c>
      <c r="AC101" s="10">
        <v>2988533.4093713001</v>
      </c>
      <c r="AD101" s="10">
        <v>2886001.8608671301</v>
      </c>
      <c r="AE101" s="10">
        <v>2849267.92533221</v>
      </c>
      <c r="AF101" s="10">
        <v>2889038.811344</v>
      </c>
      <c r="AG101" s="10">
        <v>2867849.6922519598</v>
      </c>
      <c r="AH101" s="10">
        <v>2787266.9724836699</v>
      </c>
      <c r="AI101" s="10">
        <v>2737716.9634046298</v>
      </c>
      <c r="AJ101" s="10">
        <v>2739284.12006727</v>
      </c>
      <c r="AK101" s="10">
        <v>2722550.3839245401</v>
      </c>
      <c r="AL101" s="10">
        <v>2694390.7243115501</v>
      </c>
      <c r="AM101" s="10">
        <v>2700476.0580893201</v>
      </c>
      <c r="AN101" s="10">
        <v>2727431.50486774</v>
      </c>
      <c r="AO101" s="10">
        <v>2721992.4892756902</v>
      </c>
      <c r="AP101" s="10">
        <v>2721192.7002678299</v>
      </c>
      <c r="AQ101" s="10">
        <v>2659838.4790145801</v>
      </c>
      <c r="AR101" s="10">
        <v>2706699.71062019</v>
      </c>
      <c r="AS101" s="10">
        <v>2724753.5279211998</v>
      </c>
      <c r="AT101" s="10">
        <v>2680271.6276709898</v>
      </c>
      <c r="AV101" s="102">
        <v>3557612.76778446</v>
      </c>
      <c r="AW101" s="102">
        <v>4677100.22626998</v>
      </c>
      <c r="AX101" s="102">
        <v>2881240.2155876602</v>
      </c>
      <c r="AY101" s="102">
        <v>3503441.2128870199</v>
      </c>
      <c r="AZ101" s="102">
        <v>2437215.5461010002</v>
      </c>
      <c r="BA101" s="102">
        <v>5232402.5786862699</v>
      </c>
      <c r="BB101" s="102">
        <v>2879135.1704774899</v>
      </c>
      <c r="BC101" s="102">
        <v>2874043.9036989501</v>
      </c>
      <c r="BD101" s="102">
        <v>5530824.2506128</v>
      </c>
      <c r="BE101" s="102">
        <v>3893295.5656180899</v>
      </c>
      <c r="BF101" s="102">
        <v>5237543.9584634705</v>
      </c>
      <c r="BG101" s="102">
        <v>5973195.1267127302</v>
      </c>
      <c r="BH101" s="102">
        <v>2885299.38016327</v>
      </c>
      <c r="BI101" s="102">
        <v>6218715.6849648301</v>
      </c>
      <c r="BJ101" s="102">
        <v>9810182.4134275503</v>
      </c>
      <c r="BK101" s="102">
        <v>2007307.99576252</v>
      </c>
      <c r="BL101" s="102">
        <v>9492713.0313610993</v>
      </c>
      <c r="BM101" s="102">
        <v>7669079.42156744</v>
      </c>
      <c r="BN101" s="102">
        <v>3530670.3299773098</v>
      </c>
      <c r="BO101" s="102">
        <v>3928276.5148332198</v>
      </c>
      <c r="BP101" s="102">
        <v>3189906.6689628302</v>
      </c>
      <c r="BQ101" s="102">
        <v>10245241.043555399</v>
      </c>
      <c r="BR101" s="102">
        <v>11373540.362153601</v>
      </c>
      <c r="BS101" s="102">
        <v>3224459.5387911401</v>
      </c>
      <c r="BT101" s="102">
        <v>3516831.9398624701</v>
      </c>
      <c r="BU101" s="102">
        <v>9605042.4411842693</v>
      </c>
      <c r="BV101" s="102">
        <v>2703759.0307180602</v>
      </c>
      <c r="BW101" s="102">
        <v>1909233.9676776801</v>
      </c>
      <c r="BX101" s="102">
        <v>2291116.9241141598</v>
      </c>
      <c r="BY101" s="102">
        <v>3784445.3287869599</v>
      </c>
      <c r="BZ101" s="102">
        <v>2756924.5557386298</v>
      </c>
      <c r="CA101" s="102">
        <v>2653817.7642981298</v>
      </c>
      <c r="CB101" s="102">
        <v>2501901.93189186</v>
      </c>
      <c r="CC101" s="102">
        <v>3475028.2756684902</v>
      </c>
      <c r="CD101" s="102">
        <v>2235357.0137439598</v>
      </c>
      <c r="CE101" s="102">
        <v>3275199.4822539398</v>
      </c>
      <c r="CF101" s="102">
        <v>2196935.8031150699</v>
      </c>
      <c r="CG101" s="102">
        <v>3385928.1026567598</v>
      </c>
      <c r="CH101" s="102">
        <v>1926433.02589785</v>
      </c>
      <c r="CI101" s="102">
        <v>2574988.5554466699</v>
      </c>
      <c r="CJ101" s="102">
        <v>5090068.4828832401</v>
      </c>
      <c r="CK101" s="102">
        <v>3473600.53013048</v>
      </c>
      <c r="CL101" s="102">
        <v>4599123.4252116997</v>
      </c>
      <c r="CM101" s="102">
        <v>2443229.7436715998</v>
      </c>
      <c r="CN101" s="102">
        <v>1687462.7934902699</v>
      </c>
      <c r="CO101" s="102">
        <v>2550576.3910793802</v>
      </c>
      <c r="CP101" s="102">
        <v>10000971.146007</v>
      </c>
      <c r="CQ101" s="102">
        <v>1909534.3290305</v>
      </c>
      <c r="CR101" s="102">
        <v>2461059.7943495899</v>
      </c>
      <c r="CS101" s="102">
        <v>2391693.27910585</v>
      </c>
      <c r="CT101" s="102">
        <v>3796007.6233780398</v>
      </c>
      <c r="CU101" s="102">
        <v>3319568.8800713699</v>
      </c>
      <c r="CV101" s="102">
        <v>2565779.6049373201</v>
      </c>
      <c r="CW101" s="102">
        <v>2286217.4296447402</v>
      </c>
      <c r="CX101" s="102">
        <v>2362965.85827776</v>
      </c>
      <c r="CY101" s="102">
        <v>3408733.8108151699</v>
      </c>
      <c r="CZ101" s="102">
        <v>6138446.8757363698</v>
      </c>
      <c r="DA101" s="102">
        <v>1428335.95037519</v>
      </c>
      <c r="DB101" s="102">
        <v>3113202.5684037199</v>
      </c>
      <c r="DC101" s="102">
        <v>2575739.7810511901</v>
      </c>
      <c r="DD101" s="102">
        <v>2804761.3936116998</v>
      </c>
      <c r="DE101" s="102">
        <v>8143222.6191388303</v>
      </c>
      <c r="DF101" s="102">
        <v>2734839.8817027202</v>
      </c>
      <c r="DG101" s="102">
        <v>4573563.9077875698</v>
      </c>
      <c r="DH101" s="102">
        <v>3389147.9561027498</v>
      </c>
      <c r="DI101" s="102">
        <v>2406597.2795115001</v>
      </c>
      <c r="DJ101" s="102">
        <v>2052258.8432762099</v>
      </c>
      <c r="DK101" s="102">
        <v>2815315.7873130399</v>
      </c>
      <c r="DL101" s="102">
        <v>3930021.0532031702</v>
      </c>
      <c r="DM101" s="102">
        <v>3176110.0226634699</v>
      </c>
      <c r="DN101" s="102">
        <v>13059037.225168601</v>
      </c>
      <c r="DO101" s="102">
        <v>2341355.3937066202</v>
      </c>
      <c r="DP101" s="102">
        <v>1944899.7029810101</v>
      </c>
      <c r="DQ101" s="102">
        <v>4363515.1575529799</v>
      </c>
      <c r="DR101" s="102">
        <v>2284337.9875772502</v>
      </c>
      <c r="DS101" s="102">
        <v>3268004.5426583602</v>
      </c>
      <c r="DT101" s="102">
        <v>6298422.5050787004</v>
      </c>
      <c r="DU101" s="102">
        <v>8507778.6214048993</v>
      </c>
      <c r="DV101" s="102">
        <v>3409021.6187617099</v>
      </c>
      <c r="DW101" s="102">
        <v>4347274.0455382699</v>
      </c>
      <c r="DX101" s="102">
        <v>3599468.40244151</v>
      </c>
      <c r="DY101" s="102">
        <v>5816103.7212130604</v>
      </c>
      <c r="DZ101" s="102">
        <v>5982535.2134245699</v>
      </c>
      <c r="EA101" s="102">
        <v>4889596.6473614601</v>
      </c>
      <c r="EB101" s="102">
        <v>2266426.7636332801</v>
      </c>
      <c r="EC101" s="102">
        <v>3385528.5291288602</v>
      </c>
      <c r="ED101" s="102">
        <v>9856440.2657235991</v>
      </c>
      <c r="EE101" s="102">
        <v>2743195.5893798298</v>
      </c>
      <c r="EF101" s="102">
        <v>1922443.2151115399</v>
      </c>
      <c r="EG101" s="102">
        <v>3507136.0120207798</v>
      </c>
      <c r="EH101" s="102">
        <v>1611455.89840276</v>
      </c>
      <c r="EI101" s="102">
        <v>4333691.2306796797</v>
      </c>
      <c r="EJ101" s="102">
        <v>4775381.1245299401</v>
      </c>
      <c r="EK101" s="102">
        <v>1577338.1819978601</v>
      </c>
      <c r="EL101" s="102">
        <v>3604731.7319435501</v>
      </c>
      <c r="EM101" s="102">
        <v>1941087.37319262</v>
      </c>
      <c r="EN101" s="102">
        <v>2851817.6547301402</v>
      </c>
      <c r="EO101" s="102">
        <v>2975418.2708941898</v>
      </c>
      <c r="EP101" s="102">
        <v>1584373.2344049199</v>
      </c>
      <c r="EQ101" s="102">
        <v>3669597.6686452101</v>
      </c>
      <c r="ER101" s="102">
        <v>2417830.5466241599</v>
      </c>
      <c r="ES101" s="102">
        <v>2285192.0092480402</v>
      </c>
      <c r="ET101" s="102">
        <v>3034723.0168267498</v>
      </c>
      <c r="EU101" s="102">
        <v>1763932.95495877</v>
      </c>
      <c r="EV101" s="102">
        <v>2675504.00161308</v>
      </c>
      <c r="EW101" s="102">
        <v>2991622.3777421298</v>
      </c>
      <c r="EX101" s="102">
        <v>2348134.8735038601</v>
      </c>
      <c r="EY101" s="102">
        <v>2935232.2452887399</v>
      </c>
      <c r="EZ101" s="102">
        <v>2544755.9921163698</v>
      </c>
      <c r="FA101" s="102">
        <v>3984160.0326910401</v>
      </c>
      <c r="FB101" s="102">
        <v>3205548.5874259202</v>
      </c>
      <c r="FC101" s="102">
        <v>1653304.7553014001</v>
      </c>
      <c r="FD101" s="102">
        <v>2195816.1827486302</v>
      </c>
      <c r="FE101" s="102">
        <v>4163251.4245005199</v>
      </c>
      <c r="FF101" s="102">
        <v>3893651.9297270998</v>
      </c>
      <c r="FG101" s="102">
        <v>1409580.53226538</v>
      </c>
      <c r="FH101" s="102">
        <v>25533064.562324401</v>
      </c>
      <c r="FI101" s="102">
        <v>1814045.7460879299</v>
      </c>
      <c r="FJ101" s="102">
        <v>8872296.1105643492</v>
      </c>
      <c r="FK101" s="102">
        <v>1697268.4316434099</v>
      </c>
      <c r="FL101" s="102">
        <v>5414087.8787801499</v>
      </c>
      <c r="FM101" s="102">
        <v>2067207.9916817399</v>
      </c>
      <c r="FN101" s="102">
        <v>2366491.8075395301</v>
      </c>
      <c r="FO101" s="102">
        <v>4834197.2132398598</v>
      </c>
      <c r="FP101" s="102">
        <v>6164431.3366725296</v>
      </c>
      <c r="FQ101" s="102">
        <v>4461932.9925167803</v>
      </c>
      <c r="FR101" s="102">
        <v>2449307.5525593399</v>
      </c>
      <c r="FS101" s="102">
        <v>11432767.6571502</v>
      </c>
      <c r="FT101" s="102">
        <v>4193536.8923681802</v>
      </c>
      <c r="FU101" s="102">
        <v>4162314.1004294702</v>
      </c>
      <c r="FV101" s="102">
        <v>1133138.2702117199</v>
      </c>
      <c r="FW101" s="102">
        <v>2412342.5057452801</v>
      </c>
      <c r="FX101" s="102">
        <v>5739790.15926167</v>
      </c>
      <c r="FY101" s="102">
        <v>4234162.0671420097</v>
      </c>
      <c r="FZ101" s="102">
        <v>7070213.0394228902</v>
      </c>
      <c r="GA101" s="102">
        <v>2880222.9263877398</v>
      </c>
      <c r="GB101" s="102">
        <v>2719219.23951458</v>
      </c>
      <c r="GC101" s="102">
        <v>3173502.2131361598</v>
      </c>
      <c r="GD101" s="102">
        <v>3649720.6937724901</v>
      </c>
      <c r="GE101" s="102">
        <v>2453629.1975808698</v>
      </c>
      <c r="GF101" s="102">
        <v>2047106.78020726</v>
      </c>
      <c r="GG101" s="102">
        <v>4482890.0849388298</v>
      </c>
      <c r="GH101" s="102">
        <v>5370242.5916545503</v>
      </c>
      <c r="GI101" s="102">
        <v>4849385.8322239704</v>
      </c>
      <c r="GJ101" s="102">
        <v>3016088.3551683002</v>
      </c>
      <c r="GK101" s="102">
        <v>3866164.3330540401</v>
      </c>
      <c r="GL101" s="102">
        <v>5412565.2278527599</v>
      </c>
      <c r="GM101" s="102">
        <v>4135758.7458640598</v>
      </c>
      <c r="GN101" s="102">
        <v>5379993.2256965199</v>
      </c>
      <c r="GO101" s="102">
        <v>2084215.3083449099</v>
      </c>
      <c r="GP101" s="102">
        <v>2674600.5346433301</v>
      </c>
      <c r="GQ101" s="102">
        <v>3760589.4198282901</v>
      </c>
      <c r="GR101" s="102">
        <v>2111799.9342004</v>
      </c>
      <c r="GS101" s="102">
        <v>6094574.3903161697</v>
      </c>
      <c r="GT101" s="102">
        <v>1962544.0399509801</v>
      </c>
      <c r="GU101" s="102">
        <v>2665142.5694214702</v>
      </c>
      <c r="GV101" s="102">
        <v>8691948.7165456098</v>
      </c>
    </row>
    <row r="102" spans="1:204" x14ac:dyDescent="0.2">
      <c r="A102" s="69" t="s">
        <v>2082</v>
      </c>
      <c r="B102" s="70">
        <f>STDEV(D102:W102)/AVERAGE(D102:W102)</f>
        <v>3.8037285297846342E-2</v>
      </c>
      <c r="C102" s="71"/>
      <c r="D102" s="8">
        <v>13190152.8504964</v>
      </c>
      <c r="E102" s="8">
        <v>13210705.1056349</v>
      </c>
      <c r="F102" s="8">
        <v>13216386.9814664</v>
      </c>
      <c r="G102" s="8">
        <v>13157280.2827408</v>
      </c>
      <c r="H102" s="8">
        <v>13090596.573322801</v>
      </c>
      <c r="I102" s="8">
        <v>12941622.667778799</v>
      </c>
      <c r="J102" s="8">
        <v>13137963.2576875</v>
      </c>
      <c r="K102" s="8">
        <v>12776151.7765289</v>
      </c>
      <c r="L102" s="8">
        <v>12647482.276827401</v>
      </c>
      <c r="M102" s="8">
        <v>12553771.176568</v>
      </c>
      <c r="N102" s="8">
        <v>12685880.1058373</v>
      </c>
      <c r="O102" s="8">
        <v>12007554.492878599</v>
      </c>
      <c r="P102" s="8">
        <v>12196311.3773755</v>
      </c>
      <c r="Q102" s="8">
        <v>12102235.7529169</v>
      </c>
      <c r="R102" s="8">
        <v>12142637.967315299</v>
      </c>
      <c r="S102" s="8">
        <v>12295015.760764901</v>
      </c>
      <c r="T102" s="8">
        <v>12067386.341690799</v>
      </c>
      <c r="U102" s="8">
        <v>12177236.270850601</v>
      </c>
      <c r="V102" s="8">
        <v>11977579.712921999</v>
      </c>
      <c r="W102" s="8">
        <v>12013946.679051099</v>
      </c>
      <c r="Y102" s="72">
        <f>STDEV(AA102:AT102)/AVERAGE(AA102:AT102)</f>
        <v>2.500303213554645E-2</v>
      </c>
      <c r="Z102" s="73"/>
      <c r="AA102" s="10">
        <v>10115052.2621723</v>
      </c>
      <c r="AB102" s="10">
        <v>10292420.314795099</v>
      </c>
      <c r="AC102" s="10">
        <v>10213762.8591737</v>
      </c>
      <c r="AD102" s="10">
        <v>10135574.9537051</v>
      </c>
      <c r="AE102" s="10">
        <v>10281113.9786152</v>
      </c>
      <c r="AF102" s="10">
        <v>10077491.865121599</v>
      </c>
      <c r="AG102" s="10">
        <v>10240444.7228295</v>
      </c>
      <c r="AH102" s="10">
        <v>10057956.448514299</v>
      </c>
      <c r="AI102" s="10">
        <v>9802108.6378159206</v>
      </c>
      <c r="AJ102" s="10">
        <v>9903389.9511111192</v>
      </c>
      <c r="AK102" s="10">
        <v>9767657.5931814909</v>
      </c>
      <c r="AL102" s="10">
        <v>9582100.3125037793</v>
      </c>
      <c r="AM102" s="10">
        <v>9634385.2948245201</v>
      </c>
      <c r="AN102" s="10">
        <v>9668070.7937096693</v>
      </c>
      <c r="AO102" s="10">
        <v>9696309.9770806897</v>
      </c>
      <c r="AP102" s="10">
        <v>9875932.8310161494</v>
      </c>
      <c r="AQ102" s="10">
        <v>9642944.6191565003</v>
      </c>
      <c r="AR102" s="10">
        <v>9743968.4073094893</v>
      </c>
      <c r="AS102" s="10">
        <v>9665682.5406937506</v>
      </c>
      <c r="AT102" s="10">
        <v>9668840.8197990991</v>
      </c>
      <c r="AV102" s="102">
        <v>10531672.9551381</v>
      </c>
      <c r="AW102" s="102">
        <v>10419582.2732921</v>
      </c>
      <c r="AX102" s="102">
        <v>9998287.3527897801</v>
      </c>
      <c r="AY102" s="102">
        <v>9583742.2692980003</v>
      </c>
      <c r="AZ102" s="102">
        <v>10048889.9312502</v>
      </c>
      <c r="BA102" s="102">
        <v>9946132.2262146007</v>
      </c>
      <c r="BB102" s="102">
        <v>9683980.7851815708</v>
      </c>
      <c r="BC102" s="102">
        <v>10119600.4263137</v>
      </c>
      <c r="BD102" s="102">
        <v>9753127.1554367598</v>
      </c>
      <c r="BE102" s="102">
        <v>10536079.674236501</v>
      </c>
      <c r="BF102" s="102">
        <v>9933866.0600606892</v>
      </c>
      <c r="BG102" s="102">
        <v>8117848.4511599904</v>
      </c>
      <c r="BH102" s="102">
        <v>9919260.1880261395</v>
      </c>
      <c r="BI102" s="102">
        <v>9741444.0093310606</v>
      </c>
      <c r="BJ102" s="102">
        <v>9945910.7465522997</v>
      </c>
      <c r="BK102" s="102">
        <v>10968982.4339377</v>
      </c>
      <c r="BL102" s="102">
        <v>9705233.5109415799</v>
      </c>
      <c r="BM102" s="102">
        <v>9459397.6914523691</v>
      </c>
      <c r="BN102" s="102">
        <v>10212327.125254501</v>
      </c>
      <c r="BO102" s="102">
        <v>10197535.412668699</v>
      </c>
      <c r="BP102" s="102">
        <v>10374948.0145524</v>
      </c>
      <c r="BQ102" s="102">
        <v>9833744.1047680005</v>
      </c>
      <c r="BR102" s="102">
        <v>9707312.08564201</v>
      </c>
      <c r="BS102" s="102">
        <v>10165721.033201501</v>
      </c>
      <c r="BT102" s="102">
        <v>10049448.0690256</v>
      </c>
      <c r="BU102" s="102">
        <v>9723619.9792786594</v>
      </c>
      <c r="BV102" s="102">
        <v>10305212.9593718</v>
      </c>
      <c r="BW102" s="102">
        <v>10455784.672793901</v>
      </c>
      <c r="BX102" s="102">
        <v>10474898.2390958</v>
      </c>
      <c r="BY102" s="102">
        <v>10388047.782595299</v>
      </c>
      <c r="BZ102" s="102">
        <v>10259271.504180601</v>
      </c>
      <c r="CA102" s="102">
        <v>10519489.8199283</v>
      </c>
      <c r="CB102" s="102">
        <v>10293200.0545283</v>
      </c>
      <c r="CC102" s="102">
        <v>10114742.288502101</v>
      </c>
      <c r="CD102" s="102">
        <v>10550905.531524301</v>
      </c>
      <c r="CE102" s="102">
        <v>9609612.6326705106</v>
      </c>
      <c r="CF102" s="102">
        <v>9462233.8177417796</v>
      </c>
      <c r="CG102" s="102">
        <v>10484036.2031947</v>
      </c>
      <c r="CH102" s="102">
        <v>10587843.231709501</v>
      </c>
      <c r="CI102" s="102">
        <v>10019609.7997449</v>
      </c>
      <c r="CJ102" s="102">
        <v>9702704.2020198498</v>
      </c>
      <c r="CK102" s="102">
        <v>10038693.3638335</v>
      </c>
      <c r="CL102" s="102">
        <v>9880923.7153306007</v>
      </c>
      <c r="CM102" s="102">
        <v>10448249.048548199</v>
      </c>
      <c r="CN102" s="102">
        <v>10291309.24502</v>
      </c>
      <c r="CO102" s="102">
        <v>10125908.5139695</v>
      </c>
      <c r="CP102" s="102">
        <v>9140299.9465461001</v>
      </c>
      <c r="CQ102" s="102">
        <v>10184369.704021201</v>
      </c>
      <c r="CR102" s="102">
        <v>10124168.623108899</v>
      </c>
      <c r="CS102" s="102">
        <v>9367786.1697616596</v>
      </c>
      <c r="CT102" s="102">
        <v>9685749.2599043995</v>
      </c>
      <c r="CU102" s="102">
        <v>9566631.0894295294</v>
      </c>
      <c r="CV102" s="102">
        <v>9918555.4500441607</v>
      </c>
      <c r="CW102" s="102">
        <v>9954485.1197995096</v>
      </c>
      <c r="CX102" s="102">
        <v>9738790.2785030399</v>
      </c>
      <c r="CY102" s="102">
        <v>9229696.3897523507</v>
      </c>
      <c r="CZ102" s="102">
        <v>9534623.6779554002</v>
      </c>
      <c r="DA102" s="102">
        <v>8894479.1185108405</v>
      </c>
      <c r="DB102" s="102">
        <v>9568678.8305916209</v>
      </c>
      <c r="DC102" s="102">
        <v>9768837.5605440494</v>
      </c>
      <c r="DD102" s="102">
        <v>9078413.2034013197</v>
      </c>
      <c r="DE102" s="102">
        <v>9880651.1588765401</v>
      </c>
      <c r="DF102" s="102">
        <v>10160781.0766943</v>
      </c>
      <c r="DG102" s="102">
        <v>8925070.8237322904</v>
      </c>
      <c r="DH102" s="102">
        <v>9830540.5391133204</v>
      </c>
      <c r="DI102" s="102">
        <v>9480306.1690127496</v>
      </c>
      <c r="DJ102" s="102">
        <v>10058207.261952801</v>
      </c>
      <c r="DK102" s="102">
        <v>9217899.7315905802</v>
      </c>
      <c r="DL102" s="102">
        <v>9990693.15767405</v>
      </c>
      <c r="DM102" s="102">
        <v>9692721.8115774095</v>
      </c>
      <c r="DN102" s="102">
        <v>9597341.0048695803</v>
      </c>
      <c r="DO102" s="102">
        <v>10053651.844149301</v>
      </c>
      <c r="DP102" s="102">
        <v>10114537.231442301</v>
      </c>
      <c r="DQ102" s="102">
        <v>10454219.865719501</v>
      </c>
      <c r="DR102" s="102">
        <v>10050144.6124603</v>
      </c>
      <c r="DS102" s="102">
        <v>9850663.9416026995</v>
      </c>
      <c r="DT102" s="102">
        <v>9250507.7245080993</v>
      </c>
      <c r="DU102" s="102">
        <v>8134620.7166908896</v>
      </c>
      <c r="DV102" s="102">
        <v>8931247.7074629497</v>
      </c>
      <c r="DW102" s="102">
        <v>8962191.0013043098</v>
      </c>
      <c r="DX102" s="102">
        <v>9148670.2315014303</v>
      </c>
      <c r="DY102" s="102">
        <v>8147498.3654636499</v>
      </c>
      <c r="DZ102" s="102">
        <v>9181385.0535323005</v>
      </c>
      <c r="EA102" s="102">
        <v>8552458.3718651403</v>
      </c>
      <c r="EB102" s="102">
        <v>9583987.2067922205</v>
      </c>
      <c r="EC102" s="102">
        <v>8845735.4958243296</v>
      </c>
      <c r="ED102" s="102">
        <v>7769878.72861386</v>
      </c>
      <c r="EE102" s="102">
        <v>8665333.0087930392</v>
      </c>
      <c r="EF102" s="102">
        <v>8731040.8097708896</v>
      </c>
      <c r="EG102" s="102">
        <v>8383046.5079245502</v>
      </c>
      <c r="EH102" s="102">
        <v>8835215.1127056591</v>
      </c>
      <c r="EI102" s="102">
        <v>8570445.8077773992</v>
      </c>
      <c r="EJ102" s="102">
        <v>8344517.8815946002</v>
      </c>
      <c r="EK102" s="102">
        <v>8976582.9071880095</v>
      </c>
      <c r="EL102" s="102">
        <v>7863709.7169599496</v>
      </c>
      <c r="EM102" s="102">
        <v>8802037.5788009204</v>
      </c>
      <c r="EN102" s="102">
        <v>8828346.1578506492</v>
      </c>
      <c r="EO102" s="102">
        <v>9705211.0418558903</v>
      </c>
      <c r="EP102" s="102">
        <v>9442986.9373123106</v>
      </c>
      <c r="EQ102" s="102">
        <v>8968490.7952385005</v>
      </c>
      <c r="ER102" s="102">
        <v>8685588.5386807695</v>
      </c>
      <c r="ES102" s="102">
        <v>9242997.5014495496</v>
      </c>
      <c r="ET102" s="102">
        <v>9161822.3260626905</v>
      </c>
      <c r="EU102" s="102">
        <v>9016680.22138221</v>
      </c>
      <c r="EV102" s="102">
        <v>9056962.4484518692</v>
      </c>
      <c r="EW102" s="102">
        <v>8929110.8011897299</v>
      </c>
      <c r="EX102" s="102">
        <v>9175718.6990705505</v>
      </c>
      <c r="EY102" s="102">
        <v>9434938.3410064094</v>
      </c>
      <c r="EZ102" s="102">
        <v>9489460.8839259502</v>
      </c>
      <c r="FA102" s="102">
        <v>9100505.0342509802</v>
      </c>
      <c r="FB102" s="102">
        <v>8883095.2069191504</v>
      </c>
      <c r="FC102" s="102">
        <v>9153969.9793915898</v>
      </c>
      <c r="FD102" s="102">
        <v>9177183.2446836494</v>
      </c>
      <c r="FE102" s="102">
        <v>9197490.2263538092</v>
      </c>
      <c r="FF102" s="102">
        <v>9146834.4314492103</v>
      </c>
      <c r="FG102" s="102">
        <v>9712154.4819316007</v>
      </c>
      <c r="FH102" s="102">
        <v>7703941.0999371698</v>
      </c>
      <c r="FI102" s="102">
        <v>9329159.1204296704</v>
      </c>
      <c r="FJ102" s="102">
        <v>8641360.9842114504</v>
      </c>
      <c r="FK102" s="102">
        <v>9210575.1161892992</v>
      </c>
      <c r="FL102" s="102">
        <v>8834023.6833207197</v>
      </c>
      <c r="FM102" s="102">
        <v>8880856.1652021799</v>
      </c>
      <c r="FN102" s="102">
        <v>9199383.3023941908</v>
      </c>
      <c r="FO102" s="102">
        <v>8814766.7616813499</v>
      </c>
      <c r="FP102" s="102">
        <v>9042029.9372693803</v>
      </c>
      <c r="FQ102" s="102">
        <v>8516207.5427809004</v>
      </c>
      <c r="FR102" s="102">
        <v>9198875.4095003605</v>
      </c>
      <c r="FS102" s="102">
        <v>8306870.94365534</v>
      </c>
      <c r="FT102" s="102">
        <v>8643768.4900799394</v>
      </c>
      <c r="FU102" s="102">
        <v>8630875.9569542594</v>
      </c>
      <c r="FV102" s="102">
        <v>8640324.9635300096</v>
      </c>
      <c r="FW102" s="102">
        <v>9143435.0800263695</v>
      </c>
      <c r="FX102" s="102">
        <v>8664115.0599335805</v>
      </c>
      <c r="FY102" s="102">
        <v>9230548.2442925591</v>
      </c>
      <c r="FZ102" s="102">
        <v>9088327.6312426701</v>
      </c>
      <c r="GA102" s="102">
        <v>9043469.0975420307</v>
      </c>
      <c r="GB102" s="102">
        <v>9523939.1021271106</v>
      </c>
      <c r="GC102" s="102">
        <v>9267181.2873914391</v>
      </c>
      <c r="GD102" s="102">
        <v>8665554.9636110608</v>
      </c>
      <c r="GE102" s="102">
        <v>8822590.4494351204</v>
      </c>
      <c r="GF102" s="102">
        <v>9581927.1968255509</v>
      </c>
      <c r="GG102" s="102">
        <v>10998863.090116899</v>
      </c>
      <c r="GH102" s="102">
        <v>9283917.4888792895</v>
      </c>
      <c r="GI102" s="102">
        <v>8747149.7836943995</v>
      </c>
      <c r="GJ102" s="102">
        <v>9109225.9584139194</v>
      </c>
      <c r="GK102" s="102">
        <v>8997389.6328558605</v>
      </c>
      <c r="GL102" s="102">
        <v>8495981.1751441993</v>
      </c>
      <c r="GM102" s="102">
        <v>8205817.3115595803</v>
      </c>
      <c r="GN102" s="102">
        <v>9036487.5155329406</v>
      </c>
      <c r="GO102" s="102">
        <v>8494301.4358845595</v>
      </c>
      <c r="GP102" s="102">
        <v>8907096.4714760408</v>
      </c>
      <c r="GQ102" s="102">
        <v>9407546.3497773707</v>
      </c>
      <c r="GR102" s="102">
        <v>8638231.0746067893</v>
      </c>
      <c r="GS102" s="102">
        <v>9233831.2999191098</v>
      </c>
      <c r="GT102" s="102">
        <v>9865134.2397695798</v>
      </c>
      <c r="GU102" s="102">
        <v>9186221.4044282306</v>
      </c>
      <c r="GV102" s="102">
        <v>8816311.8547215201</v>
      </c>
    </row>
    <row r="103" spans="1:204" s="79" customFormat="1" x14ac:dyDescent="0.2">
      <c r="A103" s="75" t="s">
        <v>2034</v>
      </c>
      <c r="B103" s="76">
        <f>STDEV(D103:W103)/AVERAGE(D103:W103)</f>
        <v>9.1459707651077322E-3</v>
      </c>
      <c r="C103" s="77"/>
      <c r="D103" s="78">
        <f t="shared" ref="D103:W103" si="113">(D101/D102)*51.9</f>
        <v>27.608013729524</v>
      </c>
      <c r="E103" s="78">
        <f t="shared" si="113"/>
        <v>27.461057825990881</v>
      </c>
      <c r="F103" s="78">
        <f t="shared" si="113"/>
        <v>27.527989041718364</v>
      </c>
      <c r="G103" s="78">
        <f t="shared" si="113"/>
        <v>27.425677107151991</v>
      </c>
      <c r="H103" s="78">
        <f t="shared" si="113"/>
        <v>27.70210104894905</v>
      </c>
      <c r="I103" s="78">
        <f t="shared" si="113"/>
        <v>27.976972396364491</v>
      </c>
      <c r="J103" s="78">
        <f t="shared" si="113"/>
        <v>27.368673639669165</v>
      </c>
      <c r="K103" s="78">
        <f t="shared" si="113"/>
        <v>27.459852073179928</v>
      </c>
      <c r="L103" s="78">
        <f t="shared" si="113"/>
        <v>27.546678887065919</v>
      </c>
      <c r="M103" s="78">
        <f t="shared" si="113"/>
        <v>27.402569275645966</v>
      </c>
      <c r="N103" s="78">
        <f t="shared" si="113"/>
        <v>27.403286409303817</v>
      </c>
      <c r="O103" s="78">
        <f t="shared" si="113"/>
        <v>28.061739645336239</v>
      </c>
      <c r="P103" s="78">
        <f t="shared" si="113"/>
        <v>28.044391047213963</v>
      </c>
      <c r="Q103" s="78">
        <f t="shared" si="113"/>
        <v>27.717596482419104</v>
      </c>
      <c r="R103" s="78">
        <f t="shared" si="113"/>
        <v>27.482938978713438</v>
      </c>
      <c r="S103" s="78">
        <f t="shared" si="113"/>
        <v>27.501023711555291</v>
      </c>
      <c r="T103" s="78">
        <f t="shared" si="113"/>
        <v>27.469668276048758</v>
      </c>
      <c r="U103" s="78">
        <f t="shared" si="113"/>
        <v>27.250742551639835</v>
      </c>
      <c r="V103" s="78">
        <f t="shared" si="113"/>
        <v>27.282444032216517</v>
      </c>
      <c r="W103" s="78">
        <f t="shared" si="113"/>
        <v>27.124142004647428</v>
      </c>
      <c r="Y103" s="80">
        <f>STDEV(AA103:AT103)/AVERAGE(AA103:AT103)</f>
        <v>1.4985967156489716E-2</v>
      </c>
      <c r="Z103" s="81"/>
      <c r="AA103" s="82">
        <f>((AA101/AA102)*51.9)</f>
        <v>14.709161031833183</v>
      </c>
      <c r="AB103" s="82">
        <f t="shared" ref="AB103:AT103" si="114">((AB101/AB102)*51.9)</f>
        <v>14.374084930176526</v>
      </c>
      <c r="AC103" s="82">
        <f t="shared" si="114"/>
        <v>15.185870876868837</v>
      </c>
      <c r="AD103" s="82">
        <f t="shared" si="114"/>
        <v>14.777997031559625</v>
      </c>
      <c r="AE103" s="82">
        <f t="shared" si="114"/>
        <v>14.383364062719959</v>
      </c>
      <c r="AF103" s="82">
        <f t="shared" si="114"/>
        <v>14.878812735905329</v>
      </c>
      <c r="AG103" s="82">
        <f t="shared" si="114"/>
        <v>14.534661633987209</v>
      </c>
      <c r="AH103" s="82">
        <f t="shared" si="114"/>
        <v>14.382559380963579</v>
      </c>
      <c r="AI103" s="82">
        <f t="shared" si="114"/>
        <v>14.495606573113827</v>
      </c>
      <c r="AJ103" s="82">
        <f t="shared" si="114"/>
        <v>14.35557385231918</v>
      </c>
      <c r="AK103" s="82">
        <f t="shared" si="114"/>
        <v>14.466146420234997</v>
      </c>
      <c r="AL103" s="82">
        <f t="shared" si="114"/>
        <v>14.593760661145689</v>
      </c>
      <c r="AM103" s="82">
        <f t="shared" si="114"/>
        <v>14.547342993447145</v>
      </c>
      <c r="AN103" s="82">
        <f t="shared" si="114"/>
        <v>14.64135897667761</v>
      </c>
      <c r="AO103" s="82">
        <f t="shared" si="114"/>
        <v>14.569605399098588</v>
      </c>
      <c r="AP103" s="82">
        <f t="shared" si="114"/>
        <v>14.300411268529155</v>
      </c>
      <c r="AQ103" s="82">
        <f t="shared" si="114"/>
        <v>14.315711902629593</v>
      </c>
      <c r="AR103" s="82">
        <f t="shared" si="114"/>
        <v>14.416889413948404</v>
      </c>
      <c r="AS103" s="82">
        <f t="shared" si="114"/>
        <v>14.630597218948211</v>
      </c>
      <c r="AT103" s="82">
        <f t="shared" si="114"/>
        <v>14.387050119935136</v>
      </c>
      <c r="AU103" s="105"/>
      <c r="AV103" s="106">
        <f>((AV101/AV102)*51.9)</f>
        <v>17.531887235250014</v>
      </c>
      <c r="AW103" s="106">
        <f t="shared" ref="AW103:DH103" si="115">((AW101/AW102)*51.9)</f>
        <v>23.296663472355981</v>
      </c>
      <c r="AX103" s="106">
        <f t="shared" si="115"/>
        <v>14.956198188010175</v>
      </c>
      <c r="AY103" s="106">
        <f t="shared" si="115"/>
        <v>18.972609429547514</v>
      </c>
      <c r="AZ103" s="106">
        <f t="shared" si="115"/>
        <v>12.587607955509258</v>
      </c>
      <c r="BA103" s="106">
        <f t="shared" si="115"/>
        <v>27.30324589070651</v>
      </c>
      <c r="BB103" s="106">
        <f t="shared" si="115"/>
        <v>15.430339925543338</v>
      </c>
      <c r="BC103" s="106">
        <f t="shared" si="115"/>
        <v>14.739996869255</v>
      </c>
      <c r="BD103" s="106">
        <f t="shared" si="115"/>
        <v>29.431563234238361</v>
      </c>
      <c r="BE103" s="106">
        <f t="shared" si="115"/>
        <v>19.178104769810535</v>
      </c>
      <c r="BF103" s="106">
        <f t="shared" si="115"/>
        <v>27.363820873038168</v>
      </c>
      <c r="BG103" s="106">
        <f t="shared" si="115"/>
        <v>38.188545763267157</v>
      </c>
      <c r="BH103" s="106">
        <f t="shared" si="115"/>
        <v>15.096593394257185</v>
      </c>
      <c r="BI103" s="106">
        <f t="shared" si="115"/>
        <v>33.131776330133405</v>
      </c>
      <c r="BJ103" s="106">
        <f t="shared" si="115"/>
        <v>51.191739020318842</v>
      </c>
      <c r="BK103" s="106">
        <f t="shared" si="115"/>
        <v>9.4976252909064041</v>
      </c>
      <c r="BL103" s="106">
        <f t="shared" si="115"/>
        <v>50.76351906136086</v>
      </c>
      <c r="BM103" s="106">
        <f t="shared" si="115"/>
        <v>42.077226792040967</v>
      </c>
      <c r="BN103" s="106">
        <f t="shared" si="115"/>
        <v>17.943196284094338</v>
      </c>
      <c r="BO103" s="106">
        <f t="shared" si="115"/>
        <v>19.992825998580109</v>
      </c>
      <c r="BP103" s="106">
        <f t="shared" si="115"/>
        <v>15.957299823281415</v>
      </c>
      <c r="BQ103" s="106">
        <f t="shared" si="115"/>
        <v>54.071776171469729</v>
      </c>
      <c r="BR103" s="106">
        <f t="shared" si="115"/>
        <v>60.80846475193264</v>
      </c>
      <c r="BS103" s="106">
        <f t="shared" si="115"/>
        <v>16.462132840030986</v>
      </c>
      <c r="BT103" s="106">
        <f t="shared" si="115"/>
        <v>18.162547477750167</v>
      </c>
      <c r="BU103" s="106">
        <f t="shared" si="115"/>
        <v>51.2670902153505</v>
      </c>
      <c r="BV103" s="106">
        <f t="shared" si="115"/>
        <v>13.616903818242051</v>
      </c>
      <c r="BW103" s="106">
        <f t="shared" si="115"/>
        <v>9.4769781535672983</v>
      </c>
      <c r="BX103" s="106">
        <f t="shared" si="115"/>
        <v>11.351801769082313</v>
      </c>
      <c r="BY103" s="106">
        <f t="shared" si="115"/>
        <v>18.907567299904393</v>
      </c>
      <c r="BZ103" s="106">
        <f t="shared" si="115"/>
        <v>13.946836711020731</v>
      </c>
      <c r="CA103" s="106">
        <f t="shared" si="115"/>
        <v>13.093138956810334</v>
      </c>
      <c r="CB103" s="106">
        <f t="shared" si="115"/>
        <v>12.614999181723183</v>
      </c>
      <c r="CC103" s="106">
        <f t="shared" si="115"/>
        <v>17.830802047444294</v>
      </c>
      <c r="CD103" s="106">
        <f t="shared" si="115"/>
        <v>10.99574142396389</v>
      </c>
      <c r="CE103" s="106">
        <f t="shared" si="115"/>
        <v>17.688835089051995</v>
      </c>
      <c r="CF103" s="106">
        <f t="shared" si="115"/>
        <v>12.050111039095409</v>
      </c>
      <c r="CG103" s="106">
        <f t="shared" si="115"/>
        <v>16.761642665287383</v>
      </c>
      <c r="CH103" s="106">
        <f t="shared" si="115"/>
        <v>9.4430822081557633</v>
      </c>
      <c r="CI103" s="106">
        <f t="shared" si="115"/>
        <v>13.338034983266981</v>
      </c>
      <c r="CJ103" s="106">
        <f t="shared" si="115"/>
        <v>27.226899713859758</v>
      </c>
      <c r="CK103" s="106">
        <f t="shared" si="115"/>
        <v>17.958499276735353</v>
      </c>
      <c r="CL103" s="106">
        <f t="shared" si="115"/>
        <v>24.157104400891615</v>
      </c>
      <c r="CM103" s="106">
        <f t="shared" si="115"/>
        <v>12.136351565449676</v>
      </c>
      <c r="CN103" s="106">
        <f t="shared" si="115"/>
        <v>8.5100269457479314</v>
      </c>
      <c r="CO103" s="106">
        <f t="shared" si="115"/>
        <v>13.07289262137793</v>
      </c>
      <c r="CP103" s="106">
        <f t="shared" si="115"/>
        <v>56.787020722870253</v>
      </c>
      <c r="CQ103" s="106">
        <f t="shared" si="115"/>
        <v>9.7310716869942731</v>
      </c>
      <c r="CR103" s="106">
        <f t="shared" si="115"/>
        <v>12.616246141455621</v>
      </c>
      <c r="CS103" s="106">
        <f t="shared" si="115"/>
        <v>13.250610009253846</v>
      </c>
      <c r="CT103" s="106">
        <f t="shared" si="115"/>
        <v>20.34048067596423</v>
      </c>
      <c r="CU103" s="106">
        <f t="shared" si="115"/>
        <v>18.009017308723013</v>
      </c>
      <c r="CV103" s="106">
        <f t="shared" si="115"/>
        <v>13.425741497029591</v>
      </c>
      <c r="CW103" s="106">
        <f t="shared" si="115"/>
        <v>11.919720926857119</v>
      </c>
      <c r="CX103" s="106">
        <f t="shared" si="115"/>
        <v>12.592727077748156</v>
      </c>
      <c r="CY103" s="106">
        <f t="shared" si="115"/>
        <v>19.167833622104034</v>
      </c>
      <c r="CZ103" s="106">
        <f t="shared" si="115"/>
        <v>33.413525652544145</v>
      </c>
      <c r="DA103" s="106">
        <f t="shared" si="115"/>
        <v>8.3344549845751601</v>
      </c>
      <c r="DB103" s="106">
        <f t="shared" si="115"/>
        <v>16.88584350679508</v>
      </c>
      <c r="DC103" s="106">
        <f t="shared" si="115"/>
        <v>13.68442189851622</v>
      </c>
      <c r="DD103" s="106">
        <f t="shared" si="115"/>
        <v>16.034422874022635</v>
      </c>
      <c r="DE103" s="106">
        <f t="shared" si="115"/>
        <v>42.773826050282295</v>
      </c>
      <c r="DF103" s="106">
        <f t="shared" si="115"/>
        <v>13.969220357078024</v>
      </c>
      <c r="DG103" s="106">
        <f t="shared" si="115"/>
        <v>26.595639575542574</v>
      </c>
      <c r="DH103" s="106">
        <f t="shared" si="115"/>
        <v>17.892889838751223</v>
      </c>
      <c r="DI103" s="106">
        <f t="shared" ref="DI103:FT103" si="116">((DI101/DI102)*51.9)</f>
        <v>13.174933022195191</v>
      </c>
      <c r="DJ103" s="106">
        <f t="shared" si="116"/>
        <v>10.589584325721674</v>
      </c>
      <c r="DK103" s="106">
        <f t="shared" si="116"/>
        <v>15.851212707467164</v>
      </c>
      <c r="DL103" s="106">
        <f t="shared" si="116"/>
        <v>20.4158099385299</v>
      </c>
      <c r="DM103" s="106">
        <f t="shared" si="116"/>
        <v>17.006586321227324</v>
      </c>
      <c r="DN103" s="106">
        <f t="shared" si="116"/>
        <v>70.619980226018924</v>
      </c>
      <c r="DO103" s="106">
        <f t="shared" si="116"/>
        <v>12.086786653954976</v>
      </c>
      <c r="DP103" s="106">
        <f t="shared" si="116"/>
        <v>9.979724457479767</v>
      </c>
      <c r="DQ103" s="106">
        <f t="shared" si="116"/>
        <v>21.66268163343371</v>
      </c>
      <c r="DR103" s="106">
        <f t="shared" si="116"/>
        <v>11.796560758764663</v>
      </c>
      <c r="DS103" s="106">
        <f t="shared" si="116"/>
        <v>17.21807146903577</v>
      </c>
      <c r="DT103" s="106">
        <f t="shared" si="116"/>
        <v>35.337317447726036</v>
      </c>
      <c r="DU103" s="106">
        <f t="shared" si="116"/>
        <v>54.280798801709267</v>
      </c>
      <c r="DV103" s="106">
        <f t="shared" si="116"/>
        <v>19.810022945158217</v>
      </c>
      <c r="DW103" s="106">
        <f t="shared" si="116"/>
        <v>25.175040671483139</v>
      </c>
      <c r="DX103" s="106">
        <f t="shared" si="116"/>
        <v>20.419624421860455</v>
      </c>
      <c r="DY103" s="106">
        <f t="shared" si="116"/>
        <v>37.048891523622927</v>
      </c>
      <c r="DZ103" s="106">
        <f t="shared" si="116"/>
        <v>33.81772747427479</v>
      </c>
      <c r="EA103" s="106">
        <f t="shared" si="116"/>
        <v>29.672177865592698</v>
      </c>
      <c r="EB103" s="106">
        <f t="shared" si="116"/>
        <v>12.273341616024277</v>
      </c>
      <c r="EC103" s="106">
        <f t="shared" si="116"/>
        <v>19.863688072600866</v>
      </c>
      <c r="ED103" s="106">
        <f t="shared" si="116"/>
        <v>65.83748185247606</v>
      </c>
      <c r="EE103" s="106">
        <f t="shared" si="116"/>
        <v>16.430049594671445</v>
      </c>
      <c r="EF103" s="106">
        <f t="shared" si="116"/>
        <v>11.427595522475528</v>
      </c>
      <c r="EG103" s="106">
        <f t="shared" si="116"/>
        <v>21.712912943022967</v>
      </c>
      <c r="EH103" s="106">
        <f t="shared" si="116"/>
        <v>9.4660469564380936</v>
      </c>
      <c r="EI103" s="106">
        <f t="shared" si="116"/>
        <v>26.243509371259208</v>
      </c>
      <c r="EJ103" s="106">
        <f t="shared" si="116"/>
        <v>29.701210289184775</v>
      </c>
      <c r="EK103" s="106">
        <f t="shared" si="116"/>
        <v>9.1197120877852473</v>
      </c>
      <c r="EL103" s="106">
        <f t="shared" si="116"/>
        <v>23.791007504304993</v>
      </c>
      <c r="EM103" s="106">
        <f t="shared" si="116"/>
        <v>11.445353847537296</v>
      </c>
      <c r="EN103" s="106">
        <f t="shared" si="116"/>
        <v>16.765239336347982</v>
      </c>
      <c r="EO103" s="106">
        <f t="shared" si="116"/>
        <v>15.911473495364456</v>
      </c>
      <c r="EP103" s="106">
        <f t="shared" si="116"/>
        <v>8.7079407619110381</v>
      </c>
      <c r="EQ103" s="106">
        <f t="shared" si="116"/>
        <v>21.235693200889511</v>
      </c>
      <c r="ER103" s="106">
        <f t="shared" si="116"/>
        <v>14.447542018707408</v>
      </c>
      <c r="ES103" s="106">
        <f t="shared" si="116"/>
        <v>12.83149381587233</v>
      </c>
      <c r="ET103" s="106">
        <f t="shared" si="116"/>
        <v>17.191135013092435</v>
      </c>
      <c r="EU103" s="106">
        <f t="shared" si="116"/>
        <v>10.153195867505913</v>
      </c>
      <c r="EV103" s="106">
        <f t="shared" si="116"/>
        <v>15.33170292733789</v>
      </c>
      <c r="EW103" s="106">
        <f t="shared" si="116"/>
        <v>17.388652113503703</v>
      </c>
      <c r="EX103" s="106">
        <f t="shared" si="116"/>
        <v>13.28159721670575</v>
      </c>
      <c r="EY103" s="106">
        <f t="shared" si="116"/>
        <v>16.146216119758542</v>
      </c>
      <c r="EZ103" s="106">
        <f t="shared" si="116"/>
        <v>13.917843975157291</v>
      </c>
      <c r="FA103" s="106">
        <f t="shared" si="116"/>
        <v>22.721585771166367</v>
      </c>
      <c r="FB103" s="106">
        <f t="shared" si="116"/>
        <v>18.728603917001728</v>
      </c>
      <c r="FC103" s="106">
        <f t="shared" si="116"/>
        <v>9.3736943635733567</v>
      </c>
      <c r="FD103" s="106">
        <f t="shared" si="116"/>
        <v>12.418065199980909</v>
      </c>
      <c r="FE103" s="106">
        <f t="shared" si="116"/>
        <v>23.492577172026568</v>
      </c>
      <c r="FF103" s="106">
        <f t="shared" si="116"/>
        <v>22.09294774791492</v>
      </c>
      <c r="FG103" s="106">
        <f t="shared" si="116"/>
        <v>7.5325438614752498</v>
      </c>
      <c r="FH103" s="106">
        <f t="shared" si="116"/>
        <v>172.01144629668104</v>
      </c>
      <c r="FI103" s="106">
        <f t="shared" si="116"/>
        <v>10.091903568863918</v>
      </c>
      <c r="FJ103" s="106">
        <f t="shared" si="116"/>
        <v>53.286995992831919</v>
      </c>
      <c r="FK103" s="106">
        <f t="shared" si="116"/>
        <v>9.5638144731550501</v>
      </c>
      <c r="FL103" s="106">
        <f t="shared" si="116"/>
        <v>31.807834230648663</v>
      </c>
      <c r="FM103" s="106">
        <f t="shared" si="116"/>
        <v>12.080827881062726</v>
      </c>
      <c r="FN103" s="106">
        <f t="shared" si="116"/>
        <v>13.35099547154827</v>
      </c>
      <c r="FO103" s="106">
        <f t="shared" si="116"/>
        <v>28.463014637870284</v>
      </c>
      <c r="FP103" s="106">
        <f t="shared" si="116"/>
        <v>35.382982426833436</v>
      </c>
      <c r="FQ103" s="106">
        <f t="shared" si="116"/>
        <v>27.192188676510593</v>
      </c>
      <c r="FR103" s="106">
        <f t="shared" si="116"/>
        <v>13.818978551067717</v>
      </c>
      <c r="FS103" s="106">
        <f t="shared" si="116"/>
        <v>71.430102312988865</v>
      </c>
      <c r="FT103" s="106">
        <f t="shared" si="116"/>
        <v>25.17936071097801</v>
      </c>
      <c r="FU103" s="106">
        <f t="shared" ref="FU103:GV103" si="117">((FU101/FU102)*51.9)</f>
        <v>25.029221007194501</v>
      </c>
      <c r="FV103" s="106">
        <f t="shared" si="117"/>
        <v>6.8064426363845287</v>
      </c>
      <c r="FW103" s="106">
        <f t="shared" si="117"/>
        <v>13.692947448347711</v>
      </c>
      <c r="FX103" s="106">
        <f t="shared" si="117"/>
        <v>34.382635411118876</v>
      </c>
      <c r="FY103" s="106">
        <f t="shared" si="117"/>
        <v>23.807146170385728</v>
      </c>
      <c r="FZ103" s="106">
        <f t="shared" si="117"/>
        <v>40.375311238188139</v>
      </c>
      <c r="GA103" s="106">
        <f t="shared" si="117"/>
        <v>16.529449956339494</v>
      </c>
      <c r="GB103" s="106">
        <f t="shared" si="117"/>
        <v>14.818183633627685</v>
      </c>
      <c r="GC103" s="106">
        <f t="shared" si="117"/>
        <v>17.772908477128585</v>
      </c>
      <c r="GD103" s="106">
        <f t="shared" si="117"/>
        <v>21.859015931722624</v>
      </c>
      <c r="GE103" s="106">
        <f t="shared" si="117"/>
        <v>14.433782921726859</v>
      </c>
      <c r="GF103" s="106">
        <f t="shared" si="117"/>
        <v>11.088045203260908</v>
      </c>
      <c r="GG103" s="106">
        <f t="shared" si="117"/>
        <v>21.153276797979714</v>
      </c>
      <c r="GH103" s="106">
        <f t="shared" si="117"/>
        <v>30.021334295649407</v>
      </c>
      <c r="GI103" s="106">
        <f t="shared" si="117"/>
        <v>28.773158219102143</v>
      </c>
      <c r="GJ103" s="106">
        <f t="shared" si="117"/>
        <v>17.184224691303008</v>
      </c>
      <c r="GK103" s="106">
        <f t="shared" si="117"/>
        <v>22.301349288328545</v>
      </c>
      <c r="GL103" s="106">
        <f t="shared" si="117"/>
        <v>33.064119321190752</v>
      </c>
      <c r="GM103" s="106">
        <f t="shared" si="117"/>
        <v>26.15776963593521</v>
      </c>
      <c r="GN103" s="106">
        <f t="shared" si="117"/>
        <v>30.899356407419532</v>
      </c>
      <c r="GO103" s="106">
        <f t="shared" si="117"/>
        <v>12.734510932956594</v>
      </c>
      <c r="GP103" s="106">
        <f t="shared" si="117"/>
        <v>15.584401515411635</v>
      </c>
      <c r="GQ103" s="106">
        <f t="shared" si="117"/>
        <v>20.746598914573198</v>
      </c>
      <c r="GR103" s="106">
        <f t="shared" si="117"/>
        <v>12.688062595036547</v>
      </c>
      <c r="GS103" s="106">
        <f t="shared" si="117"/>
        <v>34.255381172079687</v>
      </c>
      <c r="GT103" s="106">
        <f t="shared" si="117"/>
        <v>10.324850447836878</v>
      </c>
      <c r="GU103" s="106">
        <f t="shared" si="117"/>
        <v>15.057431479530475</v>
      </c>
      <c r="GV103" s="106">
        <f t="shared" si="117"/>
        <v>51.167897168601954</v>
      </c>
    </row>
    <row r="104" spans="1:204" x14ac:dyDescent="0.2">
      <c r="A104" s="83"/>
      <c r="B104" s="70"/>
      <c r="C104" s="71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Y104" s="72"/>
      <c r="Z104" s="73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</row>
    <row r="105" spans="1:204" x14ac:dyDescent="0.2">
      <c r="A105" s="69" t="s">
        <v>2083</v>
      </c>
      <c r="B105" s="70">
        <f>STDEV(D105:W105)/AVERAGE(D105:W105)</f>
        <v>4.2925440483192842E-2</v>
      </c>
      <c r="C105" s="71"/>
      <c r="D105" s="8">
        <v>1971074.89852059</v>
      </c>
      <c r="E105" s="8">
        <v>2001162.95215276</v>
      </c>
      <c r="F105" s="8">
        <v>2023435.5374191201</v>
      </c>
      <c r="G105" s="8">
        <v>1977379.7621525601</v>
      </c>
      <c r="H105" s="8">
        <v>1985037.33430538</v>
      </c>
      <c r="I105" s="8">
        <v>1946438.4108198199</v>
      </c>
      <c r="J105" s="8">
        <v>1930789.73658352</v>
      </c>
      <c r="K105" s="8">
        <v>1898818.6928798901</v>
      </c>
      <c r="L105" s="8">
        <v>1844595.5687855701</v>
      </c>
      <c r="M105" s="8">
        <v>1850063.4798466701</v>
      </c>
      <c r="N105" s="8">
        <v>1828859.8836013</v>
      </c>
      <c r="O105" s="8">
        <v>1822416.6950630599</v>
      </c>
      <c r="P105" s="8">
        <v>1823403.6954452901</v>
      </c>
      <c r="Q105" s="8">
        <v>1797522.39084434</v>
      </c>
      <c r="R105" s="8">
        <v>1799042.9475334601</v>
      </c>
      <c r="S105" s="8">
        <v>1870009.61700487</v>
      </c>
      <c r="T105" s="8">
        <v>1816642.7914519899</v>
      </c>
      <c r="U105" s="8">
        <v>1794517.91452127</v>
      </c>
      <c r="V105" s="8">
        <v>1799497.18219971</v>
      </c>
      <c r="W105" s="8">
        <v>1781988.4883774801</v>
      </c>
      <c r="Y105" s="72">
        <f>STDEV(AA105:AT105)/AVERAGE(AA105:AT105)</f>
        <v>2.9122442803704792E-2</v>
      </c>
      <c r="Z105" s="73"/>
      <c r="AA105" s="10">
        <v>743038.11243408301</v>
      </c>
      <c r="AB105" s="10">
        <v>765574.07857425802</v>
      </c>
      <c r="AC105" s="10">
        <v>735435.10371502803</v>
      </c>
      <c r="AD105" s="10">
        <v>746549.98250488297</v>
      </c>
      <c r="AE105" s="10">
        <v>737915.55955019605</v>
      </c>
      <c r="AF105" s="10">
        <v>729120.54961387196</v>
      </c>
      <c r="AG105" s="10">
        <v>728838.80704399105</v>
      </c>
      <c r="AH105" s="10">
        <v>736195.85013113602</v>
      </c>
      <c r="AI105" s="10">
        <v>701319.64512799506</v>
      </c>
      <c r="AJ105" s="10">
        <v>693595.45528404799</v>
      </c>
      <c r="AK105" s="10">
        <v>709698.56357076694</v>
      </c>
      <c r="AL105" s="10">
        <v>685288.098119042</v>
      </c>
      <c r="AM105" s="10">
        <v>714216.97925529198</v>
      </c>
      <c r="AN105" s="10">
        <v>721117.86827854102</v>
      </c>
      <c r="AO105" s="10">
        <v>700478.41958536999</v>
      </c>
      <c r="AP105" s="10">
        <v>714222.96042858995</v>
      </c>
      <c r="AQ105" s="10">
        <v>694333.052407154</v>
      </c>
      <c r="AR105" s="10">
        <v>709080.34082182404</v>
      </c>
      <c r="AS105" s="10">
        <v>708747.96620390296</v>
      </c>
      <c r="AT105" s="10">
        <v>701345.75321726303</v>
      </c>
      <c r="AV105" s="102">
        <v>5482138.3071596297</v>
      </c>
      <c r="AW105" s="102">
        <v>1792776.4471863401</v>
      </c>
      <c r="AX105" s="102">
        <v>1986646.2754629401</v>
      </c>
      <c r="AY105" s="102">
        <v>5412693.4742000196</v>
      </c>
      <c r="AZ105" s="102">
        <v>4065529.5873595998</v>
      </c>
      <c r="BA105" s="102">
        <v>364971.21794051997</v>
      </c>
      <c r="BB105" s="102">
        <v>6471635.1642737603</v>
      </c>
      <c r="BC105" s="102">
        <v>3407189.8082966902</v>
      </c>
      <c r="BD105" s="102">
        <v>1847073.09157723</v>
      </c>
      <c r="BE105" s="102">
        <v>811300.41423302796</v>
      </c>
      <c r="BF105" s="102">
        <v>5966587.5271878596</v>
      </c>
      <c r="BG105" s="102">
        <v>3295604.1344725299</v>
      </c>
      <c r="BH105" s="102">
        <v>3183333.92551539</v>
      </c>
      <c r="BI105" s="102">
        <v>2475260.0823973101</v>
      </c>
      <c r="BJ105" s="102">
        <v>45816.151385716097</v>
      </c>
      <c r="BK105" s="102">
        <v>2978606.4983697501</v>
      </c>
      <c r="BL105" s="102">
        <v>9319709.0663039498</v>
      </c>
      <c r="BM105" s="102">
        <v>5495150.6542573003</v>
      </c>
      <c r="BN105" s="102">
        <v>978768.81499655906</v>
      </c>
      <c r="BO105" s="102">
        <v>5883231.8624708997</v>
      </c>
      <c r="BP105" s="102">
        <v>4187148.84863347</v>
      </c>
      <c r="BQ105" s="102">
        <v>3956535.0466599301</v>
      </c>
      <c r="BR105" s="102">
        <v>405316.14217789302</v>
      </c>
      <c r="BS105" s="102">
        <v>235868.276200325</v>
      </c>
      <c r="BT105" s="102">
        <v>4169714.3392901001</v>
      </c>
      <c r="BU105" s="102">
        <v>6155657.3855826603</v>
      </c>
      <c r="BV105" s="102">
        <v>2296276.8529018499</v>
      </c>
      <c r="BW105" s="102">
        <v>2776223.07322866</v>
      </c>
      <c r="BX105" s="102">
        <v>1495064.53856017</v>
      </c>
      <c r="BY105" s="102">
        <v>2884376.35988071</v>
      </c>
      <c r="BZ105" s="102">
        <v>6355443.2020324701</v>
      </c>
      <c r="CA105" s="102">
        <v>2215926.1917287898</v>
      </c>
      <c r="CB105" s="102">
        <v>5301175.0576076796</v>
      </c>
      <c r="CC105" s="102">
        <v>3593750.0974471201</v>
      </c>
      <c r="CD105" s="102">
        <v>823477.10992724204</v>
      </c>
      <c r="CE105" s="102">
        <v>4481594.3932419801</v>
      </c>
      <c r="CF105" s="102">
        <v>6308821.17259923</v>
      </c>
      <c r="CG105" s="102">
        <v>73987.957900401903</v>
      </c>
      <c r="CH105" s="102">
        <v>8147512.0777813597</v>
      </c>
      <c r="CI105" s="102">
        <v>1928737.4906444601</v>
      </c>
      <c r="CJ105" s="102">
        <v>2357692.8367759301</v>
      </c>
      <c r="CK105" s="102">
        <v>1773888.96182307</v>
      </c>
      <c r="CL105" s="102">
        <v>5288954.8524619304</v>
      </c>
      <c r="CM105" s="102">
        <v>3223287.8558593998</v>
      </c>
      <c r="CN105" s="102">
        <v>2908075.2370696398</v>
      </c>
      <c r="CO105" s="102">
        <v>4121541.72510579</v>
      </c>
      <c r="CP105" s="102">
        <v>3017174.1337569901</v>
      </c>
      <c r="CQ105" s="102">
        <v>3811170.8227510401</v>
      </c>
      <c r="CR105" s="102">
        <v>801241.75070487603</v>
      </c>
      <c r="CS105" s="102">
        <v>1821930.5304414199</v>
      </c>
      <c r="CT105" s="102">
        <v>5173489.0481527997</v>
      </c>
      <c r="CU105" s="102">
        <v>4106728.2973053101</v>
      </c>
      <c r="CV105" s="102">
        <v>6668421.9029941997</v>
      </c>
      <c r="CW105" s="102">
        <v>4165017.3596321801</v>
      </c>
      <c r="CX105" s="102">
        <v>3716517.9921902502</v>
      </c>
      <c r="CY105" s="102">
        <v>4532561.2400925197</v>
      </c>
      <c r="CZ105" s="102">
        <v>1112866.84650242</v>
      </c>
      <c r="DA105" s="102">
        <v>9530836.6190854404</v>
      </c>
      <c r="DB105" s="102">
        <v>3637870.2690845998</v>
      </c>
      <c r="DC105" s="102">
        <v>2524429.4827601202</v>
      </c>
      <c r="DD105" s="102">
        <v>10656651.9693013</v>
      </c>
      <c r="DE105" s="102">
        <v>2139191.8945003101</v>
      </c>
      <c r="DF105" s="102">
        <v>2405534.6533042402</v>
      </c>
      <c r="DG105" s="102">
        <v>1824926.52536849</v>
      </c>
      <c r="DH105" s="102">
        <v>7394793.7046255702</v>
      </c>
      <c r="DI105" s="102">
        <v>6277178.6826138496</v>
      </c>
      <c r="DJ105" s="102">
        <v>32818.742829657604</v>
      </c>
      <c r="DK105" s="102">
        <v>4314519.3936751699</v>
      </c>
      <c r="DL105" s="102">
        <v>3553437.6248318702</v>
      </c>
      <c r="DM105" s="102">
        <v>4220372.3288357202</v>
      </c>
      <c r="DN105" s="102">
        <v>2041810.87853447</v>
      </c>
      <c r="DO105" s="102">
        <v>3225528.8008765802</v>
      </c>
      <c r="DP105" s="102">
        <v>970812.78503832698</v>
      </c>
      <c r="DQ105" s="102">
        <v>3651006.5881781001</v>
      </c>
      <c r="DR105" s="102">
        <v>92756.976934594</v>
      </c>
      <c r="DS105" s="102">
        <v>6984743.6320157498</v>
      </c>
      <c r="DT105" s="102">
        <v>3708749.7049016999</v>
      </c>
      <c r="DU105" s="102">
        <v>1681533.42871227</v>
      </c>
      <c r="DV105" s="102">
        <v>1420608.01252986</v>
      </c>
      <c r="DW105" s="102">
        <v>2063046.4775916699</v>
      </c>
      <c r="DX105" s="102">
        <v>1805477.1816380201</v>
      </c>
      <c r="DY105" s="102">
        <v>465218.541259119</v>
      </c>
      <c r="DZ105" s="102">
        <v>2065831.5230749601</v>
      </c>
      <c r="EA105" s="102">
        <v>6544911.8823343497</v>
      </c>
      <c r="EB105" s="102">
        <v>2614690.9748428301</v>
      </c>
      <c r="EC105" s="102">
        <v>2067964.2728387499</v>
      </c>
      <c r="ED105" s="102">
        <v>11558585.464467499</v>
      </c>
      <c r="EE105" s="102">
        <v>6696243.2492591599</v>
      </c>
      <c r="EF105" s="102">
        <v>5433838.7916286699</v>
      </c>
      <c r="EG105" s="102">
        <v>40570.695688034197</v>
      </c>
      <c r="EH105" s="102">
        <v>1202313.0331830101</v>
      </c>
      <c r="EI105" s="102">
        <v>3718805.9582086098</v>
      </c>
      <c r="EJ105" s="102">
        <v>1615852.9083855001</v>
      </c>
      <c r="EK105" s="102">
        <v>172767.41680686601</v>
      </c>
      <c r="EL105" s="102">
        <v>3876820.1196905002</v>
      </c>
      <c r="EM105" s="102">
        <v>3696379.30005361</v>
      </c>
      <c r="EN105" s="102">
        <v>4296074.5130775403</v>
      </c>
      <c r="EO105" s="102">
        <v>2817038.01140121</v>
      </c>
      <c r="EP105" s="102">
        <v>3539526.5862902999</v>
      </c>
      <c r="EQ105" s="102">
        <v>2535451.6461554598</v>
      </c>
      <c r="ER105" s="102">
        <v>4660802.4324911498</v>
      </c>
      <c r="ES105" s="102">
        <v>7036840.3127391599</v>
      </c>
      <c r="ET105" s="102">
        <v>2582892.9034883901</v>
      </c>
      <c r="EU105" s="102">
        <v>1355169.9497047199</v>
      </c>
      <c r="EV105" s="102">
        <v>1972395.4179670501</v>
      </c>
      <c r="EW105" s="102">
        <v>1681695.2907667099</v>
      </c>
      <c r="EX105" s="102">
        <v>1572956.8652600599</v>
      </c>
      <c r="EY105" s="102">
        <v>3569430.3112441199</v>
      </c>
      <c r="EZ105" s="102">
        <v>1401670.9095860501</v>
      </c>
      <c r="FA105" s="102">
        <v>3637452.31998784</v>
      </c>
      <c r="FB105" s="102">
        <v>3013391.91649559</v>
      </c>
      <c r="FC105" s="102">
        <v>2868811.9226436899</v>
      </c>
      <c r="FD105" s="102">
        <v>3787364.5659773401</v>
      </c>
      <c r="FE105" s="102">
        <v>3960547.3999616699</v>
      </c>
      <c r="FF105" s="102">
        <v>1874142.07892259</v>
      </c>
      <c r="FG105" s="102">
        <v>1693547.43281647</v>
      </c>
      <c r="FH105" s="102">
        <v>6818795.4454298299</v>
      </c>
      <c r="FI105" s="102">
        <v>4619751.60738781</v>
      </c>
      <c r="FJ105" s="102">
        <v>7128637.7002089201</v>
      </c>
      <c r="FK105" s="102">
        <v>2886030.8581568701</v>
      </c>
      <c r="FL105" s="102">
        <v>1845787.2182419701</v>
      </c>
      <c r="FM105" s="102">
        <v>4604936.7797592804</v>
      </c>
      <c r="FN105" s="102">
        <v>3169763.79984057</v>
      </c>
      <c r="FO105" s="102">
        <v>46781.951873407903</v>
      </c>
      <c r="FP105" s="102">
        <v>3590089.3466632199</v>
      </c>
      <c r="FQ105" s="102">
        <v>5135699.7129349997</v>
      </c>
      <c r="FR105" s="102">
        <v>3812012.0142582101</v>
      </c>
      <c r="FS105" s="102">
        <v>2701277.74303836</v>
      </c>
      <c r="FT105" s="102">
        <v>1889016.15095368</v>
      </c>
      <c r="FU105" s="102">
        <v>3777282.7079541199</v>
      </c>
      <c r="FV105" s="102">
        <v>3684249.8616365702</v>
      </c>
      <c r="FW105" s="102">
        <v>2077219.22144579</v>
      </c>
      <c r="FX105" s="102">
        <v>2169527.7841422199</v>
      </c>
      <c r="FY105" s="102">
        <v>10183188.194512701</v>
      </c>
      <c r="FZ105" s="102">
        <v>2419299.91775141</v>
      </c>
      <c r="GA105" s="102">
        <v>6561833.9234284796</v>
      </c>
      <c r="GB105" s="102">
        <v>2228077.8202726799</v>
      </c>
      <c r="GC105" s="102">
        <v>1001450.54109464</v>
      </c>
      <c r="GD105" s="102">
        <v>4300762.4760658797</v>
      </c>
      <c r="GE105" s="102">
        <v>2614968.0287407199</v>
      </c>
      <c r="GF105" s="102">
        <v>1718403.0700499699</v>
      </c>
      <c r="GG105" s="102">
        <v>1985911.88458571</v>
      </c>
      <c r="GH105" s="102">
        <v>2706120.5933703398</v>
      </c>
      <c r="GI105" s="102">
        <v>2183019.4223970398</v>
      </c>
      <c r="GJ105" s="102">
        <v>5052668.3856781702</v>
      </c>
      <c r="GK105" s="102">
        <v>1307704.1008015301</v>
      </c>
      <c r="GL105" s="102">
        <v>1831856.0180265</v>
      </c>
      <c r="GM105" s="102">
        <v>1414600.31187743</v>
      </c>
      <c r="GN105" s="102">
        <v>4042470.28907086</v>
      </c>
      <c r="GO105" s="102">
        <v>3311571.3512961399</v>
      </c>
      <c r="GP105" s="102">
        <v>707718.44288746198</v>
      </c>
      <c r="GQ105" s="102">
        <v>1678595.3578806999</v>
      </c>
      <c r="GR105" s="102">
        <v>6137505.00042341</v>
      </c>
      <c r="GS105" s="102">
        <v>2558128.0697194701</v>
      </c>
      <c r="GT105" s="102">
        <v>6450882.2499909401</v>
      </c>
      <c r="GU105" s="102">
        <v>6690486.03361075</v>
      </c>
      <c r="GV105" s="102">
        <v>1185166.2236515</v>
      </c>
    </row>
    <row r="106" spans="1:204" x14ac:dyDescent="0.2">
      <c r="A106" s="69" t="s">
        <v>2084</v>
      </c>
      <c r="B106" s="70">
        <f>STDEV(D106:W106)/AVERAGE(D106:W106)</f>
        <v>4.7126138067165951E-2</v>
      </c>
      <c r="C106" s="71"/>
      <c r="D106" s="8">
        <v>2215902.1092005</v>
      </c>
      <c r="E106" s="8">
        <v>2250460.2751438599</v>
      </c>
      <c r="F106" s="8">
        <v>2222066.1512214299</v>
      </c>
      <c r="G106" s="8">
        <v>2146942.2966847699</v>
      </c>
      <c r="H106" s="8">
        <v>2128992.0843922598</v>
      </c>
      <c r="I106" s="8">
        <v>2147141.39676128</v>
      </c>
      <c r="J106" s="8">
        <v>2122150.1693416699</v>
      </c>
      <c r="K106" s="8">
        <v>2057364.5116323601</v>
      </c>
      <c r="L106" s="8">
        <v>2019182.90434727</v>
      </c>
      <c r="M106" s="8">
        <v>2040628.8738269</v>
      </c>
      <c r="N106" s="8">
        <v>2017332.97177918</v>
      </c>
      <c r="O106" s="8">
        <v>1990569.0966093801</v>
      </c>
      <c r="P106" s="8">
        <v>2050002.98030087</v>
      </c>
      <c r="Q106" s="8">
        <v>2006056.72889823</v>
      </c>
      <c r="R106" s="8">
        <v>1974054.1682337399</v>
      </c>
      <c r="S106" s="8">
        <v>2030400.4922081199</v>
      </c>
      <c r="T106" s="8">
        <v>1968458.2485356401</v>
      </c>
      <c r="U106" s="8">
        <v>1948097.8657947499</v>
      </c>
      <c r="V106" s="8">
        <v>1997754.3167976099</v>
      </c>
      <c r="W106" s="8">
        <v>1904719.85670523</v>
      </c>
      <c r="Y106" s="72">
        <f>STDEV(AA106:AT106)/AVERAGE(AA106:AT106)</f>
        <v>2.6472096127818187E-2</v>
      </c>
      <c r="Z106" s="73"/>
      <c r="AA106" s="10">
        <v>1587379.03096188</v>
      </c>
      <c r="AB106" s="10">
        <v>1588798.9874951299</v>
      </c>
      <c r="AC106" s="10">
        <v>1568287.9133781299</v>
      </c>
      <c r="AD106" s="10">
        <v>1595453.9599099299</v>
      </c>
      <c r="AE106" s="10">
        <v>1534553.6730659399</v>
      </c>
      <c r="AF106" s="10">
        <v>1537248.77978834</v>
      </c>
      <c r="AG106" s="10">
        <v>1535425.51652257</v>
      </c>
      <c r="AH106" s="10">
        <v>1535427.8351877299</v>
      </c>
      <c r="AI106" s="10">
        <v>1508502.65432078</v>
      </c>
      <c r="AJ106" s="10">
        <v>1490843.7164160099</v>
      </c>
      <c r="AK106" s="10">
        <v>1492415.76247781</v>
      </c>
      <c r="AL106" s="10">
        <v>1447569.96067439</v>
      </c>
      <c r="AM106" s="10">
        <v>1474714.5018748899</v>
      </c>
      <c r="AN106" s="10">
        <v>1485996.54581688</v>
      </c>
      <c r="AO106" s="10">
        <v>1474338.3726981301</v>
      </c>
      <c r="AP106" s="10">
        <v>1523469.3402318901</v>
      </c>
      <c r="AQ106" s="10">
        <v>1522106.04412736</v>
      </c>
      <c r="AR106" s="10">
        <v>1521271.3160693101</v>
      </c>
      <c r="AS106" s="10">
        <v>1502522.2234772199</v>
      </c>
      <c r="AT106" s="10">
        <v>1533054.15529643</v>
      </c>
      <c r="AV106" s="102">
        <v>1603996.1064549999</v>
      </c>
      <c r="AW106" s="102">
        <v>1610120.99261726</v>
      </c>
      <c r="AX106" s="102">
        <v>1519543.8769228801</v>
      </c>
      <c r="AY106" s="102">
        <v>1544925.6355570201</v>
      </c>
      <c r="AZ106" s="102">
        <v>1528052.3835701901</v>
      </c>
      <c r="BA106" s="102">
        <v>1571963.7349926101</v>
      </c>
      <c r="BB106" s="102">
        <v>1495159.5960180999</v>
      </c>
      <c r="BC106" s="102">
        <v>1587666.5762074201</v>
      </c>
      <c r="BD106" s="102">
        <v>1535401.10576262</v>
      </c>
      <c r="BE106" s="102">
        <v>1581406.3118884801</v>
      </c>
      <c r="BF106" s="102">
        <v>1516649.5692621199</v>
      </c>
      <c r="BG106" s="102">
        <v>1260386.05712917</v>
      </c>
      <c r="BH106" s="102">
        <v>1455707.7200690799</v>
      </c>
      <c r="BI106" s="102">
        <v>1472598.2997837299</v>
      </c>
      <c r="BJ106" s="102">
        <v>1609915.27414086</v>
      </c>
      <c r="BK106" s="102">
        <v>1631732.5018436001</v>
      </c>
      <c r="BL106" s="102">
        <v>1485364.4234307499</v>
      </c>
      <c r="BM106" s="102">
        <v>1492094.74649574</v>
      </c>
      <c r="BN106" s="102">
        <v>1614654.11519119</v>
      </c>
      <c r="BO106" s="102">
        <v>1542387.2840875499</v>
      </c>
      <c r="BP106" s="102">
        <v>1583844.8752625501</v>
      </c>
      <c r="BQ106" s="102">
        <v>1535345.9742159201</v>
      </c>
      <c r="BR106" s="102">
        <v>1637489.41290685</v>
      </c>
      <c r="BS106" s="102">
        <v>1580456.6251181299</v>
      </c>
      <c r="BT106" s="102">
        <v>1616638.9116791401</v>
      </c>
      <c r="BU106" s="102">
        <v>1556299.7368478801</v>
      </c>
      <c r="BV106" s="102">
        <v>1565250.72729077</v>
      </c>
      <c r="BW106" s="102">
        <v>1525645.3537318001</v>
      </c>
      <c r="BX106" s="102">
        <v>1524405.16185471</v>
      </c>
      <c r="BY106" s="102">
        <v>1589242.1031325399</v>
      </c>
      <c r="BZ106" s="102">
        <v>1584333.2970001299</v>
      </c>
      <c r="CA106" s="102">
        <v>1629205.7507422999</v>
      </c>
      <c r="CB106" s="102">
        <v>1541444.8986529701</v>
      </c>
      <c r="CC106" s="102">
        <v>1543277.0632336701</v>
      </c>
      <c r="CD106" s="102">
        <v>1612671.13620946</v>
      </c>
      <c r="CE106" s="102">
        <v>1582635.2056873699</v>
      </c>
      <c r="CF106" s="102">
        <v>1453708.30770262</v>
      </c>
      <c r="CG106" s="102">
        <v>1552546.7382225899</v>
      </c>
      <c r="CH106" s="102">
        <v>1508422.4492520001</v>
      </c>
      <c r="CI106" s="102">
        <v>1482189.33154368</v>
      </c>
      <c r="CJ106" s="102">
        <v>1456856.69762636</v>
      </c>
      <c r="CK106" s="102">
        <v>1498140.19900477</v>
      </c>
      <c r="CL106" s="102">
        <v>1499353.42150027</v>
      </c>
      <c r="CM106" s="102">
        <v>1650362.42250209</v>
      </c>
      <c r="CN106" s="102">
        <v>1475771.4086464799</v>
      </c>
      <c r="CO106" s="102">
        <v>1496952.3887405801</v>
      </c>
      <c r="CP106" s="102">
        <v>1411090.4122186201</v>
      </c>
      <c r="CQ106" s="102">
        <v>1489853.19714731</v>
      </c>
      <c r="CR106" s="102">
        <v>1479916.12555839</v>
      </c>
      <c r="CS106" s="102">
        <v>1467357.3457754799</v>
      </c>
      <c r="CT106" s="102">
        <v>1454737.34316884</v>
      </c>
      <c r="CU106" s="102">
        <v>1420528.0043656901</v>
      </c>
      <c r="CV106" s="102">
        <v>1470115.66032034</v>
      </c>
      <c r="CW106" s="102">
        <v>1402474.78913344</v>
      </c>
      <c r="CX106" s="102">
        <v>1486405.8418000699</v>
      </c>
      <c r="CY106" s="102">
        <v>1425078.3370550401</v>
      </c>
      <c r="CZ106" s="102">
        <v>1487451.74321516</v>
      </c>
      <c r="DA106" s="102">
        <v>1369645.9911193501</v>
      </c>
      <c r="DB106" s="102">
        <v>1427563.26151648</v>
      </c>
      <c r="DC106" s="102">
        <v>1412309.45358538</v>
      </c>
      <c r="DD106" s="102">
        <v>1341838.80190571</v>
      </c>
      <c r="DE106" s="102">
        <v>1519636.6291417901</v>
      </c>
      <c r="DF106" s="102">
        <v>1495247.7802935501</v>
      </c>
      <c r="DG106" s="102">
        <v>1366402.38623667</v>
      </c>
      <c r="DH106" s="102">
        <v>1482213.05402465</v>
      </c>
      <c r="DI106" s="102">
        <v>1401280.7508884401</v>
      </c>
      <c r="DJ106" s="102">
        <v>1437676.9166617</v>
      </c>
      <c r="DK106" s="102">
        <v>1360131.0405580599</v>
      </c>
      <c r="DL106" s="102">
        <v>1464785.79661451</v>
      </c>
      <c r="DM106" s="102">
        <v>1478050.2785668799</v>
      </c>
      <c r="DN106" s="102">
        <v>1491734.0942339301</v>
      </c>
      <c r="DO106" s="102">
        <v>1477932.9577439199</v>
      </c>
      <c r="DP106" s="102">
        <v>1505030.8673837101</v>
      </c>
      <c r="DQ106" s="102">
        <v>1529802.33938357</v>
      </c>
      <c r="DR106" s="102">
        <v>1471363.0895410301</v>
      </c>
      <c r="DS106" s="102">
        <v>1449130.4547989999</v>
      </c>
      <c r="DT106" s="102">
        <v>1323185.6030648299</v>
      </c>
      <c r="DU106" s="102">
        <v>1267315.7683147099</v>
      </c>
      <c r="DV106" s="102">
        <v>1362962.5873423901</v>
      </c>
      <c r="DW106" s="102">
        <v>1333012.8803973</v>
      </c>
      <c r="DX106" s="102">
        <v>1337516.0659235099</v>
      </c>
      <c r="DY106" s="102">
        <v>1268504.04745205</v>
      </c>
      <c r="DZ106" s="102">
        <v>1363535.8949722601</v>
      </c>
      <c r="EA106" s="102">
        <v>1251837.09242628</v>
      </c>
      <c r="EB106" s="102">
        <v>1369467.3637037701</v>
      </c>
      <c r="EC106" s="102">
        <v>1327400.0678655801</v>
      </c>
      <c r="ED106" s="102">
        <v>1190334.7632655699</v>
      </c>
      <c r="EE106" s="102">
        <v>1255719.34362426</v>
      </c>
      <c r="EF106" s="102">
        <v>1250205.18553509</v>
      </c>
      <c r="EG106" s="102">
        <v>1252388.9515992301</v>
      </c>
      <c r="EH106" s="102">
        <v>1336779.6435378999</v>
      </c>
      <c r="EI106" s="102">
        <v>1313032.4814081001</v>
      </c>
      <c r="EJ106" s="102">
        <v>1261512.9116752101</v>
      </c>
      <c r="EK106" s="102">
        <v>1306287.7579765699</v>
      </c>
      <c r="EL106" s="102">
        <v>1227039.8768954601</v>
      </c>
      <c r="EM106" s="102">
        <v>1302451.6344764901</v>
      </c>
      <c r="EN106" s="102">
        <v>1280008.2214516799</v>
      </c>
      <c r="EO106" s="102">
        <v>1439774.31558302</v>
      </c>
      <c r="EP106" s="102">
        <v>1399727.8976362499</v>
      </c>
      <c r="EQ106" s="102">
        <v>1294644.6665350001</v>
      </c>
      <c r="ER106" s="102">
        <v>1267995.4517538501</v>
      </c>
      <c r="ES106" s="102">
        <v>1402046.57525043</v>
      </c>
      <c r="ET106" s="102">
        <v>1340529.9392540001</v>
      </c>
      <c r="EU106" s="102">
        <v>1452659.0678425401</v>
      </c>
      <c r="EV106" s="102">
        <v>1351590.11249162</v>
      </c>
      <c r="EW106" s="102">
        <v>1312859.54562616</v>
      </c>
      <c r="EX106" s="102">
        <v>1369339.54743968</v>
      </c>
      <c r="EY106" s="102">
        <v>1427798.3415729899</v>
      </c>
      <c r="EZ106" s="102">
        <v>1397440.1459107699</v>
      </c>
      <c r="FA106" s="102">
        <v>1420065.69432631</v>
      </c>
      <c r="FB106" s="102">
        <v>1315831.6029457201</v>
      </c>
      <c r="FC106" s="102">
        <v>1349329.8309375199</v>
      </c>
      <c r="FD106" s="102">
        <v>1335055.59900646</v>
      </c>
      <c r="FE106" s="102">
        <v>1361925.1668311399</v>
      </c>
      <c r="FF106" s="102">
        <v>1419775.0343307999</v>
      </c>
      <c r="FG106" s="102">
        <v>1447242.2566521899</v>
      </c>
      <c r="FH106" s="102">
        <v>1390749.2955891001</v>
      </c>
      <c r="FI106" s="102">
        <v>1357452.4667400799</v>
      </c>
      <c r="FJ106" s="102">
        <v>1344112.2612646699</v>
      </c>
      <c r="FK106" s="102">
        <v>1330117.6527686799</v>
      </c>
      <c r="FL106" s="102">
        <v>1352623.87547904</v>
      </c>
      <c r="FM106" s="102">
        <v>1291806.94425836</v>
      </c>
      <c r="FN106" s="102">
        <v>1359140.89528826</v>
      </c>
      <c r="FO106" s="102">
        <v>1360239.1061295499</v>
      </c>
      <c r="FP106" s="102">
        <v>1381851.3734106999</v>
      </c>
      <c r="FQ106" s="102">
        <v>1295998.1839481301</v>
      </c>
      <c r="FR106" s="102">
        <v>1345367.43715047</v>
      </c>
      <c r="FS106" s="102">
        <v>1329135.2728319601</v>
      </c>
      <c r="FT106" s="102">
        <v>1344263.9533335699</v>
      </c>
      <c r="FU106" s="102">
        <v>1289213.97427446</v>
      </c>
      <c r="FV106" s="102">
        <v>1247986.3465827701</v>
      </c>
      <c r="FW106" s="102">
        <v>1456154.6944670801</v>
      </c>
      <c r="FX106" s="102">
        <v>1386002.0760659601</v>
      </c>
      <c r="FY106" s="102">
        <v>1323922.5995974001</v>
      </c>
      <c r="FZ106" s="102">
        <v>1462114.81728811</v>
      </c>
      <c r="GA106" s="102">
        <v>1334347.5990610099</v>
      </c>
      <c r="GB106" s="102">
        <v>1571605.07102169</v>
      </c>
      <c r="GC106" s="102">
        <v>1413748.16675865</v>
      </c>
      <c r="GD106" s="102">
        <v>1335463.9560626601</v>
      </c>
      <c r="GE106" s="102">
        <v>1367989.340047</v>
      </c>
      <c r="GF106" s="102">
        <v>1448112.9202836801</v>
      </c>
      <c r="GG106" s="102">
        <v>1658133.2545324001</v>
      </c>
      <c r="GH106" s="102">
        <v>1418854.5140190399</v>
      </c>
      <c r="GI106" s="102">
        <v>1353316.3454636601</v>
      </c>
      <c r="GJ106" s="102">
        <v>1348229.00376179</v>
      </c>
      <c r="GK106" s="102">
        <v>1392635.7422152299</v>
      </c>
      <c r="GL106" s="102">
        <v>1331995.5086906599</v>
      </c>
      <c r="GM106" s="102">
        <v>1278974.93133093</v>
      </c>
      <c r="GN106" s="102">
        <v>1334330.18768376</v>
      </c>
      <c r="GO106" s="102">
        <v>1230781.3820414999</v>
      </c>
      <c r="GP106" s="102">
        <v>1372760.4163468</v>
      </c>
      <c r="GQ106" s="102">
        <v>1507619.8698855101</v>
      </c>
      <c r="GR106" s="102">
        <v>1275943.77502905</v>
      </c>
      <c r="GS106" s="102">
        <v>1387586.87164517</v>
      </c>
      <c r="GT106" s="102">
        <v>1455761.1804593599</v>
      </c>
      <c r="GU106" s="102">
        <v>1356321.6313289299</v>
      </c>
      <c r="GV106" s="102">
        <v>1417187.8944848799</v>
      </c>
    </row>
    <row r="107" spans="1:204" x14ac:dyDescent="0.2">
      <c r="A107" s="75" t="s">
        <v>2034</v>
      </c>
      <c r="B107" s="76">
        <f>STDEV(D107:W107)/AVERAGE(D107:W107)</f>
        <v>1.481791817816339E-2</v>
      </c>
      <c r="C107" s="77"/>
      <c r="D107" s="78">
        <f t="shared" ref="D107:W107" si="118">(D105/D106)*1.95</f>
        <v>1.7345513757834385</v>
      </c>
      <c r="E107" s="78">
        <f t="shared" si="118"/>
        <v>1.7339865092479496</v>
      </c>
      <c r="F107" s="78">
        <f t="shared" si="118"/>
        <v>1.775689394214661</v>
      </c>
      <c r="G107" s="78">
        <f t="shared" si="118"/>
        <v>1.7959916957952795</v>
      </c>
      <c r="H107" s="78">
        <f t="shared" si="118"/>
        <v>1.8181480477417804</v>
      </c>
      <c r="I107" s="78">
        <f t="shared" si="118"/>
        <v>1.7677247091522774</v>
      </c>
      <c r="J107" s="78">
        <f t="shared" si="118"/>
        <v>1.7741628470646111</v>
      </c>
      <c r="K107" s="78">
        <f t="shared" si="118"/>
        <v>1.7997279675918885</v>
      </c>
      <c r="L107" s="78">
        <f t="shared" si="118"/>
        <v>1.7813945192323384</v>
      </c>
      <c r="M107" s="78">
        <f t="shared" si="118"/>
        <v>1.7678980396545294</v>
      </c>
      <c r="N107" s="78">
        <f t="shared" si="118"/>
        <v>1.7678176200517206</v>
      </c>
      <c r="O107" s="78">
        <f t="shared" si="118"/>
        <v>1.7852746540806619</v>
      </c>
      <c r="P107" s="78">
        <f t="shared" si="118"/>
        <v>1.7344546521568813</v>
      </c>
      <c r="Q107" s="78">
        <f t="shared" si="118"/>
        <v>1.7472928913987282</v>
      </c>
      <c r="R107" s="78">
        <f t="shared" si="118"/>
        <v>1.777121319233659</v>
      </c>
      <c r="S107" s="78">
        <f t="shared" si="118"/>
        <v>1.7959603374572672</v>
      </c>
      <c r="T107" s="78">
        <f t="shared" si="118"/>
        <v>1.7996081176558631</v>
      </c>
      <c r="U107" s="78">
        <f t="shared" si="118"/>
        <v>1.7962700923594981</v>
      </c>
      <c r="V107" s="78">
        <f t="shared" si="118"/>
        <v>1.7564820037102336</v>
      </c>
      <c r="W107" s="78">
        <f t="shared" si="118"/>
        <v>1.8243509879436564</v>
      </c>
      <c r="Y107" s="80">
        <f>STDEV(AA107:AT107)/AVERAGE(AA107:AT107)</f>
        <v>1.7113011655088137E-2</v>
      </c>
      <c r="Z107" s="81"/>
      <c r="AA107" s="82">
        <f>((AA105/AA106)*1.95)</f>
        <v>0.91277778714796243</v>
      </c>
      <c r="AB107" s="82">
        <f t="shared" ref="AB107:AT107" si="119">((AB105/AB106)*1.95)</f>
        <v>0.93962135233572397</v>
      </c>
      <c r="AC107" s="82">
        <f t="shared" si="119"/>
        <v>0.91443569768718169</v>
      </c>
      <c r="AD107" s="82">
        <f t="shared" si="119"/>
        <v>0.91245031349366312</v>
      </c>
      <c r="AE107" s="82">
        <f t="shared" si="119"/>
        <v>0.93768980934240098</v>
      </c>
      <c r="AF107" s="82">
        <f t="shared" si="119"/>
        <v>0.9248893805873194</v>
      </c>
      <c r="AG107" s="82">
        <f t="shared" si="119"/>
        <v>0.92562983905243124</v>
      </c>
      <c r="AH107" s="82">
        <f t="shared" si="119"/>
        <v>0.93497191783044176</v>
      </c>
      <c r="AI107" s="82">
        <f t="shared" si="119"/>
        <v>0.90657666665847225</v>
      </c>
      <c r="AJ107" s="82">
        <f t="shared" si="119"/>
        <v>0.90721188472748293</v>
      </c>
      <c r="AK107" s="82">
        <f t="shared" si="119"/>
        <v>0.92729669155016869</v>
      </c>
      <c r="AL107" s="82">
        <f t="shared" si="119"/>
        <v>0.92314142157908186</v>
      </c>
      <c r="AM107" s="82">
        <f t="shared" si="119"/>
        <v>0.94440185390268405</v>
      </c>
      <c r="AN107" s="82">
        <f t="shared" si="119"/>
        <v>0.94628742381776654</v>
      </c>
      <c r="AO107" s="82">
        <f t="shared" si="119"/>
        <v>0.9264717947290011</v>
      </c>
      <c r="AP107" s="82">
        <f t="shared" si="119"/>
        <v>0.91418628262237267</v>
      </c>
      <c r="AQ107" s="82">
        <f t="shared" si="119"/>
        <v>0.88952373418251829</v>
      </c>
      <c r="AR107" s="82">
        <f t="shared" si="119"/>
        <v>0.90891522767629696</v>
      </c>
      <c r="AS107" s="82">
        <f t="shared" si="119"/>
        <v>0.91982568543923071</v>
      </c>
      <c r="AT107" s="82">
        <f t="shared" si="119"/>
        <v>0.89209126373570291</v>
      </c>
      <c r="AU107" s="105"/>
      <c r="AV107" s="106">
        <f>((AV105/AV106)*1.95)</f>
        <v>6.6647105039348737</v>
      </c>
      <c r="AW107" s="106">
        <f t="shared" ref="AW107:DH107" si="120">((AW105/AW106)*1.95)</f>
        <v>2.1712120319173884</v>
      </c>
      <c r="AX107" s="106">
        <f t="shared" si="120"/>
        <v>2.5494230841149608</v>
      </c>
      <c r="AY107" s="106">
        <f t="shared" si="120"/>
        <v>6.8318837048001608</v>
      </c>
      <c r="AZ107" s="106">
        <f t="shared" si="120"/>
        <v>5.188161597463365</v>
      </c>
      <c r="BA107" s="106">
        <f t="shared" si="120"/>
        <v>0.45274191709477296</v>
      </c>
      <c r="BB107" s="106">
        <f t="shared" si="120"/>
        <v>8.4403622221617738</v>
      </c>
      <c r="BC107" s="106">
        <f t="shared" si="120"/>
        <v>4.1847704207829475</v>
      </c>
      <c r="BD107" s="106">
        <f t="shared" si="120"/>
        <v>2.3458316625261388</v>
      </c>
      <c r="BE107" s="106">
        <f t="shared" si="120"/>
        <v>1.0003980608027121</v>
      </c>
      <c r="BF107" s="106">
        <f t="shared" si="120"/>
        <v>7.6714133006195411</v>
      </c>
      <c r="BG107" s="106">
        <f t="shared" si="120"/>
        <v>5.0987774943013537</v>
      </c>
      <c r="BH107" s="106">
        <f t="shared" si="120"/>
        <v>4.2642496630164439</v>
      </c>
      <c r="BI107" s="106">
        <f t="shared" si="120"/>
        <v>3.2777147450079402</v>
      </c>
      <c r="BJ107" s="106">
        <f t="shared" si="120"/>
        <v>5.549453231308956E-2</v>
      </c>
      <c r="BK107" s="106">
        <f t="shared" si="120"/>
        <v>3.5595801795077135</v>
      </c>
      <c r="BL107" s="106">
        <f t="shared" si="120"/>
        <v>12.234999298904357</v>
      </c>
      <c r="BM107" s="106">
        <f t="shared" si="120"/>
        <v>7.1815438000621157</v>
      </c>
      <c r="BN107" s="106">
        <f t="shared" si="120"/>
        <v>1.1820483230969219</v>
      </c>
      <c r="BO107" s="106">
        <f t="shared" si="120"/>
        <v>7.4380165410953012</v>
      </c>
      <c r="BP107" s="106">
        <f t="shared" si="120"/>
        <v>5.1551388537856555</v>
      </c>
      <c r="BQ107" s="106">
        <f t="shared" si="120"/>
        <v>5.0250845545916327</v>
      </c>
      <c r="BR107" s="106">
        <f t="shared" si="120"/>
        <v>0.48266967164315466</v>
      </c>
      <c r="BS107" s="106">
        <f t="shared" si="120"/>
        <v>0.29101914679642388</v>
      </c>
      <c r="BT107" s="106">
        <f t="shared" si="120"/>
        <v>5.0295356018434569</v>
      </c>
      <c r="BU107" s="106">
        <f t="shared" si="120"/>
        <v>7.7128663699436633</v>
      </c>
      <c r="BV107" s="106">
        <f t="shared" si="120"/>
        <v>2.8607173183742574</v>
      </c>
      <c r="BW107" s="106">
        <f t="shared" si="120"/>
        <v>3.5484229539675662</v>
      </c>
      <c r="BX107" s="106">
        <f t="shared" si="120"/>
        <v>1.9124678419779544</v>
      </c>
      <c r="BY107" s="106">
        <f t="shared" si="120"/>
        <v>3.5391296836906849</v>
      </c>
      <c r="BZ107" s="106">
        <f t="shared" si="120"/>
        <v>7.8222898347394265</v>
      </c>
      <c r="CA107" s="106">
        <f t="shared" si="120"/>
        <v>2.6522470055745737</v>
      </c>
      <c r="CB107" s="106">
        <f t="shared" si="120"/>
        <v>6.7062347615334632</v>
      </c>
      <c r="CC107" s="106">
        <f t="shared" si="120"/>
        <v>4.5408649276094497</v>
      </c>
      <c r="CD107" s="106">
        <f t="shared" si="120"/>
        <v>0.99572710660182417</v>
      </c>
      <c r="CE107" s="106">
        <f t="shared" si="120"/>
        <v>5.5218720242143817</v>
      </c>
      <c r="CF107" s="106">
        <f t="shared" si="120"/>
        <v>8.4626339557833195</v>
      </c>
      <c r="CG107" s="106">
        <f t="shared" si="120"/>
        <v>9.2928936922669736E-2</v>
      </c>
      <c r="CH107" s="106">
        <f t="shared" si="120"/>
        <v>10.532625366025316</v>
      </c>
      <c r="CI107" s="106">
        <f t="shared" si="120"/>
        <v>2.5374883132100452</v>
      </c>
      <c r="CJ107" s="106">
        <f t="shared" si="120"/>
        <v>3.1557675090513153</v>
      </c>
      <c r="CK107" s="106">
        <f t="shared" si="120"/>
        <v>2.3089184028656939</v>
      </c>
      <c r="CL107" s="106">
        <f t="shared" si="120"/>
        <v>6.8786063475154489</v>
      </c>
      <c r="CM107" s="106">
        <f t="shared" si="120"/>
        <v>3.8085036554556364</v>
      </c>
      <c r="CN107" s="106">
        <f t="shared" si="120"/>
        <v>3.8425644236371173</v>
      </c>
      <c r="CO107" s="106">
        <f t="shared" si="120"/>
        <v>5.3689124813902769</v>
      </c>
      <c r="CP107" s="106">
        <f t="shared" si="120"/>
        <v>4.1694632107773133</v>
      </c>
      <c r="CQ107" s="106">
        <f t="shared" si="120"/>
        <v>4.9882653664095917</v>
      </c>
      <c r="CR107" s="106">
        <f t="shared" si="120"/>
        <v>1.0557499758879834</v>
      </c>
      <c r="CS107" s="106">
        <f t="shared" si="120"/>
        <v>2.4211992699591369</v>
      </c>
      <c r="CT107" s="106">
        <f t="shared" si="120"/>
        <v>6.9347938933929516</v>
      </c>
      <c r="CU107" s="106">
        <f t="shared" si="120"/>
        <v>5.6374250666893611</v>
      </c>
      <c r="CV107" s="106">
        <f t="shared" si="120"/>
        <v>8.8451698473882168</v>
      </c>
      <c r="CW107" s="106">
        <f t="shared" si="120"/>
        <v>5.791037325028161</v>
      </c>
      <c r="CX107" s="106">
        <f t="shared" si="120"/>
        <v>4.8756603889516867</v>
      </c>
      <c r="CY107" s="106">
        <f t="shared" si="120"/>
        <v>6.2021112723146024</v>
      </c>
      <c r="CZ107" s="106">
        <f t="shared" si="120"/>
        <v>1.4589315993465579</v>
      </c>
      <c r="DA107" s="106">
        <f t="shared" si="120"/>
        <v>13.569295663055104</v>
      </c>
      <c r="DB107" s="106">
        <f t="shared" si="120"/>
        <v>4.9691997657457767</v>
      </c>
      <c r="DC107" s="106">
        <f t="shared" si="120"/>
        <v>3.4855232887419318</v>
      </c>
      <c r="DD107" s="106">
        <f t="shared" si="120"/>
        <v>15.486563147991127</v>
      </c>
      <c r="DE107" s="106">
        <f t="shared" si="120"/>
        <v>2.7450142450379098</v>
      </c>
      <c r="DF107" s="106">
        <f t="shared" si="120"/>
        <v>3.1371339491454471</v>
      </c>
      <c r="DG107" s="106">
        <f t="shared" si="120"/>
        <v>2.6043621998272628</v>
      </c>
      <c r="DH107" s="106">
        <f t="shared" si="120"/>
        <v>9.7285931228750666</v>
      </c>
      <c r="DI107" s="106">
        <f t="shared" ref="DI107:FT107" si="121">((DI105/DI106)*1.95)</f>
        <v>8.7352219912649804</v>
      </c>
      <c r="DJ107" s="106">
        <f t="shared" si="121"/>
        <v>4.4513859669134105E-2</v>
      </c>
      <c r="DK107" s="106">
        <f t="shared" si="121"/>
        <v>6.1856634153534289</v>
      </c>
      <c r="DL107" s="106">
        <f t="shared" si="121"/>
        <v>4.7305233191346376</v>
      </c>
      <c r="DM107" s="106">
        <f t="shared" si="121"/>
        <v>5.5679608201212281</v>
      </c>
      <c r="DN107" s="106">
        <f t="shared" si="121"/>
        <v>2.6690622869935172</v>
      </c>
      <c r="DO107" s="106">
        <f t="shared" si="121"/>
        <v>4.2557959945021775</v>
      </c>
      <c r="DP107" s="106">
        <f t="shared" si="121"/>
        <v>1.2578379432945495</v>
      </c>
      <c r="DQ107" s="106">
        <f t="shared" si="121"/>
        <v>4.6538449207863444</v>
      </c>
      <c r="DR107" s="106">
        <f t="shared" si="121"/>
        <v>0.12293097897330013</v>
      </c>
      <c r="DS107" s="106">
        <f t="shared" si="121"/>
        <v>9.3989123182977306</v>
      </c>
      <c r="DT107" s="106">
        <f t="shared" si="121"/>
        <v>5.4656443569269832</v>
      </c>
      <c r="DU107" s="106">
        <f t="shared" si="121"/>
        <v>2.5873505782614563</v>
      </c>
      <c r="DV107" s="106">
        <f t="shared" si="121"/>
        <v>2.032473708493165</v>
      </c>
      <c r="DW107" s="106">
        <f t="shared" si="121"/>
        <v>3.017930802067518</v>
      </c>
      <c r="DX107" s="106">
        <f t="shared" si="121"/>
        <v>2.6322528707445674</v>
      </c>
      <c r="DY107" s="106">
        <f t="shared" si="121"/>
        <v>0.71515432471615636</v>
      </c>
      <c r="DZ107" s="106">
        <f t="shared" si="121"/>
        <v>2.9543567461992821</v>
      </c>
      <c r="EA107" s="106">
        <f t="shared" si="121"/>
        <v>10.195079094369911</v>
      </c>
      <c r="EB107" s="106">
        <f t="shared" si="121"/>
        <v>3.7230879216822346</v>
      </c>
      <c r="EC107" s="106">
        <f t="shared" si="121"/>
        <v>3.0379163220322503</v>
      </c>
      <c r="ED107" s="106">
        <f t="shared" si="121"/>
        <v>18.935212472395047</v>
      </c>
      <c r="EE107" s="106">
        <f t="shared" si="121"/>
        <v>10.398561113479603</v>
      </c>
      <c r="EF107" s="106">
        <f t="shared" si="121"/>
        <v>8.4753972917979912</v>
      </c>
      <c r="EG107" s="106">
        <f t="shared" si="121"/>
        <v>6.3169558059933406E-2</v>
      </c>
      <c r="EH107" s="106">
        <f t="shared" si="121"/>
        <v>1.7538495787547492</v>
      </c>
      <c r="EI107" s="106">
        <f t="shared" si="121"/>
        <v>5.5228425200342901</v>
      </c>
      <c r="EJ107" s="106">
        <f t="shared" si="121"/>
        <v>2.4977256611408838</v>
      </c>
      <c r="EK107" s="106">
        <f t="shared" si="121"/>
        <v>0.25790371280462648</v>
      </c>
      <c r="EL107" s="106">
        <f t="shared" si="121"/>
        <v>6.1610053395522577</v>
      </c>
      <c r="EM107" s="106">
        <f t="shared" si="121"/>
        <v>5.5341322812356966</v>
      </c>
      <c r="EN107" s="106">
        <f t="shared" si="121"/>
        <v>6.5447589789699228</v>
      </c>
      <c r="EO107" s="106">
        <f t="shared" si="121"/>
        <v>3.8153369335581888</v>
      </c>
      <c r="EP107" s="106">
        <f t="shared" si="121"/>
        <v>4.9310132740240205</v>
      </c>
      <c r="EQ107" s="106">
        <f t="shared" si="121"/>
        <v>3.8189094180070797</v>
      </c>
      <c r="ER107" s="106">
        <f t="shared" si="121"/>
        <v>7.1676635202332433</v>
      </c>
      <c r="ES107" s="106">
        <f t="shared" si="121"/>
        <v>9.7870062607516459</v>
      </c>
      <c r="ET107" s="106">
        <f t="shared" si="121"/>
        <v>3.7572015471771056</v>
      </c>
      <c r="EU107" s="106">
        <f t="shared" si="121"/>
        <v>1.8191339319892259</v>
      </c>
      <c r="EV107" s="106">
        <f t="shared" si="121"/>
        <v>2.8456638070142692</v>
      </c>
      <c r="EW107" s="106">
        <f t="shared" si="121"/>
        <v>2.4978344621252235</v>
      </c>
      <c r="EX107" s="106">
        <f t="shared" si="121"/>
        <v>2.2399600544599263</v>
      </c>
      <c r="EY107" s="106">
        <f t="shared" si="121"/>
        <v>4.8749104857888046</v>
      </c>
      <c r="EZ107" s="106">
        <f t="shared" si="121"/>
        <v>1.9559036440243522</v>
      </c>
      <c r="FA107" s="106">
        <f t="shared" si="121"/>
        <v>4.9948618942881202</v>
      </c>
      <c r="FB107" s="106">
        <f t="shared" si="121"/>
        <v>4.4657038362748596</v>
      </c>
      <c r="FC107" s="106">
        <f t="shared" si="121"/>
        <v>4.1458975566176681</v>
      </c>
      <c r="FD107" s="106">
        <f t="shared" si="121"/>
        <v>5.5318751587214434</v>
      </c>
      <c r="FE107" s="106">
        <f t="shared" si="121"/>
        <v>5.6706988151888744</v>
      </c>
      <c r="FF107" s="106">
        <f t="shared" si="121"/>
        <v>2.5740536109804233</v>
      </c>
      <c r="FG107" s="106">
        <f t="shared" si="121"/>
        <v>2.2818691748480182</v>
      </c>
      <c r="FH107" s="106">
        <f t="shared" si="121"/>
        <v>9.5607822062249603</v>
      </c>
      <c r="FI107" s="106">
        <f t="shared" si="121"/>
        <v>6.6363396547064122</v>
      </c>
      <c r="FJ107" s="106">
        <f t="shared" si="121"/>
        <v>10.342025674498457</v>
      </c>
      <c r="FK107" s="106">
        <f t="shared" si="121"/>
        <v>4.2310243471256435</v>
      </c>
      <c r="FL107" s="106">
        <f t="shared" si="121"/>
        <v>2.6609652105224986</v>
      </c>
      <c r="FM107" s="106">
        <f t="shared" si="121"/>
        <v>6.951214158154178</v>
      </c>
      <c r="FN107" s="106">
        <f t="shared" si="121"/>
        <v>4.5477547111686132</v>
      </c>
      <c r="FO107" s="106">
        <f t="shared" si="121"/>
        <v>6.7065272378999743E-2</v>
      </c>
      <c r="FP107" s="106">
        <f t="shared" si="121"/>
        <v>5.0661557101572665</v>
      </c>
      <c r="FQ107" s="106">
        <f t="shared" si="121"/>
        <v>7.727336785083077</v>
      </c>
      <c r="FR107" s="106">
        <f t="shared" si="121"/>
        <v>5.5251994529819539</v>
      </c>
      <c r="FS107" s="106">
        <f t="shared" si="121"/>
        <v>3.9630966889483492</v>
      </c>
      <c r="FT107" s="106">
        <f t="shared" si="121"/>
        <v>2.7402218777234597</v>
      </c>
      <c r="FU107" s="106">
        <f t="shared" ref="FU107:GV107" si="122">((FU105/FU106)*1.95)</f>
        <v>5.7133272113776004</v>
      </c>
      <c r="FV107" s="106">
        <f t="shared" si="122"/>
        <v>5.7567033885132561</v>
      </c>
      <c r="FW107" s="106">
        <f t="shared" si="122"/>
        <v>2.7816944842537565</v>
      </c>
      <c r="FX107" s="106">
        <f t="shared" si="122"/>
        <v>3.0523613579897657</v>
      </c>
      <c r="FY107" s="106">
        <f t="shared" si="122"/>
        <v>14.998774841775699</v>
      </c>
      <c r="FZ107" s="106">
        <f t="shared" si="122"/>
        <v>3.226583017854499</v>
      </c>
      <c r="GA107" s="106">
        <f t="shared" si="122"/>
        <v>9.5893874727169113</v>
      </c>
      <c r="GB107" s="106">
        <f t="shared" si="122"/>
        <v>2.7645315159916297</v>
      </c>
      <c r="GC107" s="106">
        <f t="shared" si="122"/>
        <v>1.3813128823444325</v>
      </c>
      <c r="GD107" s="106">
        <f t="shared" si="122"/>
        <v>6.2798301595905972</v>
      </c>
      <c r="GE107" s="106">
        <f t="shared" si="122"/>
        <v>3.7275054028339216</v>
      </c>
      <c r="GF107" s="106">
        <f t="shared" si="122"/>
        <v>2.3139673292473733</v>
      </c>
      <c r="GG107" s="106">
        <f t="shared" si="122"/>
        <v>2.3354746455731643</v>
      </c>
      <c r="GH107" s="106">
        <f t="shared" si="122"/>
        <v>3.7191516853442175</v>
      </c>
      <c r="GI107" s="106">
        <f t="shared" si="122"/>
        <v>3.1455231350329802</v>
      </c>
      <c r="GJ107" s="106">
        <f t="shared" si="122"/>
        <v>7.3078856222360598</v>
      </c>
      <c r="GK107" s="106">
        <f t="shared" si="122"/>
        <v>1.8310767986657641</v>
      </c>
      <c r="GL107" s="106">
        <f t="shared" si="122"/>
        <v>2.6817802401323689</v>
      </c>
      <c r="GM107" s="106">
        <f t="shared" si="122"/>
        <v>2.1567823892298357</v>
      </c>
      <c r="GN107" s="106">
        <f t="shared" si="122"/>
        <v>5.9076959634495108</v>
      </c>
      <c r="GO107" s="106">
        <f t="shared" si="122"/>
        <v>5.2467190593314763</v>
      </c>
      <c r="GP107" s="106">
        <f t="shared" si="122"/>
        <v>1.0053108664825523</v>
      </c>
      <c r="GQ107" s="106">
        <f t="shared" si="122"/>
        <v>2.1711447383059093</v>
      </c>
      <c r="GR107" s="106">
        <f t="shared" si="122"/>
        <v>9.379829256624701</v>
      </c>
      <c r="GS107" s="106">
        <f t="shared" si="122"/>
        <v>3.5949819343841227</v>
      </c>
      <c r="GT107" s="106">
        <f t="shared" si="122"/>
        <v>8.6409917755280485</v>
      </c>
      <c r="GU107" s="106">
        <f t="shared" si="122"/>
        <v>9.6189926225374691</v>
      </c>
      <c r="GV107" s="106">
        <f t="shared" si="122"/>
        <v>1.630746455790504</v>
      </c>
    </row>
    <row r="108" spans="1:204" x14ac:dyDescent="0.2">
      <c r="A108" s="83"/>
      <c r="B108" s="70"/>
      <c r="C108" s="71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Y108" s="72"/>
      <c r="Z108" s="73"/>
      <c r="AA108" s="74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</row>
    <row r="109" spans="1:204" x14ac:dyDescent="0.2">
      <c r="A109" s="69" t="s">
        <v>2085</v>
      </c>
      <c r="B109" s="70">
        <f>STDEV(D109:W109)/AVERAGE(D109:W109)</f>
        <v>8.7322150697146231E-2</v>
      </c>
      <c r="C109" s="71"/>
      <c r="D109" s="8">
        <v>34914041.248202004</v>
      </c>
      <c r="E109" s="8">
        <v>34947090.357376002</v>
      </c>
      <c r="F109" s="8">
        <v>33977101.238510802</v>
      </c>
      <c r="G109" s="8">
        <v>33469909.241403401</v>
      </c>
      <c r="H109" s="8">
        <v>33137849.1551915</v>
      </c>
      <c r="I109" s="8">
        <v>32166285.916389398</v>
      </c>
      <c r="J109" s="8">
        <v>30172556.432006501</v>
      </c>
      <c r="K109" s="8">
        <v>31150218.638594098</v>
      </c>
      <c r="L109" s="8">
        <v>30661420.074472498</v>
      </c>
      <c r="M109" s="8">
        <v>31748696.736560501</v>
      </c>
      <c r="N109" s="8">
        <v>30172731.4928509</v>
      </c>
      <c r="O109" s="8">
        <v>29508354.868923798</v>
      </c>
      <c r="P109" s="8">
        <v>28382556.196774699</v>
      </c>
      <c r="Q109" s="8">
        <v>28873570.970749799</v>
      </c>
      <c r="R109" s="8">
        <v>28472194.7814749</v>
      </c>
      <c r="S109" s="8">
        <v>27287117.175959799</v>
      </c>
      <c r="T109" s="8">
        <v>27718993.0060676</v>
      </c>
      <c r="U109" s="8">
        <v>27210226.152703699</v>
      </c>
      <c r="V109" s="8">
        <v>27172375.827382501</v>
      </c>
      <c r="W109" s="8">
        <v>27350884.121242099</v>
      </c>
      <c r="Y109" s="72">
        <f>STDEV(AA109:AT109)/AVERAGE(AA109:AT109)</f>
        <v>0.18718394981141162</v>
      </c>
      <c r="Z109" s="73"/>
      <c r="AA109" s="10">
        <v>4057627.4695397299</v>
      </c>
      <c r="AB109" s="10">
        <v>3140376.94124447</v>
      </c>
      <c r="AC109" s="10">
        <v>3102337.9019668899</v>
      </c>
      <c r="AD109" s="10">
        <v>2925041.8965033302</v>
      </c>
      <c r="AE109" s="10">
        <v>2629060.8229771298</v>
      </c>
      <c r="AF109" s="10">
        <v>2672971.6182187698</v>
      </c>
      <c r="AG109" s="10">
        <v>2576174.4950098</v>
      </c>
      <c r="AH109" s="10">
        <v>2425082.94331994</v>
      </c>
      <c r="AI109" s="10">
        <v>2431426.4326982801</v>
      </c>
      <c r="AJ109" s="10">
        <v>2420327.95339581</v>
      </c>
      <c r="AK109" s="10">
        <v>2387699.9860398201</v>
      </c>
      <c r="AL109" s="10">
        <v>2376425.1136654299</v>
      </c>
      <c r="AM109" s="10">
        <v>2302523.7899852898</v>
      </c>
      <c r="AN109" s="10">
        <v>2320226.8981857402</v>
      </c>
      <c r="AO109" s="10">
        <v>2100363.54745518</v>
      </c>
      <c r="AP109" s="10">
        <v>2028287.2421967499</v>
      </c>
      <c r="AQ109" s="10">
        <v>2353146.0096724699</v>
      </c>
      <c r="AR109" s="10">
        <v>2226469.4027445298</v>
      </c>
      <c r="AS109" s="10">
        <v>2131076.78149941</v>
      </c>
      <c r="AT109" s="10">
        <v>2118155.7071557301</v>
      </c>
      <c r="AV109" s="102">
        <v>3132415.9417130402</v>
      </c>
      <c r="AW109" s="102">
        <v>10493037.3352169</v>
      </c>
      <c r="AX109" s="102">
        <v>4422908.4916912504</v>
      </c>
      <c r="AY109" s="102">
        <v>7451137.0436063502</v>
      </c>
      <c r="AZ109" s="102">
        <v>4364450.9412865704</v>
      </c>
      <c r="BA109" s="102">
        <v>2968483.9521482098</v>
      </c>
      <c r="BB109" s="102">
        <v>4404875.64647933</v>
      </c>
      <c r="BC109" s="102">
        <v>4058513.4179878798</v>
      </c>
      <c r="BD109" s="102">
        <v>4135041.4501193599</v>
      </c>
      <c r="BE109" s="102">
        <v>2820202.2753868899</v>
      </c>
      <c r="BF109" s="102">
        <v>5772211.3008324504</v>
      </c>
      <c r="BG109" s="102">
        <v>2487326.3126513301</v>
      </c>
      <c r="BH109" s="102">
        <v>3797796.7898249901</v>
      </c>
      <c r="BI109" s="102">
        <v>3463712.91388564</v>
      </c>
      <c r="BJ109" s="102">
        <v>4142460.6718358998</v>
      </c>
      <c r="BK109" s="102">
        <v>2694872.64310061</v>
      </c>
      <c r="BL109" s="102">
        <v>4308755.4288981603</v>
      </c>
      <c r="BM109" s="102">
        <v>2709694.8086024001</v>
      </c>
      <c r="BN109" s="102">
        <v>4096928.9979298501</v>
      </c>
      <c r="BO109" s="102">
        <v>4080785.9382818802</v>
      </c>
      <c r="BP109" s="102">
        <v>2909147.5575485998</v>
      </c>
      <c r="BQ109" s="102">
        <v>5100632.1639252398</v>
      </c>
      <c r="BR109" s="102">
        <v>4007914.6902510901</v>
      </c>
      <c r="BS109" s="102">
        <v>3912114.4653964299</v>
      </c>
      <c r="BT109" s="102">
        <v>6294360.4272368299</v>
      </c>
      <c r="BU109" s="102">
        <v>4914416.2682684204</v>
      </c>
      <c r="BV109" s="102">
        <v>4626499.74736421</v>
      </c>
      <c r="BW109" s="102">
        <v>2959029.5787420999</v>
      </c>
      <c r="BX109" s="102">
        <v>2740656.39295711</v>
      </c>
      <c r="BY109" s="102">
        <v>4054391.9394221101</v>
      </c>
      <c r="BZ109" s="102">
        <v>4597082.4983585896</v>
      </c>
      <c r="CA109" s="102">
        <v>2841512.2118715602</v>
      </c>
      <c r="CB109" s="102">
        <v>3755788.1620247201</v>
      </c>
      <c r="CC109" s="102">
        <v>2840588.6219667098</v>
      </c>
      <c r="CD109" s="102">
        <v>3249141.5898319702</v>
      </c>
      <c r="CE109" s="102">
        <v>3266803.1253140001</v>
      </c>
      <c r="CF109" s="102">
        <v>4046168.1259954399</v>
      </c>
      <c r="CG109" s="102">
        <v>4126262.1390347299</v>
      </c>
      <c r="CH109" s="102">
        <v>4195290.5690292902</v>
      </c>
      <c r="CI109" s="102">
        <v>3286396.9357338599</v>
      </c>
      <c r="CJ109" s="102">
        <v>3046438.6841351502</v>
      </c>
      <c r="CK109" s="102">
        <v>3192016.4834422702</v>
      </c>
      <c r="CL109" s="102">
        <v>3321107.1369996602</v>
      </c>
      <c r="CM109" s="102">
        <v>4356031.8985766703</v>
      </c>
      <c r="CN109" s="102">
        <v>3262269.5898869699</v>
      </c>
      <c r="CO109" s="102">
        <v>2330619.66929306</v>
      </c>
      <c r="CP109" s="102">
        <v>2890758.78017365</v>
      </c>
      <c r="CQ109" s="102">
        <v>3536254.7223023199</v>
      </c>
      <c r="CR109" s="102">
        <v>4391285.5147382496</v>
      </c>
      <c r="CS109" s="102">
        <v>4970750.4958206303</v>
      </c>
      <c r="CT109" s="102">
        <v>4546951.3363659</v>
      </c>
      <c r="CU109" s="102">
        <v>2281245.4002326401</v>
      </c>
      <c r="CV109" s="102">
        <v>3016682.75696368</v>
      </c>
      <c r="CW109" s="102">
        <v>3410789.1166020799</v>
      </c>
      <c r="CX109" s="102">
        <v>2501943.1587062902</v>
      </c>
      <c r="CY109" s="102">
        <v>2595706.6430911501</v>
      </c>
      <c r="CZ109" s="102">
        <v>3288485.0950122899</v>
      </c>
      <c r="DA109" s="102">
        <v>9215457.5960195009</v>
      </c>
      <c r="DB109" s="102">
        <v>5666182.9401255604</v>
      </c>
      <c r="DC109" s="102">
        <v>2008664.1641225801</v>
      </c>
      <c r="DD109" s="102">
        <v>3800857.3081844598</v>
      </c>
      <c r="DE109" s="102">
        <v>2215612.7188803302</v>
      </c>
      <c r="DF109" s="102">
        <v>3039122.8345940998</v>
      </c>
      <c r="DG109" s="102">
        <v>2939168.8586473102</v>
      </c>
      <c r="DH109" s="102">
        <v>3612890.8473046301</v>
      </c>
      <c r="DI109" s="102">
        <v>9196429.5623253696</v>
      </c>
      <c r="DJ109" s="102">
        <v>2551706.3993382198</v>
      </c>
      <c r="DK109" s="102">
        <v>4256431.1482585398</v>
      </c>
      <c r="DL109" s="102">
        <v>2213651.2633356899</v>
      </c>
      <c r="DM109" s="102">
        <v>2472599.6647605798</v>
      </c>
      <c r="DN109" s="102">
        <v>2403657.0623129401</v>
      </c>
      <c r="DO109" s="102">
        <v>3242219.27139507</v>
      </c>
      <c r="DP109" s="102">
        <v>2390748.4494366101</v>
      </c>
      <c r="DQ109" s="102">
        <v>3240125.2632271098</v>
      </c>
      <c r="DR109" s="102">
        <v>3037726.9584519798</v>
      </c>
      <c r="DS109" s="102">
        <v>2920786.2951750802</v>
      </c>
      <c r="DT109" s="102">
        <v>3080569.0012290501</v>
      </c>
      <c r="DU109" s="102">
        <v>2822830.79067718</v>
      </c>
      <c r="DV109" s="102">
        <v>2556890.0672273301</v>
      </c>
      <c r="DW109" s="102">
        <v>2993977.12645286</v>
      </c>
      <c r="DX109" s="102">
        <v>2622652.4647301598</v>
      </c>
      <c r="DY109" s="102">
        <v>2748053.7761841002</v>
      </c>
      <c r="DZ109" s="102">
        <v>3177118.2307042801</v>
      </c>
      <c r="EA109" s="102">
        <v>2515193.5977518801</v>
      </c>
      <c r="EB109" s="102">
        <v>2509952.07662206</v>
      </c>
      <c r="EC109" s="102">
        <v>2530888.75797203</v>
      </c>
      <c r="ED109" s="102">
        <v>3682477.1504365699</v>
      </c>
      <c r="EE109" s="102">
        <v>3440333.34587705</v>
      </c>
      <c r="EF109" s="102">
        <v>2329046.4071763102</v>
      </c>
      <c r="EG109" s="102">
        <v>3033434.5232217</v>
      </c>
      <c r="EH109" s="102">
        <v>2095803.83822948</v>
      </c>
      <c r="EI109" s="102">
        <v>4728027.2400929201</v>
      </c>
      <c r="EJ109" s="102">
        <v>2399805.0524995402</v>
      </c>
      <c r="EK109" s="102">
        <v>3027403.2910952698</v>
      </c>
      <c r="EL109" s="102">
        <v>2805377.0700670602</v>
      </c>
      <c r="EM109" s="102">
        <v>2684771.7575853402</v>
      </c>
      <c r="EN109" s="102">
        <v>2705302.0867473702</v>
      </c>
      <c r="EO109" s="102">
        <v>2774603.9280113201</v>
      </c>
      <c r="EP109" s="102">
        <v>2792843.3290068102</v>
      </c>
      <c r="EQ109" s="102">
        <v>2211882.7553107701</v>
      </c>
      <c r="ER109" s="102">
        <v>3940936.3522813302</v>
      </c>
      <c r="ES109" s="102">
        <v>3648586.8613789799</v>
      </c>
      <c r="ET109" s="102">
        <v>2148128.2620238499</v>
      </c>
      <c r="EU109" s="102">
        <v>3325245.0595513401</v>
      </c>
      <c r="EV109" s="102">
        <v>3236303.3280815799</v>
      </c>
      <c r="EW109" s="102">
        <v>2171396.0755664199</v>
      </c>
      <c r="EX109" s="102">
        <v>2389736.09806793</v>
      </c>
      <c r="EY109" s="102">
        <v>2400909.09316963</v>
      </c>
      <c r="EZ109" s="102">
        <v>2569354.6358098602</v>
      </c>
      <c r="FA109" s="102">
        <v>2003359.21503411</v>
      </c>
      <c r="FB109" s="102">
        <v>2080937.66680459</v>
      </c>
      <c r="FC109" s="102">
        <v>2672927.3210540302</v>
      </c>
      <c r="FD109" s="102">
        <v>2487590.89966232</v>
      </c>
      <c r="FE109" s="102">
        <v>2688140.21735889</v>
      </c>
      <c r="FF109" s="102">
        <v>1758450.4788989699</v>
      </c>
      <c r="FG109" s="102">
        <v>2363189.7298615202</v>
      </c>
      <c r="FH109" s="102">
        <v>2486882.51504141</v>
      </c>
      <c r="FI109" s="102">
        <v>1748541.1161855201</v>
      </c>
      <c r="FJ109" s="102">
        <v>2465149.8780140998</v>
      </c>
      <c r="FK109" s="102">
        <v>2795260.6025255602</v>
      </c>
      <c r="FL109" s="102">
        <v>1884904.7462579999</v>
      </c>
      <c r="FM109" s="102">
        <v>2412545.9014384202</v>
      </c>
      <c r="FN109" s="102">
        <v>1970598.2685696399</v>
      </c>
      <c r="FO109" s="102">
        <v>2697073.02495735</v>
      </c>
      <c r="FP109" s="102">
        <v>2107685.08385556</v>
      </c>
      <c r="FQ109" s="102">
        <v>4501283.1475819498</v>
      </c>
      <c r="FR109" s="102">
        <v>2854777.1127248402</v>
      </c>
      <c r="FS109" s="102">
        <v>3829703.8643312599</v>
      </c>
      <c r="FT109" s="102">
        <v>4925300.2547943899</v>
      </c>
      <c r="FU109" s="102">
        <v>2823556.3209632598</v>
      </c>
      <c r="FV109" s="102">
        <v>2568528.51738169</v>
      </c>
      <c r="FW109" s="102">
        <v>2244349.7299264702</v>
      </c>
      <c r="FX109" s="102">
        <v>5115710.4587915801</v>
      </c>
      <c r="FY109" s="102">
        <v>3396704.7875991701</v>
      </c>
      <c r="FZ109" s="102">
        <v>3654490.49804918</v>
      </c>
      <c r="GA109" s="102">
        <v>4051703.1765914499</v>
      </c>
      <c r="GB109" s="102">
        <v>2337112.2286569402</v>
      </c>
      <c r="GC109" s="102">
        <v>3839979.81695033</v>
      </c>
      <c r="GD109" s="102">
        <v>2899518.9940493</v>
      </c>
      <c r="GE109" s="102">
        <v>1988141.4041373399</v>
      </c>
      <c r="GF109" s="102">
        <v>3041156.2148726</v>
      </c>
      <c r="GG109" s="102">
        <v>2689368.65362613</v>
      </c>
      <c r="GH109" s="102">
        <v>2710995.5666574398</v>
      </c>
      <c r="GI109" s="102">
        <v>2079477.1137570101</v>
      </c>
      <c r="GJ109" s="102">
        <v>2338186.8632300999</v>
      </c>
      <c r="GK109" s="102">
        <v>1363267.5547199401</v>
      </c>
      <c r="GL109" s="102">
        <v>3314770.5041693598</v>
      </c>
      <c r="GM109" s="102">
        <v>2034226.7413719799</v>
      </c>
      <c r="GN109" s="102">
        <v>1733350.1935900301</v>
      </c>
      <c r="GO109" s="102">
        <v>2173549.7960649799</v>
      </c>
      <c r="GP109" s="102">
        <v>3197172.3105019499</v>
      </c>
      <c r="GQ109" s="102">
        <v>2736384.3954237401</v>
      </c>
      <c r="GR109" s="102">
        <v>2842423.9035650599</v>
      </c>
      <c r="GS109" s="102">
        <v>2092699.06455396</v>
      </c>
      <c r="GT109" s="102">
        <v>2152014.5629100702</v>
      </c>
      <c r="GU109" s="102">
        <v>3494348.4095348399</v>
      </c>
      <c r="GV109" s="102">
        <v>2279091.6913195099</v>
      </c>
    </row>
    <row r="110" spans="1:204" x14ac:dyDescent="0.2">
      <c r="A110" s="69" t="s">
        <v>2086</v>
      </c>
      <c r="B110" s="70">
        <f>STDEV(D110:W110)/AVERAGE(D110:W110)</f>
        <v>8.6364454518691069E-2</v>
      </c>
      <c r="C110" s="71"/>
      <c r="D110" s="8">
        <v>13458829.3210949</v>
      </c>
      <c r="E110" s="8">
        <v>13369151.812115099</v>
      </c>
      <c r="F110" s="8">
        <v>12872818.511888601</v>
      </c>
      <c r="G110" s="8">
        <v>12724699.162469599</v>
      </c>
      <c r="H110" s="8">
        <v>12505399.050782699</v>
      </c>
      <c r="I110" s="8">
        <v>12356723.750856901</v>
      </c>
      <c r="J110" s="8">
        <v>11314725.1910698</v>
      </c>
      <c r="K110" s="8">
        <v>11785592.039910899</v>
      </c>
      <c r="L110" s="8">
        <v>11888453.957968799</v>
      </c>
      <c r="M110" s="8">
        <v>12246694.964667</v>
      </c>
      <c r="N110" s="8">
        <v>11629496.296275999</v>
      </c>
      <c r="O110" s="8">
        <v>11455714.0693228</v>
      </c>
      <c r="P110" s="8">
        <v>10632745.351942301</v>
      </c>
      <c r="Q110" s="8">
        <v>11053790.802709401</v>
      </c>
      <c r="R110" s="8">
        <v>10965589.4777306</v>
      </c>
      <c r="S110" s="8">
        <v>10453558.633981001</v>
      </c>
      <c r="T110" s="8">
        <v>10483548.948197</v>
      </c>
      <c r="U110" s="8">
        <v>11086633.248864099</v>
      </c>
      <c r="V110" s="8">
        <v>10367654.3213818</v>
      </c>
      <c r="W110" s="8">
        <v>10265189.223097401</v>
      </c>
      <c r="Y110" s="72">
        <f>STDEV(AA110:AT110)/AVERAGE(AA110:AT110)</f>
        <v>0.12992805852042114</v>
      </c>
      <c r="Z110" s="73"/>
      <c r="AA110" s="10">
        <v>23025450.671153098</v>
      </c>
      <c r="AB110" s="10">
        <v>21638078.9452786</v>
      </c>
      <c r="AC110" s="10">
        <v>21343205.182961602</v>
      </c>
      <c r="AD110" s="10">
        <v>20536908.2583161</v>
      </c>
      <c r="AE110" s="10">
        <v>19219689.405743401</v>
      </c>
      <c r="AF110" s="10">
        <v>19231456.192350101</v>
      </c>
      <c r="AG110" s="10">
        <v>18410583.552643199</v>
      </c>
      <c r="AH110" s="10">
        <v>15850914.062447101</v>
      </c>
      <c r="AI110" s="10">
        <v>17387431.467466898</v>
      </c>
      <c r="AJ110" s="10">
        <v>18082883.928596701</v>
      </c>
      <c r="AK110" s="10">
        <v>17329180.9778613</v>
      </c>
      <c r="AL110" s="10">
        <v>17504926.275410201</v>
      </c>
      <c r="AM110" s="10">
        <v>17130172.7668152</v>
      </c>
      <c r="AN110" s="10">
        <v>17590939.799636401</v>
      </c>
      <c r="AO110" s="10">
        <v>15753730.2084496</v>
      </c>
      <c r="AP110" s="10">
        <v>14153924.5392437</v>
      </c>
      <c r="AQ110" s="10">
        <v>17224474.013366401</v>
      </c>
      <c r="AR110" s="10">
        <v>16854688.358875699</v>
      </c>
      <c r="AS110" s="10">
        <v>15878690.836975699</v>
      </c>
      <c r="AT110" s="10">
        <v>14659704.7779162</v>
      </c>
      <c r="AV110" s="102">
        <v>21973407.1988004</v>
      </c>
      <c r="AW110" s="102">
        <v>21848771.769287899</v>
      </c>
      <c r="AX110" s="102">
        <v>21861985.0302044</v>
      </c>
      <c r="AY110" s="102">
        <v>20740999.386004601</v>
      </c>
      <c r="AZ110" s="102">
        <v>21090084.3169857</v>
      </c>
      <c r="BA110" s="102">
        <v>21938001.429232299</v>
      </c>
      <c r="BB110" s="102">
        <v>19244705.166152898</v>
      </c>
      <c r="BC110" s="102">
        <v>20513781.2068462</v>
      </c>
      <c r="BD110" s="102">
        <v>21379408.870384902</v>
      </c>
      <c r="BE110" s="102">
        <v>22144273.845711298</v>
      </c>
      <c r="BF110" s="102">
        <v>19754975.711753398</v>
      </c>
      <c r="BG110" s="102">
        <v>17752651.624555599</v>
      </c>
      <c r="BH110" s="102">
        <v>20533486.239612199</v>
      </c>
      <c r="BI110" s="102">
        <v>21699179.217003599</v>
      </c>
      <c r="BJ110" s="102">
        <v>21457222.033444501</v>
      </c>
      <c r="BK110" s="102">
        <v>21183131.580937602</v>
      </c>
      <c r="BL110" s="102">
        <v>21374937.7344978</v>
      </c>
      <c r="BM110" s="102">
        <v>19452814.2292764</v>
      </c>
      <c r="BN110" s="102">
        <v>20063699.4662726</v>
      </c>
      <c r="BO110" s="102">
        <v>20832261.256746698</v>
      </c>
      <c r="BP110" s="102">
        <v>19940222.892534699</v>
      </c>
      <c r="BQ110" s="102">
        <v>20441930.9739879</v>
      </c>
      <c r="BR110" s="102">
        <v>19894993.616613101</v>
      </c>
      <c r="BS110" s="102">
        <v>19580980.225045901</v>
      </c>
      <c r="BT110" s="102">
        <v>18838780.7755513</v>
      </c>
      <c r="BU110" s="102">
        <v>19745813.370277099</v>
      </c>
      <c r="BV110" s="102">
        <v>19401848.238576099</v>
      </c>
      <c r="BW110" s="102">
        <v>20577237.336196899</v>
      </c>
      <c r="BX110" s="102">
        <v>20572006.3862468</v>
      </c>
      <c r="BY110" s="102">
        <v>20187261.637742002</v>
      </c>
      <c r="BZ110" s="102">
        <v>20038637.981577002</v>
      </c>
      <c r="CA110" s="102">
        <v>20582716.595692299</v>
      </c>
      <c r="CB110" s="102">
        <v>19667821.683372401</v>
      </c>
      <c r="CC110" s="102">
        <v>18862368.5800258</v>
      </c>
      <c r="CD110" s="102">
        <v>19516103.760668602</v>
      </c>
      <c r="CE110" s="102">
        <v>19372190.881939799</v>
      </c>
      <c r="CF110" s="102">
        <v>17125304.845169101</v>
      </c>
      <c r="CG110" s="102">
        <v>18544908.442898698</v>
      </c>
      <c r="CH110" s="102">
        <v>16424029.5853057</v>
      </c>
      <c r="CI110" s="102">
        <v>18495732.9291832</v>
      </c>
      <c r="CJ110" s="102">
        <v>16270581.2006396</v>
      </c>
      <c r="CK110" s="102">
        <v>15106000.3358454</v>
      </c>
      <c r="CL110" s="102">
        <v>17367659.6207074</v>
      </c>
      <c r="CM110" s="102">
        <v>17081318.803168301</v>
      </c>
      <c r="CN110" s="102">
        <v>20040272.931847401</v>
      </c>
      <c r="CO110" s="102">
        <v>18550603.481106501</v>
      </c>
      <c r="CP110" s="102">
        <v>19181840.680299401</v>
      </c>
      <c r="CQ110" s="102">
        <v>17369842.880871698</v>
      </c>
      <c r="CR110" s="102">
        <v>18300240.980769102</v>
      </c>
      <c r="CS110" s="102">
        <v>16894060.2116597</v>
      </c>
      <c r="CT110" s="102">
        <v>17757341.601818599</v>
      </c>
      <c r="CU110" s="102">
        <v>15190849.9010267</v>
      </c>
      <c r="CV110" s="102">
        <v>15014797.902011501</v>
      </c>
      <c r="CW110" s="102">
        <v>13760315.236115299</v>
      </c>
      <c r="CX110" s="102">
        <v>14363977.5153802</v>
      </c>
      <c r="CY110" s="102">
        <v>17120982.442715</v>
      </c>
      <c r="CZ110" s="102">
        <v>16887261.627985001</v>
      </c>
      <c r="DA110" s="102">
        <v>13735115.232034599</v>
      </c>
      <c r="DB110" s="102">
        <v>17570041.557848301</v>
      </c>
      <c r="DC110" s="102">
        <v>18310398.284869902</v>
      </c>
      <c r="DD110" s="102">
        <v>15960711.055064</v>
      </c>
      <c r="DE110" s="102">
        <v>17438016.4934575</v>
      </c>
      <c r="DF110" s="102">
        <v>18433099.887557998</v>
      </c>
      <c r="DG110" s="102">
        <v>17328494.828728098</v>
      </c>
      <c r="DH110" s="102">
        <v>16227259.037062</v>
      </c>
      <c r="DI110" s="102">
        <v>13556573.163000301</v>
      </c>
      <c r="DJ110" s="102">
        <v>16125268.9996302</v>
      </c>
      <c r="DK110" s="102">
        <v>17174409.591816999</v>
      </c>
      <c r="DL110" s="102">
        <v>17756864.363892902</v>
      </c>
      <c r="DM110" s="102">
        <v>18128601.1397558</v>
      </c>
      <c r="DN110" s="102">
        <v>18803335.7299047</v>
      </c>
      <c r="DO110" s="102">
        <v>18374340.119336501</v>
      </c>
      <c r="DP110" s="102">
        <v>16889474.699740801</v>
      </c>
      <c r="DQ110" s="102">
        <v>19255818.6554377</v>
      </c>
      <c r="DR110" s="102">
        <v>18285725.2886719</v>
      </c>
      <c r="DS110" s="102">
        <v>16673461.441298001</v>
      </c>
      <c r="DT110" s="102">
        <v>18123008.681431301</v>
      </c>
      <c r="DU110" s="102">
        <v>15824125.6763556</v>
      </c>
      <c r="DV110" s="102">
        <v>15516622.959716201</v>
      </c>
      <c r="DW110" s="102">
        <v>15987381.428191001</v>
      </c>
      <c r="DX110" s="102">
        <v>12817875.3160614</v>
      </c>
      <c r="DY110" s="102">
        <v>14959228.6319851</v>
      </c>
      <c r="DZ110" s="102">
        <v>16270465.033388801</v>
      </c>
      <c r="EA110" s="102">
        <v>14123695.004613001</v>
      </c>
      <c r="EB110" s="102">
        <v>15043656.7422502</v>
      </c>
      <c r="EC110" s="102">
        <v>14945658.6872481</v>
      </c>
      <c r="ED110" s="102">
        <v>14375121.2629306</v>
      </c>
      <c r="EE110" s="102">
        <v>15191140.871209901</v>
      </c>
      <c r="EF110" s="102">
        <v>15383721.6042006</v>
      </c>
      <c r="EG110" s="102">
        <v>16025244.0637971</v>
      </c>
      <c r="EH110" s="102">
        <v>16578363.8839688</v>
      </c>
      <c r="EI110" s="102">
        <v>13558226.872571601</v>
      </c>
      <c r="EJ110" s="102">
        <v>15448061.839746499</v>
      </c>
      <c r="EK110" s="102">
        <v>15386529.9971625</v>
      </c>
      <c r="EL110" s="102">
        <v>15088898.3777781</v>
      </c>
      <c r="EM110" s="102">
        <v>16084723.0732868</v>
      </c>
      <c r="EN110" s="102">
        <v>15665670.8953704</v>
      </c>
      <c r="EO110" s="102">
        <v>15900689.9041973</v>
      </c>
      <c r="EP110" s="102">
        <v>16936067.7016798</v>
      </c>
      <c r="EQ110" s="102">
        <v>14836944.9253131</v>
      </c>
      <c r="ER110" s="102">
        <v>14030451.2999004</v>
      </c>
      <c r="ES110" s="102">
        <v>15692163.5232755</v>
      </c>
      <c r="ET110" s="102">
        <v>16321816.485823</v>
      </c>
      <c r="EU110" s="102">
        <v>14446891.864250399</v>
      </c>
      <c r="EV110" s="102">
        <v>16077377.226920201</v>
      </c>
      <c r="EW110" s="102">
        <v>16403480.0022495</v>
      </c>
      <c r="EX110" s="102">
        <v>15178191.747569099</v>
      </c>
      <c r="EY110" s="102">
        <v>15826431.3810327</v>
      </c>
      <c r="EZ110" s="102">
        <v>15317064.6162892</v>
      </c>
      <c r="FA110" s="102">
        <v>14790574.4161944</v>
      </c>
      <c r="FB110" s="102">
        <v>13877244.1856163</v>
      </c>
      <c r="FC110" s="102">
        <v>13339611.945952101</v>
      </c>
      <c r="FD110" s="102">
        <v>13948458.358074401</v>
      </c>
      <c r="FE110" s="102">
        <v>14777172.729313999</v>
      </c>
      <c r="FF110" s="102">
        <v>14754827.602293599</v>
      </c>
      <c r="FG110" s="102">
        <v>16526624.330453601</v>
      </c>
      <c r="FH110" s="102">
        <v>16154829.1851069</v>
      </c>
      <c r="FI110" s="102">
        <v>11977481.9536846</v>
      </c>
      <c r="FJ110" s="102">
        <v>11694741.3072062</v>
      </c>
      <c r="FK110" s="102">
        <v>13900591.469434099</v>
      </c>
      <c r="FL110" s="102">
        <v>12010107.4028049</v>
      </c>
      <c r="FM110" s="102">
        <v>14116362.037237801</v>
      </c>
      <c r="FN110" s="102">
        <v>11990830.734840499</v>
      </c>
      <c r="FO110" s="102">
        <v>14911995.6884734</v>
      </c>
      <c r="FP110" s="102">
        <v>14170642.8500599</v>
      </c>
      <c r="FQ110" s="102">
        <v>16411011.612329001</v>
      </c>
      <c r="FR110" s="102">
        <v>16542495.2840028</v>
      </c>
      <c r="FS110" s="102">
        <v>15582317.8402975</v>
      </c>
      <c r="FT110" s="102">
        <v>13014130.5494613</v>
      </c>
      <c r="FU110" s="102">
        <v>15723370.151755299</v>
      </c>
      <c r="FV110" s="102">
        <v>14200418.4381117</v>
      </c>
      <c r="FW110" s="102">
        <v>15667148.476712599</v>
      </c>
      <c r="FX110" s="102">
        <v>12694034.6691748</v>
      </c>
      <c r="FY110" s="102">
        <v>16616846.8783681</v>
      </c>
      <c r="FZ110" s="102">
        <v>14647154.617489999</v>
      </c>
      <c r="GA110" s="102">
        <v>13839245.6830105</v>
      </c>
      <c r="GB110" s="102">
        <v>16007832.9743947</v>
      </c>
      <c r="GC110" s="102">
        <v>15339551.290058</v>
      </c>
      <c r="GD110" s="102">
        <v>12602703.432709999</v>
      </c>
      <c r="GE110" s="102">
        <v>14687490.3939675</v>
      </c>
      <c r="GF110" s="102">
        <v>16572626.3834341</v>
      </c>
      <c r="GG110" s="102">
        <v>16478842.4379133</v>
      </c>
      <c r="GH110" s="102">
        <v>12886835.3327874</v>
      </c>
      <c r="GI110" s="102">
        <v>14381454.6754122</v>
      </c>
      <c r="GJ110" s="102">
        <v>13260067.227516999</v>
      </c>
      <c r="GK110" s="102">
        <v>11615602.8868258</v>
      </c>
      <c r="GL110" s="102">
        <v>12768007.5949974</v>
      </c>
      <c r="GM110" s="102">
        <v>13187006.705002701</v>
      </c>
      <c r="GN110" s="102">
        <v>12203395.482071901</v>
      </c>
      <c r="GO110" s="102">
        <v>12512379.8276782</v>
      </c>
      <c r="GP110" s="102">
        <v>12064248.528578401</v>
      </c>
      <c r="GQ110" s="102">
        <v>16946832.378014401</v>
      </c>
      <c r="GR110" s="102">
        <v>12585426.1273659</v>
      </c>
      <c r="GS110" s="102">
        <v>14466742.838431099</v>
      </c>
      <c r="GT110" s="102">
        <v>14348409.071100799</v>
      </c>
      <c r="GU110" s="102">
        <v>13591592.0474199</v>
      </c>
      <c r="GV110" s="102">
        <v>14683804.664083</v>
      </c>
    </row>
    <row r="111" spans="1:204" x14ac:dyDescent="0.2">
      <c r="A111" s="75" t="s">
        <v>2034</v>
      </c>
      <c r="B111" s="76">
        <f>STDEV(D111:W111)/AVERAGE(D111:W111)</f>
        <v>1.8036697835592409E-2</v>
      </c>
      <c r="C111" s="77"/>
      <c r="D111" s="78">
        <f t="shared" ref="D111:W111" si="123">(D109/D110)*99.94</f>
        <v>259.25800818918822</v>
      </c>
      <c r="E111" s="78">
        <f t="shared" si="123"/>
        <v>261.24411326911252</v>
      </c>
      <c r="F111" s="78">
        <f t="shared" si="123"/>
        <v>263.78617042108698</v>
      </c>
      <c r="G111" s="78">
        <f t="shared" si="123"/>
        <v>262.87322685408498</v>
      </c>
      <c r="H111" s="78">
        <f t="shared" si="123"/>
        <v>264.82934539882245</v>
      </c>
      <c r="I111" s="78">
        <f t="shared" si="123"/>
        <v>260.15784436882205</v>
      </c>
      <c r="J111" s="78">
        <f t="shared" si="123"/>
        <v>266.50627734155523</v>
      </c>
      <c r="K111" s="78">
        <f t="shared" si="123"/>
        <v>264.14904233904144</v>
      </c>
      <c r="L111" s="78">
        <f t="shared" si="123"/>
        <v>257.75448456767481</v>
      </c>
      <c r="M111" s="78">
        <f t="shared" si="123"/>
        <v>259.08743224242892</v>
      </c>
      <c r="N111" s="78">
        <f t="shared" si="123"/>
        <v>259.29435880736565</v>
      </c>
      <c r="O111" s="78">
        <f t="shared" si="123"/>
        <v>257.43179061159799</v>
      </c>
      <c r="P111" s="78">
        <f t="shared" si="123"/>
        <v>266.77519045328268</v>
      </c>
      <c r="Q111" s="78">
        <f t="shared" si="123"/>
        <v>261.05294865083192</v>
      </c>
      <c r="R111" s="78">
        <f t="shared" si="123"/>
        <v>259.49459007556231</v>
      </c>
      <c r="S111" s="78">
        <f t="shared" si="123"/>
        <v>260.87522785787235</v>
      </c>
      <c r="T111" s="78">
        <f t="shared" si="123"/>
        <v>264.24602724851411</v>
      </c>
      <c r="U111" s="78">
        <f t="shared" si="123"/>
        <v>245.2854658992014</v>
      </c>
      <c r="V111" s="78">
        <f t="shared" si="123"/>
        <v>261.93072762737245</v>
      </c>
      <c r="W111" s="78">
        <f t="shared" si="123"/>
        <v>266.28319261046698</v>
      </c>
      <c r="Y111" s="80">
        <f>STDEV(AA111:AT111)/AVERAGE(AA111:AT111)</f>
        <v>7.0699782696159619E-2</v>
      </c>
      <c r="Z111" s="81"/>
      <c r="AA111" s="82">
        <f>((AA109/AA110)*99.94)</f>
        <v>17.61178511106608</v>
      </c>
      <c r="AB111" s="82">
        <f t="shared" ref="AB111:AT111" si="124">((AB109/AB110)*99.94)</f>
        <v>14.504488697988313</v>
      </c>
      <c r="AC111" s="82">
        <f t="shared" si="124"/>
        <v>14.526761433661507</v>
      </c>
      <c r="AD111" s="82">
        <f t="shared" si="124"/>
        <v>14.234308468421428</v>
      </c>
      <c r="AE111" s="82">
        <f t="shared" si="124"/>
        <v>13.670790047721454</v>
      </c>
      <c r="AF111" s="82">
        <f t="shared" si="124"/>
        <v>13.890616542653992</v>
      </c>
      <c r="AG111" s="82">
        <f t="shared" si="124"/>
        <v>13.984503983542421</v>
      </c>
      <c r="AH111" s="82">
        <f t="shared" si="124"/>
        <v>15.290145943670472</v>
      </c>
      <c r="AI111" s="82">
        <f t="shared" si="124"/>
        <v>13.975425763059372</v>
      </c>
      <c r="AJ111" s="82">
        <f t="shared" si="124"/>
        <v>13.376603898886421</v>
      </c>
      <c r="AK111" s="82">
        <f t="shared" si="124"/>
        <v>13.770225892941767</v>
      </c>
      <c r="AL111" s="82">
        <f t="shared" si="124"/>
        <v>13.567605034323838</v>
      </c>
      <c r="AM111" s="82">
        <f t="shared" si="124"/>
        <v>13.433269512430732</v>
      </c>
      <c r="AN111" s="82">
        <f t="shared" si="124"/>
        <v>13.181983387236412</v>
      </c>
      <c r="AO111" s="82">
        <f t="shared" si="124"/>
        <v>13.324484433539691</v>
      </c>
      <c r="AP111" s="82">
        <f t="shared" si="124"/>
        <v>14.321612809444485</v>
      </c>
      <c r="AQ111" s="82">
        <f t="shared" si="124"/>
        <v>13.653445209657445</v>
      </c>
      <c r="AR111" s="82">
        <f t="shared" si="124"/>
        <v>13.20186688548961</v>
      </c>
      <c r="AS111" s="82">
        <f t="shared" si="124"/>
        <v>13.412932824858487</v>
      </c>
      <c r="AT111" s="82">
        <f t="shared" si="124"/>
        <v>14.440159920003115</v>
      </c>
      <c r="AU111" s="105"/>
      <c r="AV111" s="106">
        <f>((AV109/AV110)*99.94)</f>
        <v>14.246932502661302</v>
      </c>
      <c r="AW111" s="106">
        <f t="shared" ref="AW111:DH111" si="125">((AW109/AW110)*99.94)</f>
        <v>47.996938333882177</v>
      </c>
      <c r="AX111" s="106">
        <f t="shared" si="125"/>
        <v>20.218908486531461</v>
      </c>
      <c r="AY111" s="106">
        <f t="shared" si="125"/>
        <v>35.903122230479269</v>
      </c>
      <c r="AZ111" s="106">
        <f t="shared" si="125"/>
        <v>20.681910063341146</v>
      </c>
      <c r="BA111" s="106">
        <f t="shared" si="125"/>
        <v>13.523122748199848</v>
      </c>
      <c r="BB111" s="106">
        <f t="shared" si="125"/>
        <v>22.875033330383143</v>
      </c>
      <c r="BC111" s="106">
        <f t="shared" si="125"/>
        <v>19.77245574103825</v>
      </c>
      <c r="BD111" s="106">
        <f t="shared" si="125"/>
        <v>19.329629038405159</v>
      </c>
      <c r="BE111" s="106">
        <f t="shared" si="125"/>
        <v>12.727941198972848</v>
      </c>
      <c r="BF111" s="106">
        <f t="shared" si="125"/>
        <v>29.2014936298797</v>
      </c>
      <c r="BG111" s="106">
        <f t="shared" si="125"/>
        <v>14.002606311641443</v>
      </c>
      <c r="BH111" s="106">
        <f t="shared" si="125"/>
        <v>18.48452847928457</v>
      </c>
      <c r="BI111" s="106">
        <f t="shared" si="125"/>
        <v>15.952836978390186</v>
      </c>
      <c r="BJ111" s="106">
        <f t="shared" si="125"/>
        <v>19.294087505735771</v>
      </c>
      <c r="BK111" s="106">
        <f t="shared" si="125"/>
        <v>12.714152811751271</v>
      </c>
      <c r="BL111" s="106">
        <f t="shared" si="125"/>
        <v>20.14588406819513</v>
      </c>
      <c r="BM111" s="106">
        <f t="shared" si="125"/>
        <v>13.921219623028152</v>
      </c>
      <c r="BN111" s="106">
        <f t="shared" si="125"/>
        <v>20.407357314207996</v>
      </c>
      <c r="BO111" s="106">
        <f t="shared" si="125"/>
        <v>19.577027267734117</v>
      </c>
      <c r="BP111" s="106">
        <f t="shared" si="125"/>
        <v>14.580589618697568</v>
      </c>
      <c r="BQ111" s="106">
        <f t="shared" si="125"/>
        <v>24.936840805858704</v>
      </c>
      <c r="BR111" s="106">
        <f t="shared" si="125"/>
        <v>20.133255725662465</v>
      </c>
      <c r="BS111" s="106">
        <f t="shared" si="125"/>
        <v>19.967167893445062</v>
      </c>
      <c r="BT111" s="106">
        <f t="shared" si="125"/>
        <v>33.391671605119569</v>
      </c>
      <c r="BU111" s="106">
        <f t="shared" si="125"/>
        <v>24.873463181317078</v>
      </c>
      <c r="BV111" s="106">
        <f t="shared" si="125"/>
        <v>23.831357665825792</v>
      </c>
      <c r="BW111" s="106">
        <f t="shared" si="125"/>
        <v>14.371482977420023</v>
      </c>
      <c r="BX111" s="106">
        <f t="shared" si="125"/>
        <v>13.314267688311011</v>
      </c>
      <c r="BY111" s="106">
        <f t="shared" si="125"/>
        <v>20.07186203344655</v>
      </c>
      <c r="BZ111" s="106">
        <f t="shared" si="125"/>
        <v>22.92732796053043</v>
      </c>
      <c r="CA111" s="106">
        <f t="shared" si="125"/>
        <v>13.797048078380346</v>
      </c>
      <c r="CB111" s="106">
        <f t="shared" si="125"/>
        <v>19.084648770742231</v>
      </c>
      <c r="CC111" s="106">
        <f t="shared" si="125"/>
        <v>15.050518479422305</v>
      </c>
      <c r="CD111" s="106">
        <f t="shared" si="125"/>
        <v>16.638526545560985</v>
      </c>
      <c r="CE111" s="106">
        <f t="shared" si="125"/>
        <v>16.853246302061486</v>
      </c>
      <c r="CF111" s="106">
        <f t="shared" si="125"/>
        <v>23.612662441220987</v>
      </c>
      <c r="CG111" s="106">
        <f t="shared" si="125"/>
        <v>22.236757838135397</v>
      </c>
      <c r="CH111" s="106">
        <f t="shared" si="125"/>
        <v>25.528286909803644</v>
      </c>
      <c r="CI111" s="106">
        <f t="shared" si="125"/>
        <v>17.757745043940062</v>
      </c>
      <c r="CJ111" s="106">
        <f t="shared" si="125"/>
        <v>18.712366714994698</v>
      </c>
      <c r="CK111" s="106">
        <f t="shared" si="125"/>
        <v>21.118106729961703</v>
      </c>
      <c r="CL111" s="106">
        <f t="shared" si="125"/>
        <v>19.110890846571472</v>
      </c>
      <c r="CM111" s="106">
        <f t="shared" si="125"/>
        <v>25.486429529258814</v>
      </c>
      <c r="CN111" s="106">
        <f t="shared" si="125"/>
        <v>16.268801523914615</v>
      </c>
      <c r="CO111" s="106">
        <f t="shared" si="125"/>
        <v>12.556040561503885</v>
      </c>
      <c r="CP111" s="106">
        <f t="shared" si="125"/>
        <v>15.061246587626503</v>
      </c>
      <c r="CQ111" s="106">
        <f t="shared" si="125"/>
        <v>20.34637269725021</v>
      </c>
      <c r="CR111" s="106">
        <f t="shared" si="125"/>
        <v>23.981382256338819</v>
      </c>
      <c r="CS111" s="106">
        <f t="shared" si="125"/>
        <v>29.405412217570738</v>
      </c>
      <c r="CT111" s="106">
        <f t="shared" si="125"/>
        <v>25.590672677596562</v>
      </c>
      <c r="CU111" s="106">
        <f t="shared" si="125"/>
        <v>15.008223159643036</v>
      </c>
      <c r="CV111" s="106">
        <f t="shared" si="125"/>
        <v>20.079342838877675</v>
      </c>
      <c r="CW111" s="106">
        <f t="shared" si="125"/>
        <v>24.772271453386029</v>
      </c>
      <c r="CX111" s="106">
        <f t="shared" si="125"/>
        <v>17.407727004123497</v>
      </c>
      <c r="CY111" s="106">
        <f t="shared" si="125"/>
        <v>15.151871265478162</v>
      </c>
      <c r="CZ111" s="106">
        <f t="shared" si="125"/>
        <v>19.461485682847393</v>
      </c>
      <c r="DA111" s="106">
        <f t="shared" si="125"/>
        <v>67.053884629824196</v>
      </c>
      <c r="DB111" s="106">
        <f t="shared" si="125"/>
        <v>32.229765716359367</v>
      </c>
      <c r="DC111" s="106">
        <f t="shared" si="125"/>
        <v>10.96349153302085</v>
      </c>
      <c r="DD111" s="106">
        <f t="shared" si="125"/>
        <v>23.799546152389869</v>
      </c>
      <c r="DE111" s="106">
        <f t="shared" si="125"/>
        <v>12.698023035359384</v>
      </c>
      <c r="DF111" s="106">
        <f t="shared" si="125"/>
        <v>16.47742039820152</v>
      </c>
      <c r="DG111" s="106">
        <f t="shared" si="125"/>
        <v>16.951301231670364</v>
      </c>
      <c r="DH111" s="106">
        <f t="shared" si="125"/>
        <v>22.250973528860243</v>
      </c>
      <c r="DI111" s="106">
        <f t="shared" ref="DI111:FT111" si="126">((DI109/DI110)*99.94)</f>
        <v>67.796718197726818</v>
      </c>
      <c r="DJ111" s="106">
        <f t="shared" si="126"/>
        <v>15.81477726391479</v>
      </c>
      <c r="DK111" s="106">
        <f t="shared" si="126"/>
        <v>24.768695929998124</v>
      </c>
      <c r="DL111" s="106">
        <f t="shared" si="126"/>
        <v>12.458973764964169</v>
      </c>
      <c r="DM111" s="106">
        <f t="shared" si="126"/>
        <v>13.631035764489274</v>
      </c>
      <c r="DN111" s="106">
        <f t="shared" si="126"/>
        <v>12.775471876806868</v>
      </c>
      <c r="DO111" s="106">
        <f t="shared" si="126"/>
        <v>17.634777188119447</v>
      </c>
      <c r="DP111" s="106">
        <f t="shared" si="126"/>
        <v>14.146763252522096</v>
      </c>
      <c r="DQ111" s="106">
        <f t="shared" si="126"/>
        <v>16.816637329281946</v>
      </c>
      <c r="DR111" s="106">
        <f t="shared" si="126"/>
        <v>16.602591772269854</v>
      </c>
      <c r="DS111" s="106">
        <f t="shared" si="126"/>
        <v>17.507065546497184</v>
      </c>
      <c r="DT111" s="106">
        <f t="shared" si="126"/>
        <v>16.98791141110442</v>
      </c>
      <c r="DU111" s="106">
        <f t="shared" si="126"/>
        <v>17.828075622643187</v>
      </c>
      <c r="DV111" s="106">
        <f t="shared" si="126"/>
        <v>16.468505678208032</v>
      </c>
      <c r="DW111" s="106">
        <f t="shared" si="126"/>
        <v>18.715890113816833</v>
      </c>
      <c r="DX111" s="106">
        <f t="shared" si="126"/>
        <v>20.448622011223549</v>
      </c>
      <c r="DY111" s="106">
        <f t="shared" si="126"/>
        <v>18.359268458843921</v>
      </c>
      <c r="DZ111" s="106">
        <f t="shared" si="126"/>
        <v>19.515188737691087</v>
      </c>
      <c r="EA111" s="106">
        <f t="shared" si="126"/>
        <v>17.797640637044509</v>
      </c>
      <c r="EB111" s="106">
        <f t="shared" si="126"/>
        <v>16.674443909180013</v>
      </c>
      <c r="EC111" s="106">
        <f t="shared" si="126"/>
        <v>16.923778855430104</v>
      </c>
      <c r="ED111" s="106">
        <f t="shared" si="126"/>
        <v>25.60164604410458</v>
      </c>
      <c r="EE111" s="106">
        <f t="shared" si="126"/>
        <v>22.633383331897722</v>
      </c>
      <c r="EF111" s="106">
        <f t="shared" si="126"/>
        <v>15.130597388712681</v>
      </c>
      <c r="EG111" s="106">
        <f t="shared" si="126"/>
        <v>18.91774284646646</v>
      </c>
      <c r="EH111" s="106">
        <f t="shared" si="126"/>
        <v>12.634216323071293</v>
      </c>
      <c r="EI111" s="106">
        <f t="shared" si="126"/>
        <v>34.851094233479465</v>
      </c>
      <c r="EJ111" s="106">
        <f t="shared" si="126"/>
        <v>15.525346767432394</v>
      </c>
      <c r="EK111" s="106">
        <f t="shared" si="126"/>
        <v>19.663867354618453</v>
      </c>
      <c r="EL111" s="106">
        <f t="shared" si="126"/>
        <v>18.581169901403197</v>
      </c>
      <c r="EM111" s="106">
        <f t="shared" si="126"/>
        <v>16.681424245263702</v>
      </c>
      <c r="EN111" s="106">
        <f t="shared" si="126"/>
        <v>17.258621884456456</v>
      </c>
      <c r="EO111" s="106">
        <f t="shared" si="126"/>
        <v>17.439112279791971</v>
      </c>
      <c r="EP111" s="106">
        <f t="shared" si="126"/>
        <v>16.480612100603285</v>
      </c>
      <c r="EQ111" s="106">
        <f t="shared" si="126"/>
        <v>14.898994616379454</v>
      </c>
      <c r="ER111" s="106">
        <f t="shared" si="126"/>
        <v>28.07159731560396</v>
      </c>
      <c r="ES111" s="106">
        <f t="shared" si="126"/>
        <v>23.237061631773145</v>
      </c>
      <c r="ET111" s="106">
        <f t="shared" si="126"/>
        <v>13.153189088551285</v>
      </c>
      <c r="EU111" s="106">
        <f t="shared" si="126"/>
        <v>23.003217188460912</v>
      </c>
      <c r="EV111" s="106">
        <f t="shared" si="126"/>
        <v>20.1174700352808</v>
      </c>
      <c r="EW111" s="106">
        <f t="shared" si="126"/>
        <v>13.229468610462431</v>
      </c>
      <c r="EX111" s="106">
        <f t="shared" si="126"/>
        <v>15.735090820628178</v>
      </c>
      <c r="EY111" s="106">
        <f t="shared" si="126"/>
        <v>15.161147133834534</v>
      </c>
      <c r="EZ111" s="106">
        <f t="shared" si="126"/>
        <v>16.764393748770821</v>
      </c>
      <c r="FA111" s="106">
        <f t="shared" si="126"/>
        <v>13.536710226162011</v>
      </c>
      <c r="FB111" s="106">
        <f t="shared" si="126"/>
        <v>14.986326365576931</v>
      </c>
      <c r="FC111" s="106">
        <f t="shared" si="126"/>
        <v>20.025496809688004</v>
      </c>
      <c r="FD111" s="106">
        <f t="shared" si="126"/>
        <v>17.823463219384276</v>
      </c>
      <c r="FE111" s="106">
        <f t="shared" si="126"/>
        <v>18.18025262639798</v>
      </c>
      <c r="FF111" s="106">
        <f t="shared" si="126"/>
        <v>11.910646847127159</v>
      </c>
      <c r="FG111" s="106">
        <f t="shared" si="126"/>
        <v>14.290709153904878</v>
      </c>
      <c r="FH111" s="106">
        <f t="shared" si="126"/>
        <v>15.384813773355528</v>
      </c>
      <c r="FI111" s="106">
        <f t="shared" si="126"/>
        <v>14.589811099470973</v>
      </c>
      <c r="FJ111" s="106">
        <f t="shared" si="126"/>
        <v>21.066483844060734</v>
      </c>
      <c r="FK111" s="106">
        <f t="shared" si="126"/>
        <v>20.096867477235293</v>
      </c>
      <c r="FL111" s="106">
        <f t="shared" si="126"/>
        <v>15.684903891619646</v>
      </c>
      <c r="FM111" s="106">
        <f t="shared" si="126"/>
        <v>17.080168159029064</v>
      </c>
      <c r="FN111" s="106">
        <f t="shared" si="126"/>
        <v>16.424349181130317</v>
      </c>
      <c r="FO111" s="106">
        <f t="shared" si="126"/>
        <v>18.07574812555703</v>
      </c>
      <c r="FP111" s="106">
        <f t="shared" si="126"/>
        <v>14.86467830071903</v>
      </c>
      <c r="FQ111" s="106">
        <f t="shared" si="126"/>
        <v>27.411974861523944</v>
      </c>
      <c r="FR111" s="106">
        <f t="shared" si="126"/>
        <v>17.246879612026991</v>
      </c>
      <c r="FS111" s="106">
        <f t="shared" si="126"/>
        <v>24.562495010303216</v>
      </c>
      <c r="FT111" s="106">
        <f t="shared" si="126"/>
        <v>37.823080504177561</v>
      </c>
      <c r="FU111" s="106">
        <f t="shared" ref="FU111:GV111" si="127">((FU109/FU110)*99.94)</f>
        <v>17.946929697229443</v>
      </c>
      <c r="FV111" s="106">
        <f t="shared" si="127"/>
        <v>18.076843379360348</v>
      </c>
      <c r="FW111" s="106">
        <f t="shared" si="127"/>
        <v>14.31660090170511</v>
      </c>
      <c r="FX111" s="106">
        <f t="shared" si="127"/>
        <v>40.275934056895579</v>
      </c>
      <c r="FY111" s="106">
        <f t="shared" si="127"/>
        <v>20.429066895632321</v>
      </c>
      <c r="FZ111" s="106">
        <f t="shared" si="127"/>
        <v>24.935203451660048</v>
      </c>
      <c r="GA111" s="106">
        <f t="shared" si="127"/>
        <v>29.259341494721138</v>
      </c>
      <c r="GB111" s="106">
        <f t="shared" si="127"/>
        <v>14.591044053594429</v>
      </c>
      <c r="GC111" s="106">
        <f t="shared" si="127"/>
        <v>25.018175280964492</v>
      </c>
      <c r="GD111" s="106">
        <f t="shared" si="127"/>
        <v>22.993314871885005</v>
      </c>
      <c r="GE111" s="106">
        <f t="shared" si="127"/>
        <v>13.52816897916709</v>
      </c>
      <c r="GF111" s="106">
        <f t="shared" si="127"/>
        <v>18.339468053064749</v>
      </c>
      <c r="GG111" s="106">
        <f t="shared" si="127"/>
        <v>16.310338802986344</v>
      </c>
      <c r="GH111" s="106">
        <f t="shared" si="127"/>
        <v>21.02431589564987</v>
      </c>
      <c r="GI111" s="106">
        <f t="shared" si="127"/>
        <v>14.450759498215989</v>
      </c>
      <c r="GJ111" s="106">
        <f t="shared" si="127"/>
        <v>17.622715714916733</v>
      </c>
      <c r="GK111" s="106">
        <f t="shared" si="127"/>
        <v>11.729478077563869</v>
      </c>
      <c r="GL111" s="106">
        <f t="shared" si="127"/>
        <v>25.945956071993802</v>
      </c>
      <c r="GM111" s="106">
        <f t="shared" si="127"/>
        <v>15.416737481113916</v>
      </c>
      <c r="GN111" s="106">
        <f t="shared" si="127"/>
        <v>14.195312984970665</v>
      </c>
      <c r="GO111" s="106">
        <f t="shared" si="127"/>
        <v>17.360771460775126</v>
      </c>
      <c r="GP111" s="106">
        <f t="shared" si="127"/>
        <v>26.485313192500715</v>
      </c>
      <c r="GQ111" s="106">
        <f t="shared" si="127"/>
        <v>16.137190147312392</v>
      </c>
      <c r="GR111" s="106">
        <f t="shared" si="127"/>
        <v>22.571491981872818</v>
      </c>
      <c r="GS111" s="106">
        <f t="shared" si="127"/>
        <v>14.456906219133719</v>
      </c>
      <c r="GT111" s="106">
        <f t="shared" si="127"/>
        <v>14.989280996344789</v>
      </c>
      <c r="GU111" s="106">
        <f t="shared" si="127"/>
        <v>25.694207038476076</v>
      </c>
      <c r="GV111" s="106">
        <f t="shared" si="127"/>
        <v>15.511812424719158</v>
      </c>
    </row>
    <row r="112" spans="1:204" x14ac:dyDescent="0.2">
      <c r="A112" s="83"/>
      <c r="B112" s="70"/>
      <c r="C112" s="71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Y112" s="72"/>
      <c r="Z112" s="73"/>
      <c r="AA112" s="74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</row>
    <row r="113" spans="1:204" x14ac:dyDescent="0.2">
      <c r="A113" s="69" t="s">
        <v>2087</v>
      </c>
      <c r="B113" s="70">
        <f>STDEV(D113:W113)/AVERAGE(D113:W113)</f>
        <v>9.0282155636350211E-2</v>
      </c>
      <c r="C113" s="71"/>
      <c r="D113" s="8">
        <v>9861154.3942094408</v>
      </c>
      <c r="E113" s="8">
        <v>9643153.0489213299</v>
      </c>
      <c r="F113" s="8">
        <v>9413095.75830248</v>
      </c>
      <c r="G113" s="8">
        <v>9244308.2745198607</v>
      </c>
      <c r="H113" s="8">
        <v>9002267.2493136991</v>
      </c>
      <c r="I113" s="8">
        <v>9239959.4491719194</v>
      </c>
      <c r="J113" s="8">
        <v>8609346.5858182702</v>
      </c>
      <c r="K113" s="8">
        <v>8980679.3936741799</v>
      </c>
      <c r="L113" s="8">
        <v>8600512.04825853</v>
      </c>
      <c r="M113" s="8">
        <v>8464425.0408047009</v>
      </c>
      <c r="N113" s="8">
        <v>8617179.9851377904</v>
      </c>
      <c r="O113" s="8">
        <v>8113340.7795096999</v>
      </c>
      <c r="P113" s="8">
        <v>8088550.1216962803</v>
      </c>
      <c r="Q113" s="8">
        <v>7949742.2992818896</v>
      </c>
      <c r="R113" s="8">
        <v>7615667.5061407201</v>
      </c>
      <c r="S113" s="8">
        <v>7663843.0065657301</v>
      </c>
      <c r="T113" s="8">
        <v>8013101.9045935497</v>
      </c>
      <c r="U113" s="8">
        <v>7769857.2352548698</v>
      </c>
      <c r="V113" s="8">
        <v>7254453.7709571701</v>
      </c>
      <c r="W113" s="8">
        <v>7449098.0981316604</v>
      </c>
      <c r="Y113" s="72">
        <f>STDEV(AA113:AT113)/AVERAGE(AA113:AT113)</f>
        <v>6.1905873457640884E-2</v>
      </c>
      <c r="Z113" s="73"/>
      <c r="AA113" s="10">
        <v>25040490.767526198</v>
      </c>
      <c r="AB113" s="10">
        <v>25055700.532922599</v>
      </c>
      <c r="AC113" s="10">
        <v>24039729.031353399</v>
      </c>
      <c r="AD113" s="10">
        <v>23880616.131750502</v>
      </c>
      <c r="AE113" s="10">
        <v>23677249.044859398</v>
      </c>
      <c r="AF113" s="10">
        <v>23486973.6623854</v>
      </c>
      <c r="AG113" s="10">
        <v>23230958.449496102</v>
      </c>
      <c r="AH113" s="10">
        <v>22866428.0791637</v>
      </c>
      <c r="AI113" s="10">
        <v>22721760.814306598</v>
      </c>
      <c r="AJ113" s="10">
        <v>22599909.837858599</v>
      </c>
      <c r="AK113" s="10">
        <v>22234962.603706598</v>
      </c>
      <c r="AL113" s="10">
        <v>21354100.359116498</v>
      </c>
      <c r="AM113" s="10">
        <v>20434928.3658081</v>
      </c>
      <c r="AN113" s="10">
        <v>21672296.231570002</v>
      </c>
      <c r="AO113" s="10">
        <v>21866280.688985601</v>
      </c>
      <c r="AP113" s="10">
        <v>21880175.096188702</v>
      </c>
      <c r="AQ113" s="10">
        <v>20916303.937743399</v>
      </c>
      <c r="AR113" s="10">
        <v>21411391.3683361</v>
      </c>
      <c r="AS113" s="10">
        <v>20567130.964756899</v>
      </c>
      <c r="AT113" s="10">
        <v>21096536.887632702</v>
      </c>
      <c r="AV113" s="102">
        <v>21170191.497200701</v>
      </c>
      <c r="AW113" s="102">
        <v>27078101.840465799</v>
      </c>
      <c r="AX113" s="102">
        <v>12295821.1049437</v>
      </c>
      <c r="AY113" s="102">
        <v>22151194.132103801</v>
      </c>
      <c r="AZ113" s="102">
        <v>26023492.292515501</v>
      </c>
      <c r="BA113" s="102">
        <v>25002786.425677098</v>
      </c>
      <c r="BB113" s="102">
        <v>20314756.874683902</v>
      </c>
      <c r="BC113" s="102">
        <v>21987435.6887099</v>
      </c>
      <c r="BD113" s="102">
        <v>10187860.867370199</v>
      </c>
      <c r="BE113" s="102">
        <v>24594060.3312115</v>
      </c>
      <c r="BF113" s="102">
        <v>9585477.6137156505</v>
      </c>
      <c r="BG113" s="102">
        <v>16344349.6391166</v>
      </c>
      <c r="BH113" s="102">
        <v>22785418.249560598</v>
      </c>
      <c r="BI113" s="102">
        <v>18417198.226641599</v>
      </c>
      <c r="BJ113" s="102">
        <v>12922311.1326288</v>
      </c>
      <c r="BK113" s="102">
        <v>19599711.8092741</v>
      </c>
      <c r="BL113" s="102">
        <v>8010372.0689033903</v>
      </c>
      <c r="BM113" s="102">
        <v>24595816.923296198</v>
      </c>
      <c r="BN113" s="102">
        <v>21383109.300963402</v>
      </c>
      <c r="BO113" s="102">
        <v>34892129.118697599</v>
      </c>
      <c r="BP113" s="102">
        <v>11209135.9420687</v>
      </c>
      <c r="BQ113" s="102">
        <v>14653529.3127755</v>
      </c>
      <c r="BR113" s="102">
        <v>15629870.9317782</v>
      </c>
      <c r="BS113" s="102">
        <v>15170667.1239776</v>
      </c>
      <c r="BT113" s="102">
        <v>23230930.2643556</v>
      </c>
      <c r="BU113" s="102">
        <v>11252596.598375</v>
      </c>
      <c r="BV113" s="102">
        <v>18859325.281236101</v>
      </c>
      <c r="BW113" s="102">
        <v>16171731.8149572</v>
      </c>
      <c r="BX113" s="102">
        <v>23867974.143097199</v>
      </c>
      <c r="BY113" s="102">
        <v>13052931.172554599</v>
      </c>
      <c r="BZ113" s="102">
        <v>14874394.754939601</v>
      </c>
      <c r="CA113" s="102">
        <v>12123687.7657023</v>
      </c>
      <c r="CB113" s="102">
        <v>23225640.445819099</v>
      </c>
      <c r="CC113" s="102">
        <v>25191366.636220101</v>
      </c>
      <c r="CD113" s="102">
        <v>20076635.332644001</v>
      </c>
      <c r="CE113" s="102">
        <v>13682766.9347478</v>
      </c>
      <c r="CF113" s="102">
        <v>13949859.8731355</v>
      </c>
      <c r="CG113" s="102">
        <v>16157916.448729901</v>
      </c>
      <c r="CH113" s="102">
        <v>20511199.9211732</v>
      </c>
      <c r="CI113" s="102">
        <v>21303020.621442199</v>
      </c>
      <c r="CJ113" s="102">
        <v>11917008.888105201</v>
      </c>
      <c r="CK113" s="102">
        <v>18535055.584265102</v>
      </c>
      <c r="CL113" s="102">
        <v>13459926.523324</v>
      </c>
      <c r="CM113" s="102">
        <v>13930003.1117316</v>
      </c>
      <c r="CN113" s="102">
        <v>13521673.856159801</v>
      </c>
      <c r="CO113" s="102">
        <v>29262884.042297401</v>
      </c>
      <c r="CP113" s="102">
        <v>16313942.515158599</v>
      </c>
      <c r="CQ113" s="102">
        <v>14215216.559056399</v>
      </c>
      <c r="CR113" s="102">
        <v>14918406.2754071</v>
      </c>
      <c r="CS113" s="102">
        <v>5476617.9605022101</v>
      </c>
      <c r="CT113" s="102">
        <v>18822230.200991299</v>
      </c>
      <c r="CU113" s="102">
        <v>17106242.617056102</v>
      </c>
      <c r="CV113" s="102">
        <v>24103960.4978787</v>
      </c>
      <c r="CW113" s="102">
        <v>8603763.7693089899</v>
      </c>
      <c r="CX113" s="102">
        <v>18389956.941948</v>
      </c>
      <c r="CY113" s="102">
        <v>17372531.0980247</v>
      </c>
      <c r="CZ113" s="102">
        <v>13635551.9321384</v>
      </c>
      <c r="DA113" s="102">
        <v>18029477.8326037</v>
      </c>
      <c r="DB113" s="102">
        <v>28049700.7091345</v>
      </c>
      <c r="DC113" s="102">
        <v>24645845.317327999</v>
      </c>
      <c r="DD113" s="102">
        <v>18054288.1383151</v>
      </c>
      <c r="DE113" s="102">
        <v>13326209.2217905</v>
      </c>
      <c r="DF113" s="102">
        <v>11505761.4986021</v>
      </c>
      <c r="DG113" s="102">
        <v>25260961.363586299</v>
      </c>
      <c r="DH113" s="102">
        <v>19993176.675767601</v>
      </c>
      <c r="DI113" s="102">
        <v>11444067.6477724</v>
      </c>
      <c r="DJ113" s="102">
        <v>18332426.062751401</v>
      </c>
      <c r="DK113" s="102">
        <v>22523296.312890101</v>
      </c>
      <c r="DL113" s="102">
        <v>19229994.5430508</v>
      </c>
      <c r="DM113" s="102">
        <v>10853705.8923706</v>
      </c>
      <c r="DN113" s="102">
        <v>20511423.457596999</v>
      </c>
      <c r="DO113" s="102">
        <v>13038777.284380499</v>
      </c>
      <c r="DP113" s="102">
        <v>19667889.372893199</v>
      </c>
      <c r="DQ113" s="102">
        <v>24795478.227795001</v>
      </c>
      <c r="DR113" s="102">
        <v>28408392.9389682</v>
      </c>
      <c r="DS113" s="102">
        <v>18868479.5768851</v>
      </c>
      <c r="DT113" s="102">
        <v>36555389.542788297</v>
      </c>
      <c r="DU113" s="102">
        <v>13789539.275149699</v>
      </c>
      <c r="DV113" s="102">
        <v>8429135.1121563297</v>
      </c>
      <c r="DW113" s="102">
        <v>18716964.150991499</v>
      </c>
      <c r="DX113" s="102">
        <v>12293213.0835515</v>
      </c>
      <c r="DY113" s="102">
        <v>8226440.0251478199</v>
      </c>
      <c r="DZ113" s="102">
        <v>21996475.811871398</v>
      </c>
      <c r="EA113" s="102">
        <v>17770493.062862501</v>
      </c>
      <c r="EB113" s="102">
        <v>27515856.016452599</v>
      </c>
      <c r="EC113" s="102">
        <v>9670884.9010444209</v>
      </c>
      <c r="ED113" s="102">
        <v>7863883.1148502696</v>
      </c>
      <c r="EE113" s="102">
        <v>12977641.6527087</v>
      </c>
      <c r="EF113" s="102">
        <v>12086014.7670963</v>
      </c>
      <c r="EG113" s="102">
        <v>23984040.067251001</v>
      </c>
      <c r="EH113" s="102">
        <v>10967033.1103043</v>
      </c>
      <c r="EI113" s="102">
        <v>11746966.0043309</v>
      </c>
      <c r="EJ113" s="102">
        <v>23900705.059705</v>
      </c>
      <c r="EK113" s="102">
        <v>21956859.8831257</v>
      </c>
      <c r="EL113" s="102">
        <v>17759093.962364201</v>
      </c>
      <c r="EM113" s="102">
        <v>10092877.742210099</v>
      </c>
      <c r="EN113" s="102">
        <v>18058147.109376401</v>
      </c>
      <c r="EO113" s="102">
        <v>14331793.3189064</v>
      </c>
      <c r="EP113" s="102">
        <v>23378208.531864598</v>
      </c>
      <c r="EQ113" s="102">
        <v>19698006.881541301</v>
      </c>
      <c r="ER113" s="102">
        <v>7879329.7166839903</v>
      </c>
      <c r="ES113" s="102">
        <v>17624741.099100001</v>
      </c>
      <c r="ET113" s="102">
        <v>16624885.1341391</v>
      </c>
      <c r="EU113" s="102">
        <v>15530750.5259715</v>
      </c>
      <c r="EV113" s="102">
        <v>21758234.925290901</v>
      </c>
      <c r="EW113" s="102">
        <v>17450964.4974338</v>
      </c>
      <c r="EX113" s="102">
        <v>11135103.8691712</v>
      </c>
      <c r="EY113" s="102">
        <v>20166520.279684301</v>
      </c>
      <c r="EZ113" s="102">
        <v>14267962.8054542</v>
      </c>
      <c r="FA113" s="102">
        <v>14083851.149449401</v>
      </c>
      <c r="FB113" s="102">
        <v>10314076.074134599</v>
      </c>
      <c r="FC113" s="102">
        <v>16005281.218267201</v>
      </c>
      <c r="FD113" s="102">
        <v>18032642.4939382</v>
      </c>
      <c r="FE113" s="102">
        <v>20699372.226186201</v>
      </c>
      <c r="FF113" s="102">
        <v>13914249.625292899</v>
      </c>
      <c r="FG113" s="102">
        <v>11742600.5210045</v>
      </c>
      <c r="FH113" s="102">
        <v>14612406.5600248</v>
      </c>
      <c r="FI113" s="102">
        <v>6707746.26090647</v>
      </c>
      <c r="FJ113" s="102">
        <v>9300870.2875815202</v>
      </c>
      <c r="FK113" s="102">
        <v>15756458.887969701</v>
      </c>
      <c r="FL113" s="102">
        <v>15683421.8048405</v>
      </c>
      <c r="FM113" s="102">
        <v>12952154.151995899</v>
      </c>
      <c r="FN113" s="102">
        <v>14081830.570527799</v>
      </c>
      <c r="FO113" s="102">
        <v>14314291.562095501</v>
      </c>
      <c r="FP113" s="102">
        <v>10482557.946056999</v>
      </c>
      <c r="FQ113" s="102">
        <v>22734473.229063999</v>
      </c>
      <c r="FR113" s="102">
        <v>9026460.9183657207</v>
      </c>
      <c r="FS113" s="102">
        <v>18775705.9677899</v>
      </c>
      <c r="FT113" s="102">
        <v>11351604.9601424</v>
      </c>
      <c r="FU113" s="102">
        <v>19505064.514052901</v>
      </c>
      <c r="FV113" s="102">
        <v>14813010.523672501</v>
      </c>
      <c r="FW113" s="102">
        <v>20743701.0366017</v>
      </c>
      <c r="FX113" s="102">
        <v>12387150.149104301</v>
      </c>
      <c r="FY113" s="102">
        <v>24536144.100262199</v>
      </c>
      <c r="FZ113" s="102">
        <v>12446012.7826488</v>
      </c>
      <c r="GA113" s="102">
        <v>15766856.309626</v>
      </c>
      <c r="GB113" s="102">
        <v>24815706.2947964</v>
      </c>
      <c r="GC113" s="102">
        <v>8652870.8213256001</v>
      </c>
      <c r="GD113" s="102">
        <v>8912584.31896412</v>
      </c>
      <c r="GE113" s="102">
        <v>13607472.600036301</v>
      </c>
      <c r="GF113" s="102">
        <v>19531025.2462398</v>
      </c>
      <c r="GG113" s="102">
        <v>23672560.5600482</v>
      </c>
      <c r="GH113" s="102">
        <v>7810148.3563399101</v>
      </c>
      <c r="GI113" s="102">
        <v>11027054.7706492</v>
      </c>
      <c r="GJ113" s="102">
        <v>14649164.332668999</v>
      </c>
      <c r="GK113" s="102">
        <v>14035349.823132001</v>
      </c>
      <c r="GL113" s="102">
        <v>14037234.307149399</v>
      </c>
      <c r="GM113" s="102">
        <v>8055244.7789936</v>
      </c>
      <c r="GN113" s="102">
        <v>17543723.635635599</v>
      </c>
      <c r="GO113" s="102">
        <v>10599478.4589632</v>
      </c>
      <c r="GP113" s="102">
        <v>13387941.860734001</v>
      </c>
      <c r="GQ113" s="102">
        <v>8840391.9077117909</v>
      </c>
      <c r="GR113" s="102">
        <v>15719665.727641299</v>
      </c>
      <c r="GS113" s="102">
        <v>10313556.7454124</v>
      </c>
      <c r="GT113" s="102">
        <v>24381434.7772264</v>
      </c>
      <c r="GU113" s="102">
        <v>13717599.7897074</v>
      </c>
      <c r="GV113" s="102">
        <v>14754610.0039798</v>
      </c>
    </row>
    <row r="114" spans="1:204" x14ac:dyDescent="0.2">
      <c r="A114" s="69" t="s">
        <v>2088</v>
      </c>
      <c r="B114" s="70">
        <f>STDEV(D114:W114)/AVERAGE(D114:W114)</f>
        <v>9.3420506562209488E-2</v>
      </c>
      <c r="C114" s="71"/>
      <c r="D114" s="8">
        <v>4135118.4441742301</v>
      </c>
      <c r="E114" s="8">
        <v>3952650.04161047</v>
      </c>
      <c r="F114" s="8">
        <v>3855515.3097002599</v>
      </c>
      <c r="G114" s="8">
        <v>3729826.9953399599</v>
      </c>
      <c r="H114" s="8">
        <v>3763171.1731391</v>
      </c>
      <c r="I114" s="8">
        <v>3723325.3657619301</v>
      </c>
      <c r="J114" s="8">
        <v>3513668.8297818098</v>
      </c>
      <c r="K114" s="8">
        <v>3638674.77943523</v>
      </c>
      <c r="L114" s="8">
        <v>3463550.0186988302</v>
      </c>
      <c r="M114" s="8">
        <v>3428355.0117989099</v>
      </c>
      <c r="N114" s="8">
        <v>3368857.9101745598</v>
      </c>
      <c r="O114" s="8">
        <v>3361634.29129432</v>
      </c>
      <c r="P114" s="8">
        <v>3198285.8319162498</v>
      </c>
      <c r="Q114" s="8">
        <v>3239556.5782282301</v>
      </c>
      <c r="R114" s="8">
        <v>3161930.3624164602</v>
      </c>
      <c r="S114" s="8">
        <v>3198365.0254154298</v>
      </c>
      <c r="T114" s="8">
        <v>3176942.7601635498</v>
      </c>
      <c r="U114" s="8">
        <v>3103709.5449165199</v>
      </c>
      <c r="V114" s="8">
        <v>3015776.6870815898</v>
      </c>
      <c r="W114" s="8">
        <v>3062589.3863884299</v>
      </c>
      <c r="Y114" s="72">
        <f>STDEV(AA114:AT114)/AVERAGE(AA114:AT114)</f>
        <v>6.1619901474510505E-2</v>
      </c>
      <c r="Z114" s="73"/>
      <c r="AA114" s="10">
        <v>6990200.7463633297</v>
      </c>
      <c r="AB114" s="10">
        <v>6943840.81040667</v>
      </c>
      <c r="AC114" s="10">
        <v>6743084.5351267597</v>
      </c>
      <c r="AD114" s="10">
        <v>6686847.1093621496</v>
      </c>
      <c r="AE114" s="10">
        <v>6610271.6147356201</v>
      </c>
      <c r="AF114" s="10">
        <v>6742836.3523237398</v>
      </c>
      <c r="AG114" s="10">
        <v>6473204.1175806103</v>
      </c>
      <c r="AH114" s="10">
        <v>6553523.5053745499</v>
      </c>
      <c r="AI114" s="10">
        <v>6473372.5300827501</v>
      </c>
      <c r="AJ114" s="10">
        <v>6317591.2017091103</v>
      </c>
      <c r="AK114" s="10">
        <v>6210659.0698557198</v>
      </c>
      <c r="AL114" s="10">
        <v>5992447.1553472299</v>
      </c>
      <c r="AM114" s="10">
        <v>5908506.4119870197</v>
      </c>
      <c r="AN114" s="10">
        <v>5869185.2024137098</v>
      </c>
      <c r="AO114" s="10">
        <v>6249093.3379498301</v>
      </c>
      <c r="AP114" s="10">
        <v>6037943.0501927799</v>
      </c>
      <c r="AQ114" s="10">
        <v>5885956.0369660901</v>
      </c>
      <c r="AR114" s="10">
        <v>5953217.4677163204</v>
      </c>
      <c r="AS114" s="10">
        <v>5826822.1652526502</v>
      </c>
      <c r="AT114" s="10">
        <v>5851793.1590507403</v>
      </c>
      <c r="AV114" s="102">
        <v>7276907.3425080804</v>
      </c>
      <c r="AW114" s="102">
        <v>7056087.3452618001</v>
      </c>
      <c r="AX114" s="102">
        <v>6708834.7988028396</v>
      </c>
      <c r="AY114" s="102">
        <v>6503115.6472443901</v>
      </c>
      <c r="AZ114" s="102">
        <v>6836045.5272822902</v>
      </c>
      <c r="BA114" s="102">
        <v>6691247.9520674497</v>
      </c>
      <c r="BB114" s="102">
        <v>6530923.1211696398</v>
      </c>
      <c r="BC114" s="102">
        <v>6939900.2913359702</v>
      </c>
      <c r="BD114" s="102">
        <v>6611006.8248132002</v>
      </c>
      <c r="BE114" s="102">
        <v>6796093.7970670499</v>
      </c>
      <c r="BF114" s="102">
        <v>6671426.1631827401</v>
      </c>
      <c r="BG114" s="102">
        <v>4564889.7356864698</v>
      </c>
      <c r="BH114" s="102">
        <v>6532847.7782554599</v>
      </c>
      <c r="BI114" s="102">
        <v>6592508.1185373198</v>
      </c>
      <c r="BJ114" s="102">
        <v>6691769.5855331998</v>
      </c>
      <c r="BK114" s="102">
        <v>7053896.8627517298</v>
      </c>
      <c r="BL114" s="102">
        <v>6521972.1245713402</v>
      </c>
      <c r="BM114" s="102">
        <v>6622255.4190719901</v>
      </c>
      <c r="BN114" s="102">
        <v>6636569.3674987201</v>
      </c>
      <c r="BO114" s="102">
        <v>7092418.1396290204</v>
      </c>
      <c r="BP114" s="102">
        <v>6647229.1867537098</v>
      </c>
      <c r="BQ114" s="102">
        <v>6693500.7565302998</v>
      </c>
      <c r="BR114" s="102">
        <v>6828846.9791502804</v>
      </c>
      <c r="BS114" s="102">
        <v>6588052.5293558603</v>
      </c>
      <c r="BT114" s="102">
        <v>6672837.1375664901</v>
      </c>
      <c r="BU114" s="102">
        <v>6696793.9482720699</v>
      </c>
      <c r="BV114" s="102">
        <v>6382531.8395768497</v>
      </c>
      <c r="BW114" s="102">
        <v>6684371.8691033795</v>
      </c>
      <c r="BX114" s="102">
        <v>6525147.4972077701</v>
      </c>
      <c r="BY114" s="102">
        <v>6461087.7655685702</v>
      </c>
      <c r="BZ114" s="102">
        <v>6656610.1002666103</v>
      </c>
      <c r="CA114" s="102">
        <v>6594772.6549586896</v>
      </c>
      <c r="CB114" s="102">
        <v>6674057.1311946698</v>
      </c>
      <c r="CC114" s="102">
        <v>6543606.8017759696</v>
      </c>
      <c r="CD114" s="102">
        <v>6590678.0073641203</v>
      </c>
      <c r="CE114" s="102">
        <v>6338111.6406197296</v>
      </c>
      <c r="CF114" s="102">
        <v>5549677.7627673401</v>
      </c>
      <c r="CG114" s="102">
        <v>6525460.8550348403</v>
      </c>
      <c r="CH114" s="102">
        <v>6785834.6507628402</v>
      </c>
      <c r="CI114" s="102">
        <v>6443290.1987958504</v>
      </c>
      <c r="CJ114" s="102">
        <v>6116180.5120183602</v>
      </c>
      <c r="CK114" s="102">
        <v>6401599.45002048</v>
      </c>
      <c r="CL114" s="102">
        <v>6495294.2614948303</v>
      </c>
      <c r="CM114" s="102">
        <v>6450933.6176771596</v>
      </c>
      <c r="CN114" s="102">
        <v>6454727.7045791103</v>
      </c>
      <c r="CO114" s="102">
        <v>6576996.00361914</v>
      </c>
      <c r="CP114" s="102">
        <v>5744849.1391141098</v>
      </c>
      <c r="CQ114" s="102">
        <v>6269276.8342219098</v>
      </c>
      <c r="CR114" s="102">
        <v>6213786.6536780903</v>
      </c>
      <c r="CS114" s="102">
        <v>5670405.2810539203</v>
      </c>
      <c r="CT114" s="102">
        <v>6251755.2425319701</v>
      </c>
      <c r="CU114" s="102">
        <v>5869418.2509527402</v>
      </c>
      <c r="CV114" s="102">
        <v>6074534.7853488401</v>
      </c>
      <c r="CW114" s="102">
        <v>6019972.1333031701</v>
      </c>
      <c r="CX114" s="102">
        <v>6222081.7347656498</v>
      </c>
      <c r="CY114" s="102">
        <v>5847883.0994987702</v>
      </c>
      <c r="CZ114" s="102">
        <v>6061516.6081839204</v>
      </c>
      <c r="DA114" s="102">
        <v>5649833.2158347797</v>
      </c>
      <c r="DB114" s="102">
        <v>6213529.6708434699</v>
      </c>
      <c r="DC114" s="102">
        <v>6187977.0410660701</v>
      </c>
      <c r="DD114" s="102">
        <v>5954778.6537857195</v>
      </c>
      <c r="DE114" s="102">
        <v>6151537.2618971998</v>
      </c>
      <c r="DF114" s="102">
        <v>5943513.6734621404</v>
      </c>
      <c r="DG114" s="102">
        <v>5876567.8347445903</v>
      </c>
      <c r="DH114" s="102">
        <v>6309370.5484867599</v>
      </c>
      <c r="DI114" s="102">
        <v>5752907.32432367</v>
      </c>
      <c r="DJ114" s="102">
        <v>5827519.3224460902</v>
      </c>
      <c r="DK114" s="102">
        <v>5921798.8878072305</v>
      </c>
      <c r="DL114" s="102">
        <v>6450651.6245482499</v>
      </c>
      <c r="DM114" s="102">
        <v>6131494.5808529602</v>
      </c>
      <c r="DN114" s="102">
        <v>6435603.9860986201</v>
      </c>
      <c r="DO114" s="102">
        <v>6138068.9529905003</v>
      </c>
      <c r="DP114" s="102">
        <v>6425898.9477264704</v>
      </c>
      <c r="DQ114" s="102">
        <v>6813236.3076788001</v>
      </c>
      <c r="DR114" s="102">
        <v>6342359.4618878402</v>
      </c>
      <c r="DS114" s="102">
        <v>6356424.4011977101</v>
      </c>
      <c r="DT114" s="102">
        <v>6168876.8259007698</v>
      </c>
      <c r="DU114" s="102">
        <v>5130133.9385781102</v>
      </c>
      <c r="DV114" s="102">
        <v>5392629.2528176103</v>
      </c>
      <c r="DW114" s="102">
        <v>5465815.3048251001</v>
      </c>
      <c r="DX114" s="102">
        <v>5343203.0487544201</v>
      </c>
      <c r="DY114" s="102">
        <v>4922395.0350802401</v>
      </c>
      <c r="DZ114" s="102">
        <v>5654502.13292515</v>
      </c>
      <c r="EA114" s="102">
        <v>5415950.28184292</v>
      </c>
      <c r="EB114" s="102">
        <v>5748375.6335499696</v>
      </c>
      <c r="EC114" s="102">
        <v>5271159.9860065002</v>
      </c>
      <c r="ED114" s="102">
        <v>5129302.0783346202</v>
      </c>
      <c r="EE114" s="102">
        <v>5402689.1142092701</v>
      </c>
      <c r="EF114" s="102">
        <v>5150016.9059141297</v>
      </c>
      <c r="EG114" s="102">
        <v>5294111.1326137995</v>
      </c>
      <c r="EH114" s="102">
        <v>5246194.9975141501</v>
      </c>
      <c r="EI114" s="102">
        <v>5211867.3745103199</v>
      </c>
      <c r="EJ114" s="102">
        <v>5381674.3490086403</v>
      </c>
      <c r="EK114" s="102">
        <v>5567259.9983486095</v>
      </c>
      <c r="EL114" s="102">
        <v>5059078.6591728702</v>
      </c>
      <c r="EM114" s="102">
        <v>5122865.23143542</v>
      </c>
      <c r="EN114" s="102">
        <v>5510542.6947605303</v>
      </c>
      <c r="EO114" s="102">
        <v>5949886.4441998899</v>
      </c>
      <c r="EP114" s="102">
        <v>5683008.2703964701</v>
      </c>
      <c r="EQ114" s="102">
        <v>5231528.7642398197</v>
      </c>
      <c r="ER114" s="102">
        <v>5136576.69787974</v>
      </c>
      <c r="ES114" s="102">
        <v>5680224.6973435096</v>
      </c>
      <c r="ET114" s="102">
        <v>5498599.9545907797</v>
      </c>
      <c r="EU114" s="102">
        <v>5198612.0678595798</v>
      </c>
      <c r="EV114" s="102">
        <v>5442016.6809271201</v>
      </c>
      <c r="EW114" s="102">
        <v>5295221.7496520802</v>
      </c>
      <c r="EX114" s="102">
        <v>5216237.4237257903</v>
      </c>
      <c r="EY114" s="102">
        <v>5930456.7657090202</v>
      </c>
      <c r="EZ114" s="102">
        <v>5379581.2137927497</v>
      </c>
      <c r="FA114" s="102">
        <v>4951432.34931562</v>
      </c>
      <c r="FB114" s="102">
        <v>5029625.3643028298</v>
      </c>
      <c r="FC114" s="102">
        <v>5069314.4212342398</v>
      </c>
      <c r="FD114" s="102">
        <v>5582887.1998714004</v>
      </c>
      <c r="FE114" s="102">
        <v>5642713.5613412298</v>
      </c>
      <c r="FF114" s="102">
        <v>5630170.7643615399</v>
      </c>
      <c r="FG114" s="102">
        <v>5571868.8434441499</v>
      </c>
      <c r="FH114" s="102">
        <v>5426015.1315844497</v>
      </c>
      <c r="FI114" s="102">
        <v>4984640.0327134402</v>
      </c>
      <c r="FJ114" s="102">
        <v>5266158.1295672599</v>
      </c>
      <c r="FK114" s="102">
        <v>4957259.1327126203</v>
      </c>
      <c r="FL114" s="102">
        <v>4921022.5836954098</v>
      </c>
      <c r="FM114" s="102">
        <v>5141166.8925916897</v>
      </c>
      <c r="FN114" s="102">
        <v>4984132.6589846797</v>
      </c>
      <c r="FO114" s="102">
        <v>4868684.9525921401</v>
      </c>
      <c r="FP114" s="102">
        <v>5474565.0513378801</v>
      </c>
      <c r="FQ114" s="102">
        <v>5439965.5101447599</v>
      </c>
      <c r="FR114" s="102">
        <v>3997691.83791317</v>
      </c>
      <c r="FS114" s="102">
        <v>5196698.77979091</v>
      </c>
      <c r="FT114" s="102">
        <v>5171196.7683659904</v>
      </c>
      <c r="FU114" s="102">
        <v>5246701.0618230496</v>
      </c>
      <c r="FV114" s="102">
        <v>4918244.9016664</v>
      </c>
      <c r="FW114" s="102">
        <v>5594914.0975750899</v>
      </c>
      <c r="FX114" s="102">
        <v>5089981.2182212602</v>
      </c>
      <c r="FY114" s="102">
        <v>5573031.2439914597</v>
      </c>
      <c r="FZ114" s="102">
        <v>5598951.9123704098</v>
      </c>
      <c r="GA114" s="102">
        <v>5411169.6874037702</v>
      </c>
      <c r="GB114" s="102">
        <v>5659077.09345253</v>
      </c>
      <c r="GC114" s="102">
        <v>5293074.67252851</v>
      </c>
      <c r="GD114" s="102">
        <v>5280810.5572428098</v>
      </c>
      <c r="GE114" s="102">
        <v>5253788.7301980201</v>
      </c>
      <c r="GF114" s="102">
        <v>5974547.4856201801</v>
      </c>
      <c r="GG114" s="102">
        <v>6614464.0405862899</v>
      </c>
      <c r="GH114" s="102">
        <v>5250002.9042067602</v>
      </c>
      <c r="GI114" s="102">
        <v>4824460.7729397798</v>
      </c>
      <c r="GJ114" s="102">
        <v>4941154.92131967</v>
      </c>
      <c r="GK114" s="102">
        <v>5219953.6610504901</v>
      </c>
      <c r="GL114" s="102">
        <v>4771114.2815190302</v>
      </c>
      <c r="GM114" s="102">
        <v>4325269.98054126</v>
      </c>
      <c r="GN114" s="102">
        <v>5286373.7016411601</v>
      </c>
      <c r="GO114" s="102">
        <v>4732000.64159007</v>
      </c>
      <c r="GP114" s="102">
        <v>5016957.3745196797</v>
      </c>
      <c r="GQ114" s="102">
        <v>4795766.4251110898</v>
      </c>
      <c r="GR114" s="102">
        <v>4820984.9054492498</v>
      </c>
      <c r="GS114" s="102">
        <v>5073407.3873463701</v>
      </c>
      <c r="GT114" s="102">
        <v>5851953.57404334</v>
      </c>
      <c r="GU114" s="102">
        <v>5388622.7969009997</v>
      </c>
      <c r="GV114" s="102">
        <v>5314360.1076396396</v>
      </c>
    </row>
    <row r="115" spans="1:204" x14ac:dyDescent="0.2">
      <c r="A115" s="75" t="s">
        <v>2034</v>
      </c>
      <c r="B115" s="76">
        <f>STDEV(D115:W115)/AVERAGE(D115:W115)</f>
        <v>1.9813952192182332E-2</v>
      </c>
      <c r="C115" s="77"/>
      <c r="D115" s="78">
        <f>(D113/D114)*9.46</f>
        <v>22.559576425349611</v>
      </c>
      <c r="E115" s="78">
        <f t="shared" ref="E115:W115" si="128">(E113/E114)*9.46</f>
        <v>23.079257430447178</v>
      </c>
      <c r="F115" s="78">
        <f t="shared" si="128"/>
        <v>23.096234542112178</v>
      </c>
      <c r="G115" s="78">
        <f t="shared" si="128"/>
        <v>23.44643769971616</v>
      </c>
      <c r="H115" s="78">
        <f t="shared" si="128"/>
        <v>22.630235049198955</v>
      </c>
      <c r="I115" s="78">
        <f t="shared" si="128"/>
        <v>23.476330377396135</v>
      </c>
      <c r="J115" s="78">
        <f t="shared" si="128"/>
        <v>23.179309902947892</v>
      </c>
      <c r="K115" s="78">
        <f t="shared" si="128"/>
        <v>23.348398033347795</v>
      </c>
      <c r="L115" s="78">
        <f t="shared" si="128"/>
        <v>23.490593043922882</v>
      </c>
      <c r="M115" s="78">
        <f t="shared" si="128"/>
        <v>23.356233706962779</v>
      </c>
      <c r="N115" s="78">
        <f t="shared" si="128"/>
        <v>24.19767316787177</v>
      </c>
      <c r="O115" s="78">
        <f t="shared" si="128"/>
        <v>22.831812482674934</v>
      </c>
      <c r="P115" s="78">
        <f t="shared" si="128"/>
        <v>23.924592163609507</v>
      </c>
      <c r="Q115" s="78">
        <f t="shared" si="128"/>
        <v>23.214461712638883</v>
      </c>
      <c r="R115" s="78">
        <f t="shared" si="128"/>
        <v>22.784883394153077</v>
      </c>
      <c r="S115" s="78">
        <f t="shared" si="128"/>
        <v>22.667817546152328</v>
      </c>
      <c r="T115" s="78">
        <f t="shared" si="128"/>
        <v>23.860657789614244</v>
      </c>
      <c r="U115" s="78">
        <f t="shared" si="128"/>
        <v>23.682257756979663</v>
      </c>
      <c r="V115" s="78">
        <f t="shared" si="128"/>
        <v>22.756039254241433</v>
      </c>
      <c r="W115" s="78">
        <f t="shared" si="128"/>
        <v>23.009440417158149</v>
      </c>
      <c r="X115" s="105"/>
      <c r="Y115" s="80">
        <f>STDEV(AA115:AT115)/AVERAGE(AA115:AT115)</f>
        <v>1.5533638607328384E-2</v>
      </c>
      <c r="Z115" s="81"/>
      <c r="AA115" s="82">
        <f>((AA113/AA114)*9.46)</f>
        <v>33.887874076297003</v>
      </c>
      <c r="AB115" s="82">
        <f t="shared" ref="AB115:AT115" si="129">((AB113/AB114)*9.46)</f>
        <v>34.13484460735588</v>
      </c>
      <c r="AC115" s="82">
        <f t="shared" si="129"/>
        <v>33.725787575689658</v>
      </c>
      <c r="AD115" s="82">
        <f t="shared" si="129"/>
        <v>33.784326890032503</v>
      </c>
      <c r="AE115" s="82">
        <f t="shared" si="129"/>
        <v>33.884655430052</v>
      </c>
      <c r="AF115" s="82">
        <f t="shared" si="129"/>
        <v>32.951529480556815</v>
      </c>
      <c r="AG115" s="82">
        <f t="shared" si="129"/>
        <v>33.949936220205473</v>
      </c>
      <c r="AH115" s="82">
        <f t="shared" si="129"/>
        <v>33.007649923203509</v>
      </c>
      <c r="AI115" s="82">
        <f t="shared" si="129"/>
        <v>33.204926227317358</v>
      </c>
      <c r="AJ115" s="82">
        <f t="shared" si="129"/>
        <v>33.84124427175724</v>
      </c>
      <c r="AK115" s="82">
        <f t="shared" si="129"/>
        <v>33.868023323320323</v>
      </c>
      <c r="AL115" s="82">
        <f t="shared" si="129"/>
        <v>33.710733555152515</v>
      </c>
      <c r="AM115" s="82">
        <f t="shared" si="129"/>
        <v>32.717984692096387</v>
      </c>
      <c r="AN115" s="82">
        <f t="shared" si="129"/>
        <v>34.931581689795294</v>
      </c>
      <c r="AO115" s="82">
        <f t="shared" si="129"/>
        <v>33.101604365805123</v>
      </c>
      <c r="AP115" s="82">
        <f t="shared" si="129"/>
        <v>34.280955399759272</v>
      </c>
      <c r="AQ115" s="82">
        <f t="shared" si="129"/>
        <v>33.617008691258171</v>
      </c>
      <c r="AR115" s="82">
        <f t="shared" si="129"/>
        <v>34.023914537454189</v>
      </c>
      <c r="AS115" s="82">
        <f t="shared" si="129"/>
        <v>33.391281458160648</v>
      </c>
      <c r="AT115" s="82">
        <f t="shared" si="129"/>
        <v>34.104629731885382</v>
      </c>
      <c r="AU115" s="105"/>
      <c r="AV115" s="106">
        <f>((AV113/AV114)*9.46)</f>
        <v>27.52130845388681</v>
      </c>
      <c r="AW115" s="106">
        <f t="shared" ref="AW115:DH115" si="130">((AW113/AW114)*9.46)</f>
        <v>36.3032415667046</v>
      </c>
      <c r="AX115" s="106">
        <f t="shared" si="130"/>
        <v>17.338102836206954</v>
      </c>
      <c r="AY115" s="106">
        <f t="shared" si="130"/>
        <v>32.223061660989558</v>
      </c>
      <c r="AZ115" s="106">
        <f t="shared" si="130"/>
        <v>36.012375298657183</v>
      </c>
      <c r="BA115" s="106">
        <f t="shared" si="130"/>
        <v>35.348616772424926</v>
      </c>
      <c r="BB115" s="106">
        <f t="shared" si="130"/>
        <v>29.425794251286813</v>
      </c>
      <c r="BC115" s="106">
        <f t="shared" si="130"/>
        <v>29.971776665850953</v>
      </c>
      <c r="BD115" s="106">
        <f t="shared" si="130"/>
        <v>14.5782883544437</v>
      </c>
      <c r="BE115" s="106">
        <f t="shared" si="130"/>
        <v>34.234343680434257</v>
      </c>
      <c r="BF115" s="106">
        <f t="shared" si="130"/>
        <v>13.592089008819963</v>
      </c>
      <c r="BG115" s="106">
        <f t="shared" si="130"/>
        <v>33.871036659944998</v>
      </c>
      <c r="BH115" s="106">
        <f t="shared" si="130"/>
        <v>32.994807771015303</v>
      </c>
      <c r="BI115" s="106">
        <f t="shared" si="130"/>
        <v>26.427983415617732</v>
      </c>
      <c r="BJ115" s="106">
        <f t="shared" si="130"/>
        <v>18.267972582162358</v>
      </c>
      <c r="BK115" s="106">
        <f t="shared" si="130"/>
        <v>26.285226070544383</v>
      </c>
      <c r="BL115" s="106">
        <f t="shared" si="130"/>
        <v>11.618896604346746</v>
      </c>
      <c r="BM115" s="106">
        <f t="shared" si="130"/>
        <v>35.135526096483332</v>
      </c>
      <c r="BN115" s="106">
        <f t="shared" si="130"/>
        <v>30.480238024446869</v>
      </c>
      <c r="BO115" s="106">
        <f t="shared" si="130"/>
        <v>46.539774582459209</v>
      </c>
      <c r="BP115" s="106">
        <f t="shared" si="130"/>
        <v>15.952274704666175</v>
      </c>
      <c r="BQ115" s="106">
        <f t="shared" si="130"/>
        <v>20.709998002706392</v>
      </c>
      <c r="BR115" s="106">
        <f t="shared" si="130"/>
        <v>21.652056264558439</v>
      </c>
      <c r="BS115" s="106">
        <f t="shared" si="130"/>
        <v>21.784056874674022</v>
      </c>
      <c r="BT115" s="106">
        <f t="shared" si="130"/>
        <v>32.934207110133322</v>
      </c>
      <c r="BU115" s="106">
        <f t="shared" si="130"/>
        <v>15.895600886465081</v>
      </c>
      <c r="BV115" s="106">
        <f t="shared" si="130"/>
        <v>27.952734376382168</v>
      </c>
      <c r="BW115" s="106">
        <f t="shared" si="130"/>
        <v>22.886904852888744</v>
      </c>
      <c r="BX115" s="106">
        <f t="shared" si="130"/>
        <v>34.603207895349435</v>
      </c>
      <c r="BY115" s="106">
        <f t="shared" si="130"/>
        <v>19.111445838950051</v>
      </c>
      <c r="BZ115" s="106">
        <f t="shared" si="130"/>
        <v>21.138653498136065</v>
      </c>
      <c r="CA115" s="106">
        <f t="shared" si="130"/>
        <v>17.391059899131914</v>
      </c>
      <c r="CB115" s="106">
        <f t="shared" si="130"/>
        <v>32.920688915067672</v>
      </c>
      <c r="CC115" s="106">
        <f t="shared" si="130"/>
        <v>36.418803207118664</v>
      </c>
      <c r="CD115" s="106">
        <f t="shared" si="130"/>
        <v>28.817212741177588</v>
      </c>
      <c r="CE115" s="106">
        <f t="shared" si="130"/>
        <v>20.422324904024237</v>
      </c>
      <c r="CF115" s="106">
        <f t="shared" si="130"/>
        <v>23.778979616657477</v>
      </c>
      <c r="CG115" s="106">
        <f t="shared" si="130"/>
        <v>23.424229031585963</v>
      </c>
      <c r="CH115" s="106">
        <f t="shared" si="130"/>
        <v>28.594264558522013</v>
      </c>
      <c r="CI115" s="106">
        <f t="shared" si="130"/>
        <v>31.276967024782675</v>
      </c>
      <c r="CJ115" s="106">
        <f t="shared" si="130"/>
        <v>18.432239509600791</v>
      </c>
      <c r="CK115" s="106">
        <f t="shared" si="130"/>
        <v>27.390283818302148</v>
      </c>
      <c r="CL115" s="106">
        <f t="shared" si="130"/>
        <v>19.603562176618162</v>
      </c>
      <c r="CM115" s="106">
        <f t="shared" si="130"/>
        <v>20.427714381663606</v>
      </c>
      <c r="CN115" s="106">
        <f t="shared" si="130"/>
        <v>19.817262715594694</v>
      </c>
      <c r="CO115" s="106">
        <f t="shared" si="130"/>
        <v>42.09017048023189</v>
      </c>
      <c r="CP115" s="106">
        <f t="shared" si="130"/>
        <v>26.864046810670288</v>
      </c>
      <c r="CQ115" s="106">
        <f t="shared" si="130"/>
        <v>21.449993708144106</v>
      </c>
      <c r="CR115" s="106">
        <f t="shared" si="130"/>
        <v>22.712096702228109</v>
      </c>
      <c r="CS115" s="106">
        <f t="shared" si="130"/>
        <v>9.1367024645408677</v>
      </c>
      <c r="CT115" s="106">
        <f t="shared" si="130"/>
        <v>28.481328969824453</v>
      </c>
      <c r="CU115" s="106">
        <f t="shared" si="130"/>
        <v>27.570884922212322</v>
      </c>
      <c r="CV115" s="106">
        <f t="shared" si="130"/>
        <v>37.537601539446598</v>
      </c>
      <c r="CW115" s="106">
        <f t="shared" si="130"/>
        <v>13.520262794472991</v>
      </c>
      <c r="CX115" s="106">
        <f t="shared" si="130"/>
        <v>27.959933682449531</v>
      </c>
      <c r="CY115" s="106">
        <f t="shared" si="130"/>
        <v>28.10318561282455</v>
      </c>
      <c r="CZ115" s="106">
        <f t="shared" si="130"/>
        <v>21.280535815718306</v>
      </c>
      <c r="DA115" s="106">
        <f t="shared" si="130"/>
        <v>30.18830004015091</v>
      </c>
      <c r="DB115" s="106">
        <f t="shared" si="130"/>
        <v>42.705222758257442</v>
      </c>
      <c r="DC115" s="106">
        <f t="shared" si="130"/>
        <v>37.677854192839035</v>
      </c>
      <c r="DD115" s="106">
        <f t="shared" si="130"/>
        <v>28.681765640420529</v>
      </c>
      <c r="DE115" s="106">
        <f t="shared" si="130"/>
        <v>20.493404147772011</v>
      </c>
      <c r="DF115" s="106">
        <f t="shared" si="130"/>
        <v>18.313157798015656</v>
      </c>
      <c r="DG115" s="106">
        <f t="shared" si="130"/>
        <v>40.664670470857004</v>
      </c>
      <c r="DH115" s="106">
        <f t="shared" si="130"/>
        <v>29.976912894761551</v>
      </c>
      <c r="DI115" s="106">
        <f t="shared" ref="DI115:FT115" si="131">((DI113/DI114)*9.46)</f>
        <v>18.818464099046544</v>
      </c>
      <c r="DJ115" s="106">
        <f t="shared" si="131"/>
        <v>29.75961827970972</v>
      </c>
      <c r="DK115" s="106">
        <f t="shared" si="131"/>
        <v>35.980685456685229</v>
      </c>
      <c r="DL115" s="106">
        <f t="shared" si="131"/>
        <v>28.201142917867688</v>
      </c>
      <c r="DM115" s="106">
        <f t="shared" si="131"/>
        <v>16.745681886836554</v>
      </c>
      <c r="DN115" s="106">
        <f t="shared" si="131"/>
        <v>30.150715663674173</v>
      </c>
      <c r="DO115" s="106">
        <f t="shared" si="131"/>
        <v>20.095380820077672</v>
      </c>
      <c r="DP115" s="106">
        <f t="shared" si="131"/>
        <v>28.954428785936393</v>
      </c>
      <c r="DQ115" s="106">
        <f t="shared" si="131"/>
        <v>34.427871490465698</v>
      </c>
      <c r="DR115" s="106">
        <f t="shared" si="131"/>
        <v>42.372779218452898</v>
      </c>
      <c r="DS115" s="106">
        <f t="shared" si="131"/>
        <v>28.081167261849281</v>
      </c>
      <c r="DT115" s="106">
        <f t="shared" si="131"/>
        <v>56.057852155976889</v>
      </c>
      <c r="DU115" s="106">
        <f t="shared" si="131"/>
        <v>25.427999172098023</v>
      </c>
      <c r="DV115" s="106">
        <f t="shared" si="131"/>
        <v>14.7867792170833</v>
      </c>
      <c r="DW115" s="106">
        <f t="shared" si="131"/>
        <v>32.394523230975771</v>
      </c>
      <c r="DX115" s="106">
        <f t="shared" si="131"/>
        <v>21.7648093679515</v>
      </c>
      <c r="DY115" s="106">
        <f t="shared" si="131"/>
        <v>15.80980845366666</v>
      </c>
      <c r="DZ115" s="106">
        <f t="shared" si="131"/>
        <v>36.800173788714694</v>
      </c>
      <c r="EA115" s="106">
        <f t="shared" si="131"/>
        <v>31.039587814952352</v>
      </c>
      <c r="EB115" s="106">
        <f t="shared" si="131"/>
        <v>45.282357053429131</v>
      </c>
      <c r="EC115" s="106">
        <f t="shared" si="131"/>
        <v>17.356060413030956</v>
      </c>
      <c r="ED115" s="106">
        <f t="shared" si="131"/>
        <v>14.503402827590381</v>
      </c>
      <c r="EE115" s="106">
        <f t="shared" si="131"/>
        <v>22.723589575372507</v>
      </c>
      <c r="EF115" s="106">
        <f t="shared" si="131"/>
        <v>22.200645509616386</v>
      </c>
      <c r="EG115" s="106">
        <f t="shared" si="131"/>
        <v>42.856867442481366</v>
      </c>
      <c r="EH115" s="106">
        <f t="shared" si="131"/>
        <v>19.775882000695468</v>
      </c>
      <c r="EI115" s="106">
        <f t="shared" si="131"/>
        <v>21.321781698524354</v>
      </c>
      <c r="EJ115" s="106">
        <f t="shared" si="131"/>
        <v>42.013071620816184</v>
      </c>
      <c r="EK115" s="106">
        <f t="shared" si="131"/>
        <v>37.30953728692063</v>
      </c>
      <c r="EL115" s="106">
        <f t="shared" si="131"/>
        <v>33.207830951462718</v>
      </c>
      <c r="EM115" s="106">
        <f t="shared" si="131"/>
        <v>18.637738673159387</v>
      </c>
      <c r="EN115" s="106">
        <f t="shared" si="131"/>
        <v>31.000589436885669</v>
      </c>
      <c r="EO115" s="106">
        <f t="shared" si="131"/>
        <v>22.786781910606109</v>
      </c>
      <c r="EP115" s="106">
        <f t="shared" si="131"/>
        <v>38.915630980774594</v>
      </c>
      <c r="EQ115" s="106">
        <f t="shared" si="131"/>
        <v>35.619252707379076</v>
      </c>
      <c r="ER115" s="106">
        <f t="shared" si="131"/>
        <v>14.511310451296932</v>
      </c>
      <c r="ES115" s="106">
        <f t="shared" si="131"/>
        <v>29.352721006875175</v>
      </c>
      <c r="ET115" s="106">
        <f t="shared" si="131"/>
        <v>28.60208319713276</v>
      </c>
      <c r="EU115" s="106">
        <f t="shared" si="131"/>
        <v>28.26156252050983</v>
      </c>
      <c r="EV115" s="106">
        <f t="shared" si="131"/>
        <v>37.822909127537912</v>
      </c>
      <c r="EW115" s="106">
        <f t="shared" si="131"/>
        <v>31.176432631281337</v>
      </c>
      <c r="EX115" s="106">
        <f t="shared" si="131"/>
        <v>20.194265338313521</v>
      </c>
      <c r="EY115" s="106">
        <f t="shared" si="131"/>
        <v>32.168733266703988</v>
      </c>
      <c r="EZ115" s="106">
        <f t="shared" si="131"/>
        <v>25.090229662028989</v>
      </c>
      <c r="FA115" s="106">
        <f t="shared" si="131"/>
        <v>26.908018220668339</v>
      </c>
      <c r="FB115" s="106">
        <f t="shared" si="131"/>
        <v>19.39928972718586</v>
      </c>
      <c r="FC115" s="106">
        <f t="shared" si="131"/>
        <v>29.867936321050596</v>
      </c>
      <c r="FD115" s="106">
        <f t="shared" si="131"/>
        <v>30.555659085604457</v>
      </c>
      <c r="FE115" s="106">
        <f t="shared" si="131"/>
        <v>34.702463474537502</v>
      </c>
      <c r="FF115" s="106">
        <f t="shared" si="131"/>
        <v>23.379184569048768</v>
      </c>
      <c r="FG115" s="106">
        <f t="shared" si="131"/>
        <v>19.936758033959283</v>
      </c>
      <c r="FH115" s="106">
        <f t="shared" si="131"/>
        <v>25.476037700888078</v>
      </c>
      <c r="FI115" s="106">
        <f t="shared" si="131"/>
        <v>12.730162902782906</v>
      </c>
      <c r="FJ115" s="106">
        <f t="shared" si="131"/>
        <v>16.707860029214761</v>
      </c>
      <c r="FK115" s="106">
        <f t="shared" si="131"/>
        <v>30.068248822536265</v>
      </c>
      <c r="FL115" s="106">
        <f t="shared" si="131"/>
        <v>30.149256125213164</v>
      </c>
      <c r="FM115" s="106">
        <f t="shared" si="131"/>
        <v>23.832600815670954</v>
      </c>
      <c r="FN115" s="106">
        <f t="shared" si="131"/>
        <v>26.727642763892668</v>
      </c>
      <c r="FO115" s="106">
        <f t="shared" si="131"/>
        <v>27.813095218931345</v>
      </c>
      <c r="FP115" s="106">
        <f t="shared" si="131"/>
        <v>18.113767439016033</v>
      </c>
      <c r="FQ115" s="106">
        <f t="shared" si="131"/>
        <v>39.534830937048056</v>
      </c>
      <c r="FR115" s="106">
        <f t="shared" si="131"/>
        <v>21.359905603007714</v>
      </c>
      <c r="FS115" s="106">
        <f t="shared" si="131"/>
        <v>34.179040575917114</v>
      </c>
      <c r="FT115" s="106">
        <f t="shared" si="131"/>
        <v>20.766214811214642</v>
      </c>
      <c r="FU115" s="106">
        <f t="shared" ref="FU115:GV115" si="132">((FU113/FU114)*9.46)</f>
        <v>35.16836734716248</v>
      </c>
      <c r="FV115" s="106">
        <f t="shared" si="132"/>
        <v>28.49209064527524</v>
      </c>
      <c r="FW115" s="106">
        <f t="shared" si="132"/>
        <v>35.073891821020652</v>
      </c>
      <c r="FX115" s="106">
        <f t="shared" si="132"/>
        <v>23.02217540430869</v>
      </c>
      <c r="FY115" s="106">
        <f t="shared" si="132"/>
        <v>41.64913366289322</v>
      </c>
      <c r="FZ115" s="106">
        <f t="shared" si="132"/>
        <v>21.028807313690745</v>
      </c>
      <c r="GA115" s="106">
        <f t="shared" si="132"/>
        <v>27.5641810006932</v>
      </c>
      <c r="GB115" s="106">
        <f t="shared" si="132"/>
        <v>41.483191989093754</v>
      </c>
      <c r="GC115" s="106">
        <f t="shared" si="132"/>
        <v>15.46476538382886</v>
      </c>
      <c r="GD115" s="106">
        <f t="shared" si="132"/>
        <v>15.965929234435876</v>
      </c>
      <c r="GE115" s="106">
        <f t="shared" si="132"/>
        <v>24.501687716607439</v>
      </c>
      <c r="GF115" s="106">
        <f t="shared" si="132"/>
        <v>30.92510341145098</v>
      </c>
      <c r="GG115" s="106">
        <f t="shared" si="132"/>
        <v>33.85647295441435</v>
      </c>
      <c r="GH115" s="106">
        <f t="shared" si="132"/>
        <v>14.073135729462788</v>
      </c>
      <c r="GI115" s="106">
        <f t="shared" si="132"/>
        <v>21.622299991627177</v>
      </c>
      <c r="GJ115" s="106">
        <f t="shared" si="132"/>
        <v>28.046296218948928</v>
      </c>
      <c r="GK115" s="106">
        <f t="shared" si="132"/>
        <v>25.435936398735873</v>
      </c>
      <c r="GL115" s="106">
        <f t="shared" si="132"/>
        <v>27.832541563719339</v>
      </c>
      <c r="GM115" s="106">
        <f t="shared" si="132"/>
        <v>17.618002102089253</v>
      </c>
      <c r="GN115" s="106">
        <f t="shared" si="132"/>
        <v>31.394607146594502</v>
      </c>
      <c r="GO115" s="106">
        <f t="shared" si="132"/>
        <v>21.18999421523711</v>
      </c>
      <c r="GP115" s="106">
        <f t="shared" si="132"/>
        <v>25.244370351994281</v>
      </c>
      <c r="GQ115" s="106">
        <f t="shared" si="132"/>
        <v>17.438319558070706</v>
      </c>
      <c r="GR115" s="106">
        <f t="shared" si="132"/>
        <v>30.845987013026992</v>
      </c>
      <c r="GS115" s="106">
        <f t="shared" si="132"/>
        <v>19.230911173217066</v>
      </c>
      <c r="GT115" s="106">
        <f t="shared" si="132"/>
        <v>39.413910256502248</v>
      </c>
      <c r="GU115" s="106">
        <f t="shared" si="132"/>
        <v>24.081940581415711</v>
      </c>
      <c r="GV115" s="106">
        <f t="shared" si="132"/>
        <v>26.264424655190037</v>
      </c>
    </row>
    <row r="116" spans="1:204" x14ac:dyDescent="0.2">
      <c r="A116" s="83"/>
      <c r="B116" s="70"/>
      <c r="C116" s="71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Y116" s="72"/>
      <c r="Z116" s="73"/>
      <c r="AA116" s="74"/>
      <c r="AB116" s="74"/>
      <c r="AC116" s="74"/>
      <c r="AD116" s="74"/>
      <c r="AE116" s="74"/>
      <c r="AF116" s="74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</row>
    <row r="117" spans="1:204" x14ac:dyDescent="0.2">
      <c r="A117" s="69" t="s">
        <v>2089</v>
      </c>
      <c r="B117" s="70">
        <f>STDEV(D117:W117)/AVERAGE(D117:W117)</f>
        <v>7.9762810896053971E-2</v>
      </c>
      <c r="C117" s="71"/>
      <c r="D117" s="8">
        <v>20605738.195595</v>
      </c>
      <c r="E117" s="8">
        <v>19743361.041062601</v>
      </c>
      <c r="F117" s="8">
        <v>20188901.871131498</v>
      </c>
      <c r="G117" s="8">
        <v>20585009.162563201</v>
      </c>
      <c r="H117" s="8">
        <v>19612101.2644081</v>
      </c>
      <c r="I117" s="8">
        <v>19814409.271638401</v>
      </c>
      <c r="J117" s="8">
        <v>19726364.571022399</v>
      </c>
      <c r="K117" s="8">
        <v>19055683.558508199</v>
      </c>
      <c r="L117" s="8">
        <v>20007567.709301401</v>
      </c>
      <c r="M117" s="8">
        <v>18905663.873689901</v>
      </c>
      <c r="N117" s="8">
        <v>18360885.076477401</v>
      </c>
      <c r="O117" s="8">
        <v>16341743.3138538</v>
      </c>
      <c r="P117" s="8">
        <v>17849175.653788898</v>
      </c>
      <c r="Q117" s="8">
        <v>17225734.4585559</v>
      </c>
      <c r="R117" s="8">
        <v>17851076.5761673</v>
      </c>
      <c r="S117" s="8">
        <v>18498285.483787902</v>
      </c>
      <c r="T117" s="8">
        <v>16686225.5407086</v>
      </c>
      <c r="U117" s="8">
        <v>16771670.0480411</v>
      </c>
      <c r="V117" s="8">
        <v>16037314.4803751</v>
      </c>
      <c r="W117" s="8">
        <v>17167851.774104901</v>
      </c>
      <c r="Y117" s="72">
        <f>STDEV(AA117:AT117)/AVERAGE(AA117:AT117)</f>
        <v>8.2592619655523239E-2</v>
      </c>
      <c r="Z117" s="73"/>
      <c r="AA117" s="10">
        <v>22750443.223759498</v>
      </c>
      <c r="AB117" s="10">
        <v>20490324.135404401</v>
      </c>
      <c r="AC117" s="10">
        <v>23690866.769324001</v>
      </c>
      <c r="AD117" s="10">
        <v>22094869.636009701</v>
      </c>
      <c r="AE117" s="10">
        <v>23464545.376341801</v>
      </c>
      <c r="AF117" s="10">
        <v>22850392.562263101</v>
      </c>
      <c r="AG117" s="10">
        <v>20948587.9740992</v>
      </c>
      <c r="AH117" s="10">
        <v>21706192.241700701</v>
      </c>
      <c r="AI117" s="10">
        <v>21308529.8680376</v>
      </c>
      <c r="AJ117" s="10">
        <v>21818043.199834201</v>
      </c>
      <c r="AK117" s="10">
        <v>19976155.9801489</v>
      </c>
      <c r="AL117" s="10">
        <v>18958042.694818001</v>
      </c>
      <c r="AM117" s="10">
        <v>21200066.156794801</v>
      </c>
      <c r="AN117" s="10">
        <v>20501514.6891509</v>
      </c>
      <c r="AO117" s="10">
        <v>19995878.5770755</v>
      </c>
      <c r="AP117" s="10">
        <v>19537563.391051501</v>
      </c>
      <c r="AQ117" s="10">
        <v>19626355.992913</v>
      </c>
      <c r="AR117" s="10">
        <v>18168607.209823102</v>
      </c>
      <c r="AS117" s="10">
        <v>18837871.579780299</v>
      </c>
      <c r="AT117" s="10">
        <v>17656536.579236802</v>
      </c>
      <c r="AV117" s="102">
        <v>22480399.706929199</v>
      </c>
      <c r="AW117" s="102">
        <v>25460363.196469601</v>
      </c>
      <c r="AX117" s="102">
        <v>20982057.555204399</v>
      </c>
      <c r="AY117" s="102">
        <v>20181567.406550299</v>
      </c>
      <c r="AZ117" s="102">
        <v>19722829.6098908</v>
      </c>
      <c r="BA117" s="102">
        <v>21109399.478234101</v>
      </c>
      <c r="BB117" s="102">
        <v>20263129.767904401</v>
      </c>
      <c r="BC117" s="102">
        <v>22256059.314404599</v>
      </c>
      <c r="BD117" s="102">
        <v>20279642.828515999</v>
      </c>
      <c r="BE117" s="102">
        <v>19559620.951202899</v>
      </c>
      <c r="BF117" s="102">
        <v>20082780.056912001</v>
      </c>
      <c r="BG117" s="102">
        <v>20606145.394947302</v>
      </c>
      <c r="BH117" s="102">
        <v>19012002.898896798</v>
      </c>
      <c r="BI117" s="102">
        <v>20239609.5000511</v>
      </c>
      <c r="BJ117" s="102">
        <v>24933375.4699586</v>
      </c>
      <c r="BK117" s="102">
        <v>20901016.608350601</v>
      </c>
      <c r="BL117" s="102">
        <v>17471067.9025447</v>
      </c>
      <c r="BM117" s="102">
        <v>18066437.434781</v>
      </c>
      <c r="BN117" s="102">
        <v>17530412.318072699</v>
      </c>
      <c r="BO117" s="102">
        <v>23709369.488685399</v>
      </c>
      <c r="BP117" s="102">
        <v>20227271.145181</v>
      </c>
      <c r="BQ117" s="102">
        <v>22073134.930440102</v>
      </c>
      <c r="BR117" s="102">
        <v>24503098.242149401</v>
      </c>
      <c r="BS117" s="102">
        <v>21412676.055655699</v>
      </c>
      <c r="BT117" s="102">
        <v>22230977.797292501</v>
      </c>
      <c r="BU117" s="102">
        <v>17870812.126692001</v>
      </c>
      <c r="BV117" s="102">
        <v>26278457.879845899</v>
      </c>
      <c r="BW117" s="102">
        <v>20142050.128867</v>
      </c>
      <c r="BX117" s="102">
        <v>24329724.153259199</v>
      </c>
      <c r="BY117" s="102">
        <v>20267873.088204298</v>
      </c>
      <c r="BZ117" s="102">
        <v>23315570.866083201</v>
      </c>
      <c r="CA117" s="102">
        <v>22113079.991753601</v>
      </c>
      <c r="CB117" s="102">
        <v>18333692.141588598</v>
      </c>
      <c r="CC117" s="102">
        <v>22917406.7150511</v>
      </c>
      <c r="CD117" s="102">
        <v>21844484.145158298</v>
      </c>
      <c r="CE117" s="102">
        <v>23838131.381062601</v>
      </c>
      <c r="CF117" s="102">
        <v>13160203.5766796</v>
      </c>
      <c r="CG117" s="102">
        <v>24752465.187185898</v>
      </c>
      <c r="CH117" s="102">
        <v>16464307.3007615</v>
      </c>
      <c r="CI117" s="102">
        <v>22755177.200655099</v>
      </c>
      <c r="CJ117" s="102">
        <v>21498605.132788401</v>
      </c>
      <c r="CK117" s="102">
        <v>21535776.686797999</v>
      </c>
      <c r="CL117" s="102">
        <v>18109970.044283099</v>
      </c>
      <c r="CM117" s="102">
        <v>19009074.316283301</v>
      </c>
      <c r="CN117" s="102">
        <v>23258945.3205599</v>
      </c>
      <c r="CO117" s="102">
        <v>20977611.337747</v>
      </c>
      <c r="CP117" s="102">
        <v>21847309.179381698</v>
      </c>
      <c r="CQ117" s="102">
        <v>21519516.517574001</v>
      </c>
      <c r="CR117" s="102">
        <v>21971742.473311301</v>
      </c>
      <c r="CS117" s="102">
        <v>17936621.792274799</v>
      </c>
      <c r="CT117" s="102">
        <v>24198581.354625098</v>
      </c>
      <c r="CU117" s="102">
        <v>18731690.136738099</v>
      </c>
      <c r="CV117" s="102">
        <v>16950202.749919798</v>
      </c>
      <c r="CW117" s="102">
        <v>18495904.064587802</v>
      </c>
      <c r="CX117" s="102">
        <v>20137838.111421902</v>
      </c>
      <c r="CY117" s="102">
        <v>16194146.8751598</v>
      </c>
      <c r="CZ117" s="102">
        <v>20934652.450851701</v>
      </c>
      <c r="DA117" s="102" t="s">
        <v>0</v>
      </c>
      <c r="DB117" s="102">
        <v>18851563.600251298</v>
      </c>
      <c r="DC117" s="102">
        <v>17264118.0993957</v>
      </c>
      <c r="DD117" s="102">
        <v>5117663.2014139704</v>
      </c>
      <c r="DE117" s="102">
        <v>20669499.2755128</v>
      </c>
      <c r="DF117" s="102">
        <v>19400867.276160501</v>
      </c>
      <c r="DG117" s="102">
        <v>19399361.611889198</v>
      </c>
      <c r="DH117" s="102">
        <v>12965028.847364301</v>
      </c>
      <c r="DI117" s="102">
        <v>42225360.113460198</v>
      </c>
      <c r="DJ117" s="102">
        <v>21008913.421767399</v>
      </c>
      <c r="DK117" s="102">
        <v>23834555.966141399</v>
      </c>
      <c r="DL117" s="102">
        <v>21245337.8105423</v>
      </c>
      <c r="DM117" s="102">
        <v>17219614.859823901</v>
      </c>
      <c r="DN117" s="102">
        <v>21875609.910234999</v>
      </c>
      <c r="DO117" s="102">
        <v>18242963.865039401</v>
      </c>
      <c r="DP117" s="102">
        <v>19360826.6123132</v>
      </c>
      <c r="DQ117" s="102">
        <v>18491458.665715501</v>
      </c>
      <c r="DR117" s="102">
        <v>19720214.443011299</v>
      </c>
      <c r="DS117" s="102">
        <v>4535801.0645740395</v>
      </c>
      <c r="DT117" s="102">
        <v>20713427.9489852</v>
      </c>
      <c r="DU117" s="102">
        <v>17084511.340636101</v>
      </c>
      <c r="DV117" s="102">
        <v>23345196.6596171</v>
      </c>
      <c r="DW117" s="102">
        <v>20765177.911355902</v>
      </c>
      <c r="DX117" s="102">
        <v>24960015.074664898</v>
      </c>
      <c r="DY117" s="102">
        <v>19138565.673663199</v>
      </c>
      <c r="DZ117" s="102">
        <v>16887614.680417702</v>
      </c>
      <c r="EA117" s="102">
        <v>18553324.717259798</v>
      </c>
      <c r="EB117" s="102">
        <v>18818596.292195302</v>
      </c>
      <c r="EC117" s="102">
        <v>19098643.1662645</v>
      </c>
      <c r="ED117" s="102">
        <v>2295791.0349434</v>
      </c>
      <c r="EE117" s="102">
        <v>20214662.8672521</v>
      </c>
      <c r="EF117" s="102">
        <v>14362996.3404341</v>
      </c>
      <c r="EG117" s="102">
        <v>17744632.192345001</v>
      </c>
      <c r="EH117" s="102">
        <v>18136216.626319598</v>
      </c>
      <c r="EI117" s="102">
        <v>6987537.8035090202</v>
      </c>
      <c r="EJ117" s="102">
        <v>18608682.946621101</v>
      </c>
      <c r="EK117" s="102">
        <v>19879648.180240899</v>
      </c>
      <c r="EL117" s="102">
        <v>15831002.325509099</v>
      </c>
      <c r="EM117" s="102">
        <v>18149080.821949799</v>
      </c>
      <c r="EN117" s="102">
        <v>17625109.9944316</v>
      </c>
      <c r="EO117" s="102">
        <v>19952448.622273002</v>
      </c>
      <c r="EP117" s="102">
        <v>18704124.450743701</v>
      </c>
      <c r="EQ117" s="102">
        <v>17211184.471046802</v>
      </c>
      <c r="ER117" s="102">
        <v>17042719.333795901</v>
      </c>
      <c r="ES117" s="102">
        <v>10186420.764298599</v>
      </c>
      <c r="ET117" s="102">
        <v>20356018.005904902</v>
      </c>
      <c r="EU117" s="102">
        <v>18929133.388035301</v>
      </c>
      <c r="EV117" s="102">
        <v>19814512.311318502</v>
      </c>
      <c r="EW117" s="102">
        <v>18733792.6767109</v>
      </c>
      <c r="EX117" s="102">
        <v>19788429.1279893</v>
      </c>
      <c r="EY117" s="102">
        <v>18885325.1241396</v>
      </c>
      <c r="EZ117" s="102">
        <v>16967375.018955901</v>
      </c>
      <c r="FA117" s="102">
        <v>16238167.2692934</v>
      </c>
      <c r="FB117" s="102">
        <v>17810560.595510099</v>
      </c>
      <c r="FC117" s="102">
        <v>16573780.208942</v>
      </c>
      <c r="FD117" s="102">
        <v>21089017.8897513</v>
      </c>
      <c r="FE117" s="102">
        <v>16145946.537525799</v>
      </c>
      <c r="FF117" s="102">
        <v>19775132.857872199</v>
      </c>
      <c r="FG117" s="102">
        <v>18645229.141125701</v>
      </c>
      <c r="FH117" s="102">
        <v>16538076.7911851</v>
      </c>
      <c r="FI117" s="102">
        <v>16890451.0096048</v>
      </c>
      <c r="FJ117" s="102">
        <v>14611500.4252268</v>
      </c>
      <c r="FK117" s="102">
        <v>17873744.897360299</v>
      </c>
      <c r="FL117" s="102">
        <v>15263248.7450653</v>
      </c>
      <c r="FM117" s="102">
        <v>17563197.150721598</v>
      </c>
      <c r="FN117" s="102">
        <v>17412666.445394602</v>
      </c>
      <c r="FO117" s="102">
        <v>16252421.287704701</v>
      </c>
      <c r="FP117" s="102">
        <v>13344235.476342799</v>
      </c>
      <c r="FQ117" s="102">
        <v>17071487.073586099</v>
      </c>
      <c r="FR117" s="102">
        <v>19761011.172035601</v>
      </c>
      <c r="FS117" s="102">
        <v>14390616.6075383</v>
      </c>
      <c r="FT117" s="102">
        <v>16818250.2752604</v>
      </c>
      <c r="FU117" s="102">
        <v>15378944.190018499</v>
      </c>
      <c r="FV117" s="102">
        <v>14780747.1934906</v>
      </c>
      <c r="FW117" s="102">
        <v>20419963.057536699</v>
      </c>
      <c r="FX117" s="102">
        <v>20639671.701249901</v>
      </c>
      <c r="FY117" s="102">
        <v>15692543.069036299</v>
      </c>
      <c r="FZ117" s="102">
        <v>17552556.856071498</v>
      </c>
      <c r="GA117" s="102">
        <v>18590593.547288202</v>
      </c>
      <c r="GB117" s="102">
        <v>18958304.278565999</v>
      </c>
      <c r="GC117" s="102">
        <v>13255062.4722123</v>
      </c>
      <c r="GD117" s="102">
        <v>17684468.958141301</v>
      </c>
      <c r="GE117" s="102">
        <v>18224020.0369821</v>
      </c>
      <c r="GF117" s="102">
        <v>17810690.648426998</v>
      </c>
      <c r="GG117" s="102">
        <v>21115804.763215601</v>
      </c>
      <c r="GH117" s="102">
        <v>16555545.3071837</v>
      </c>
      <c r="GI117" s="102">
        <v>18323496.3074429</v>
      </c>
      <c r="GJ117" s="102">
        <v>17842752.260876801</v>
      </c>
      <c r="GK117" s="102">
        <v>18000882.3899788</v>
      </c>
      <c r="GL117" s="102">
        <v>18969074.676682599</v>
      </c>
      <c r="GM117" s="102">
        <v>17305106.353989799</v>
      </c>
      <c r="GN117" s="102">
        <v>17009356.267540298</v>
      </c>
      <c r="GO117" s="102">
        <v>13964347.443544</v>
      </c>
      <c r="GP117" s="102">
        <v>18968093.739004701</v>
      </c>
      <c r="GQ117" s="102">
        <v>16595721.440498101</v>
      </c>
      <c r="GR117" s="102">
        <v>11977878.5031753</v>
      </c>
      <c r="GS117" s="102">
        <v>15753644.418229399</v>
      </c>
      <c r="GT117" s="102">
        <v>18828137.384541601</v>
      </c>
      <c r="GU117" s="102">
        <v>16599165.018492101</v>
      </c>
      <c r="GV117" s="102">
        <v>17714552.133567698</v>
      </c>
    </row>
    <row r="118" spans="1:204" x14ac:dyDescent="0.2">
      <c r="A118" s="69" t="s">
        <v>2090</v>
      </c>
      <c r="B118" s="70">
        <f>STDEV(D118:W118)/AVERAGE(D118:W118)</f>
        <v>8.0927133736002119E-2</v>
      </c>
      <c r="C118" s="71"/>
      <c r="D118" s="8">
        <v>2710752.8353976798</v>
      </c>
      <c r="E118" s="8">
        <v>2596164.5081736199</v>
      </c>
      <c r="F118" s="8">
        <v>2509587.9429590702</v>
      </c>
      <c r="G118" s="8">
        <v>2753857.8411135701</v>
      </c>
      <c r="H118" s="8">
        <v>2464493.1761192302</v>
      </c>
      <c r="I118" s="8">
        <v>2512704.8305003801</v>
      </c>
      <c r="J118" s="8">
        <v>2630484.9051886802</v>
      </c>
      <c r="K118" s="8">
        <v>2393029.785255</v>
      </c>
      <c r="L118" s="8">
        <v>2519573.4662577598</v>
      </c>
      <c r="M118" s="8">
        <v>2389610.1658720402</v>
      </c>
      <c r="N118" s="8">
        <v>2463981.98664791</v>
      </c>
      <c r="O118" s="8">
        <v>2205749.4420506698</v>
      </c>
      <c r="P118" s="8">
        <v>2382838.3106366498</v>
      </c>
      <c r="Q118" s="8">
        <v>2261914.95418629</v>
      </c>
      <c r="R118" s="8">
        <v>2263134.1529469001</v>
      </c>
      <c r="S118" s="8">
        <v>2296808.6002699002</v>
      </c>
      <c r="T118" s="8">
        <v>2204030.6970682801</v>
      </c>
      <c r="U118" s="8">
        <v>2198190.0806312398</v>
      </c>
      <c r="V118" s="8">
        <v>2046990.99674249</v>
      </c>
      <c r="W118" s="8">
        <v>2146318.8339167102</v>
      </c>
      <c r="Y118" s="72">
        <f>STDEV(AA118:AT118)/AVERAGE(AA118:AT118)</f>
        <v>7.2304029904091752E-2</v>
      </c>
      <c r="Z118" s="73"/>
      <c r="AA118" s="10">
        <v>2561863.7947941902</v>
      </c>
      <c r="AB118" s="10">
        <v>2362926.8476050999</v>
      </c>
      <c r="AC118" s="10">
        <v>2589424.90753556</v>
      </c>
      <c r="AD118" s="10">
        <v>2631718.4619547902</v>
      </c>
      <c r="AE118" s="10">
        <v>2538203.9603182799</v>
      </c>
      <c r="AF118" s="10">
        <v>2664762.6959869401</v>
      </c>
      <c r="AG118" s="10">
        <v>2312663.14049167</v>
      </c>
      <c r="AH118" s="10">
        <v>2500683.6761348899</v>
      </c>
      <c r="AI118" s="10">
        <v>2434491.74147313</v>
      </c>
      <c r="AJ118" s="10">
        <v>2416522.6708991001</v>
      </c>
      <c r="AK118" s="10">
        <v>2271219.2114541102</v>
      </c>
      <c r="AL118" s="10">
        <v>2285536.6280554598</v>
      </c>
      <c r="AM118" s="10">
        <v>2420576.8497770401</v>
      </c>
      <c r="AN118" s="10">
        <v>2228509.1861500801</v>
      </c>
      <c r="AO118" s="10">
        <v>2449378.24966778</v>
      </c>
      <c r="AP118" s="10">
        <v>2318231.0227223402</v>
      </c>
      <c r="AQ118" s="10">
        <v>2204631.7452215599</v>
      </c>
      <c r="AR118" s="10">
        <v>2107804.0485729799</v>
      </c>
      <c r="AS118" s="10">
        <v>2124897.9839561498</v>
      </c>
      <c r="AT118" s="10">
        <v>2120247.6716268999</v>
      </c>
      <c r="AV118" s="102">
        <v>2682342.9537245198</v>
      </c>
      <c r="AW118" s="102">
        <v>2596593.7534159999</v>
      </c>
      <c r="AX118" s="102">
        <v>2411791.8634730401</v>
      </c>
      <c r="AY118" s="102">
        <v>2592639.3668330899</v>
      </c>
      <c r="AZ118" s="102">
        <v>2823031.0276292101</v>
      </c>
      <c r="BA118" s="102">
        <v>2454896.3560899701</v>
      </c>
      <c r="BB118" s="102">
        <v>2447684.9514421299</v>
      </c>
      <c r="BC118" s="102">
        <v>2336744.01454132</v>
      </c>
      <c r="BD118" s="102">
        <v>2618605.5911708302</v>
      </c>
      <c r="BE118" s="102">
        <v>2575889.1809471599</v>
      </c>
      <c r="BF118" s="102">
        <v>2615873.79341282</v>
      </c>
      <c r="BG118" s="102">
        <v>2085158.7085375399</v>
      </c>
      <c r="BH118" s="102">
        <v>2674905.0993266799</v>
      </c>
      <c r="BI118" s="102">
        <v>2624352.5384853901</v>
      </c>
      <c r="BJ118" s="102">
        <v>2499953.2527735699</v>
      </c>
      <c r="BK118" s="102">
        <v>2577446.0027705701</v>
      </c>
      <c r="BL118" s="102">
        <v>2579621.27775071</v>
      </c>
      <c r="BM118" s="102">
        <v>2470956.4270186401</v>
      </c>
      <c r="BN118" s="102">
        <v>2519989.9267072799</v>
      </c>
      <c r="BO118" s="102">
        <v>2551834.8663030001</v>
      </c>
      <c r="BP118" s="102">
        <v>2534596.19571748</v>
      </c>
      <c r="BQ118" s="102">
        <v>2542121.0953548402</v>
      </c>
      <c r="BR118" s="102">
        <v>2450750.1981466198</v>
      </c>
      <c r="BS118" s="102">
        <v>2491553.68552254</v>
      </c>
      <c r="BT118" s="102">
        <v>2564403.9748376999</v>
      </c>
      <c r="BU118" s="102">
        <v>2579885.64517031</v>
      </c>
      <c r="BV118" s="102">
        <v>2464410.2692336398</v>
      </c>
      <c r="BW118" s="102">
        <v>2560727.69665212</v>
      </c>
      <c r="BX118" s="102">
        <v>2539250.50139153</v>
      </c>
      <c r="BY118" s="102">
        <v>2587152.04979491</v>
      </c>
      <c r="BZ118" s="102">
        <v>2679937.2912258198</v>
      </c>
      <c r="CA118" s="102">
        <v>2650802.0469770702</v>
      </c>
      <c r="CB118" s="102">
        <v>2678965.3687974</v>
      </c>
      <c r="CC118" s="102">
        <v>2367694.5383111099</v>
      </c>
      <c r="CD118" s="102">
        <v>2636793.22750649</v>
      </c>
      <c r="CE118" s="102">
        <v>2472018.74943094</v>
      </c>
      <c r="CF118" s="102">
        <v>2530258.6034045699</v>
      </c>
      <c r="CG118" s="102">
        <v>2450137.60232112</v>
      </c>
      <c r="CH118" s="102">
        <v>2468853.1451913901</v>
      </c>
      <c r="CI118" s="102">
        <v>2488609.7127749799</v>
      </c>
      <c r="CJ118" s="102">
        <v>2613562.0839692801</v>
      </c>
      <c r="CK118" s="102">
        <v>2455815.64691089</v>
      </c>
      <c r="CL118" s="102">
        <v>2645613.7141840998</v>
      </c>
      <c r="CM118" s="102">
        <v>2585843.4140081801</v>
      </c>
      <c r="CN118" s="102">
        <v>2810558.9680612502</v>
      </c>
      <c r="CO118" s="102">
        <v>2396714.7690866501</v>
      </c>
      <c r="CP118" s="102">
        <v>2588876.1790913399</v>
      </c>
      <c r="CQ118" s="102">
        <v>2245069.0501224701</v>
      </c>
      <c r="CR118" s="102">
        <v>2571867.7793249302</v>
      </c>
      <c r="CS118" s="102">
        <v>2360997.9514067001</v>
      </c>
      <c r="CT118" s="102">
        <v>2493786.1815144001</v>
      </c>
      <c r="CU118" s="102">
        <v>2464439.04906487</v>
      </c>
      <c r="CV118" s="102">
        <v>2622874.1526304702</v>
      </c>
      <c r="CW118" s="102">
        <v>2556038.2089348501</v>
      </c>
      <c r="CX118" s="102">
        <v>2520956.5248803198</v>
      </c>
      <c r="CY118" s="102">
        <v>2371022.6697553401</v>
      </c>
      <c r="CZ118" s="102">
        <v>2302707.63016776</v>
      </c>
      <c r="DA118" s="102">
        <v>3179263.0928533501</v>
      </c>
      <c r="DB118" s="102">
        <v>2164503.7307551</v>
      </c>
      <c r="DC118" s="102">
        <v>2437758.5781042399</v>
      </c>
      <c r="DD118" s="102">
        <v>2645168.7792151798</v>
      </c>
      <c r="DE118" s="102">
        <v>2377776.2542113201</v>
      </c>
      <c r="DF118" s="102">
        <v>2665858.6280075298</v>
      </c>
      <c r="DG118" s="102">
        <v>2414270.0148458998</v>
      </c>
      <c r="DH118" s="102">
        <v>2519871.45386452</v>
      </c>
      <c r="DI118" s="102">
        <v>2240201.8636059999</v>
      </c>
      <c r="DJ118" s="102">
        <v>2452235.9991069702</v>
      </c>
      <c r="DK118" s="102">
        <v>2407385.7909020898</v>
      </c>
      <c r="DL118" s="102">
        <v>2616765.9251148999</v>
      </c>
      <c r="DM118" s="102">
        <v>2424115.3700967198</v>
      </c>
      <c r="DN118" s="102">
        <v>2373586.8661132799</v>
      </c>
      <c r="DO118" s="102">
        <v>2419968.4209197802</v>
      </c>
      <c r="DP118" s="102">
        <v>2376420.9104250199</v>
      </c>
      <c r="DQ118" s="102">
        <v>2439764.8458172102</v>
      </c>
      <c r="DR118" s="102">
        <v>2478439.0006523002</v>
      </c>
      <c r="DS118" s="102">
        <v>2756565.5211460199</v>
      </c>
      <c r="DT118" s="102">
        <v>2489756.3604469299</v>
      </c>
      <c r="DU118" s="102">
        <v>2121225.3178818799</v>
      </c>
      <c r="DV118" s="102">
        <v>2221476.32761</v>
      </c>
      <c r="DW118" s="102">
        <v>2132588.7395616402</v>
      </c>
      <c r="DX118" s="102">
        <v>2355532.8514454099</v>
      </c>
      <c r="DY118" s="102">
        <v>2219840.9198346301</v>
      </c>
      <c r="DZ118" s="102">
        <v>2167627.9127432602</v>
      </c>
      <c r="EA118" s="102">
        <v>2290388.9597084699</v>
      </c>
      <c r="EB118" s="102">
        <v>2327953.0614490602</v>
      </c>
      <c r="EC118" s="102">
        <v>2236559.5020238301</v>
      </c>
      <c r="ED118" s="102">
        <v>2847886.5874836398</v>
      </c>
      <c r="EE118" s="102">
        <v>2132170.4061146402</v>
      </c>
      <c r="EF118" s="102">
        <v>2165815.2741758502</v>
      </c>
      <c r="EG118" s="102">
        <v>2177297.77037969</v>
      </c>
      <c r="EH118" s="102">
        <v>2217187.3118074001</v>
      </c>
      <c r="EI118" s="102">
        <v>2378780.80946188</v>
      </c>
      <c r="EJ118" s="102">
        <v>2073284.52857433</v>
      </c>
      <c r="EK118" s="102">
        <v>2421138.37148898</v>
      </c>
      <c r="EL118" s="102">
        <v>2012322.87047583</v>
      </c>
      <c r="EM118" s="102">
        <v>2192847.61840815</v>
      </c>
      <c r="EN118" s="102">
        <v>2331966.96121863</v>
      </c>
      <c r="EO118" s="102">
        <v>2506060.43637932</v>
      </c>
      <c r="EP118" s="102">
        <v>2180700.1370378402</v>
      </c>
      <c r="EQ118" s="102">
        <v>2339185.3067620201</v>
      </c>
      <c r="ER118" s="102">
        <v>2145213.4606752801</v>
      </c>
      <c r="ES118" s="102">
        <v>2434165.3004663899</v>
      </c>
      <c r="ET118" s="102">
        <v>2204077.0123056602</v>
      </c>
      <c r="EU118" s="102">
        <v>2296613.7994446098</v>
      </c>
      <c r="EV118" s="102">
        <v>2026297.5356119401</v>
      </c>
      <c r="EW118" s="102">
        <v>2229974.7195338798</v>
      </c>
      <c r="EX118" s="102">
        <v>2304751.3322303202</v>
      </c>
      <c r="EY118" s="102">
        <v>2035087.40961086</v>
      </c>
      <c r="EZ118" s="102">
        <v>2210249.1522764298</v>
      </c>
      <c r="FA118" s="102">
        <v>2208668.3901194702</v>
      </c>
      <c r="FB118" s="102">
        <v>2093843.66022696</v>
      </c>
      <c r="FC118" s="102">
        <v>2029551.88550591</v>
      </c>
      <c r="FD118" s="102">
        <v>2143673.10669511</v>
      </c>
      <c r="FE118" s="102">
        <v>2379763.9418505798</v>
      </c>
      <c r="FF118" s="102">
        <v>2201404.02879979</v>
      </c>
      <c r="FG118" s="102">
        <v>2327581.8419463201</v>
      </c>
      <c r="FH118" s="102">
        <v>2194830.4422675902</v>
      </c>
      <c r="FI118" s="102">
        <v>2063469.65489245</v>
      </c>
      <c r="FJ118" s="102">
        <v>2044582.3462150199</v>
      </c>
      <c r="FK118" s="102">
        <v>2089761.0014306901</v>
      </c>
      <c r="FL118" s="102">
        <v>2096276.81157903</v>
      </c>
      <c r="FM118" s="102">
        <v>2007558.31136601</v>
      </c>
      <c r="FN118" s="102">
        <v>2074335.90905209</v>
      </c>
      <c r="FO118" s="102">
        <v>2058048.3754193501</v>
      </c>
      <c r="FP118" s="102">
        <v>2253052.3768186499</v>
      </c>
      <c r="FQ118" s="102">
        <v>2123614.32413447</v>
      </c>
      <c r="FR118" s="102">
        <v>2193698.0562145701</v>
      </c>
      <c r="FS118" s="102">
        <v>2102643.3555718199</v>
      </c>
      <c r="FT118" s="102">
        <v>1995765.38342551</v>
      </c>
      <c r="FU118" s="102">
        <v>2066022.2534511001</v>
      </c>
      <c r="FV118" s="102">
        <v>1935899.14578522</v>
      </c>
      <c r="FW118" s="102">
        <v>2159811.4522283301</v>
      </c>
      <c r="FX118" s="102">
        <v>1953397.66305825</v>
      </c>
      <c r="FY118" s="102">
        <v>2014457.7350862499</v>
      </c>
      <c r="FZ118" s="102">
        <v>1996155.6041218101</v>
      </c>
      <c r="GA118" s="102">
        <v>1933379.73773145</v>
      </c>
      <c r="GB118" s="102">
        <v>1984467.02490613</v>
      </c>
      <c r="GC118" s="102">
        <v>1938006.24610531</v>
      </c>
      <c r="GD118" s="102">
        <v>2013183.2267686899</v>
      </c>
      <c r="GE118" s="102">
        <v>2030937.7098421</v>
      </c>
      <c r="GF118" s="102">
        <v>2129179.77157273</v>
      </c>
      <c r="GG118" s="102">
        <v>1613625.5783217901</v>
      </c>
      <c r="GH118" s="102">
        <v>2180873.93692673</v>
      </c>
      <c r="GI118" s="102">
        <v>1961956.74274149</v>
      </c>
      <c r="GJ118" s="102">
        <v>2177795.3550859899</v>
      </c>
      <c r="GK118" s="102">
        <v>1993742.5408723</v>
      </c>
      <c r="GL118" s="102">
        <v>2049132.09186119</v>
      </c>
      <c r="GM118" s="102">
        <v>1900349.21426099</v>
      </c>
      <c r="GN118" s="102">
        <v>2075446.44857062</v>
      </c>
      <c r="GO118" s="102">
        <v>1964161.12337997</v>
      </c>
      <c r="GP118" s="102">
        <v>1917236.40817658</v>
      </c>
      <c r="GQ118" s="102">
        <v>2138943.5070692301</v>
      </c>
      <c r="GR118" s="102">
        <v>2125781.8319117301</v>
      </c>
      <c r="GS118" s="102">
        <v>2097610.4471539599</v>
      </c>
      <c r="GT118" s="102">
        <v>2285716.9763430199</v>
      </c>
      <c r="GU118" s="102">
        <v>2011637.38159508</v>
      </c>
      <c r="GV118" s="102">
        <v>2109310.019605</v>
      </c>
    </row>
    <row r="119" spans="1:204" s="79" customFormat="1" x14ac:dyDescent="0.2">
      <c r="A119" s="75" t="s">
        <v>2034</v>
      </c>
      <c r="B119" s="76">
        <f>STDEV(D119:W119)/AVERAGE(D119:W119)</f>
        <v>2.8949960898696704E-2</v>
      </c>
      <c r="C119" s="77"/>
      <c r="D119" s="78">
        <f>(D117/D118)*123.7*5</f>
        <v>4701.5164597645107</v>
      </c>
      <c r="E119" s="78">
        <f t="shared" ref="E119:W119" si="133">(E117/E118)*123.7*5</f>
        <v>4703.5805186658781</v>
      </c>
      <c r="F119" s="78">
        <f t="shared" si="133"/>
        <v>4975.6518165972411</v>
      </c>
      <c r="G119" s="78">
        <f t="shared" si="133"/>
        <v>4623.2699368014601</v>
      </c>
      <c r="H119" s="78">
        <f t="shared" si="133"/>
        <v>4921.9388187299919</v>
      </c>
      <c r="I119" s="78">
        <f t="shared" si="133"/>
        <v>4877.2987522246494</v>
      </c>
      <c r="J119" s="78">
        <f t="shared" si="133"/>
        <v>4638.2157385169312</v>
      </c>
      <c r="K119" s="78">
        <f t="shared" si="133"/>
        <v>4925.1122378660311</v>
      </c>
      <c r="L119" s="78">
        <f t="shared" si="133"/>
        <v>4911.4188547883969</v>
      </c>
      <c r="M119" s="78">
        <f t="shared" si="133"/>
        <v>4893.3308339898285</v>
      </c>
      <c r="N119" s="78">
        <f t="shared" si="133"/>
        <v>4608.884107651561</v>
      </c>
      <c r="O119" s="78">
        <f t="shared" si="133"/>
        <v>4582.2830313046916</v>
      </c>
      <c r="P119" s="78">
        <f t="shared" si="133"/>
        <v>4633.010596056276</v>
      </c>
      <c r="Q119" s="78">
        <f t="shared" si="133"/>
        <v>4710.2198705121418</v>
      </c>
      <c r="R119" s="78">
        <f t="shared" si="133"/>
        <v>4878.5843508140142</v>
      </c>
      <c r="S119" s="78">
        <f t="shared" si="133"/>
        <v>4981.3421851426165</v>
      </c>
      <c r="T119" s="78">
        <f t="shared" si="133"/>
        <v>4682.5257518673052</v>
      </c>
      <c r="U119" s="78">
        <f t="shared" si="133"/>
        <v>4719.0086135474667</v>
      </c>
      <c r="V119" s="78">
        <f t="shared" si="133"/>
        <v>4845.6876566124984</v>
      </c>
      <c r="W119" s="78">
        <f t="shared" si="133"/>
        <v>4947.2222646935661</v>
      </c>
      <c r="Y119" s="80">
        <f>STDEV(AA119:AT119)/AVERAGE(AA119:AT119)</f>
        <v>3.5700985085880974E-2</v>
      </c>
      <c r="Z119" s="81"/>
      <c r="AA119" s="82">
        <f>((AA117/AA118)*123.7*5)</f>
        <v>5492.5438122387259</v>
      </c>
      <c r="AB119" s="82">
        <f t="shared" ref="AB119:AT119" si="134">((AB117/AB118)*123.7*5)</f>
        <v>5363.3761411583146</v>
      </c>
      <c r="AC119" s="82">
        <f t="shared" si="134"/>
        <v>5658.7086399707359</v>
      </c>
      <c r="AD119" s="82">
        <f t="shared" si="134"/>
        <v>5192.681917700801</v>
      </c>
      <c r="AE119" s="82">
        <f t="shared" si="134"/>
        <v>5717.7522146201209</v>
      </c>
      <c r="AF119" s="82">
        <f t="shared" si="134"/>
        <v>5303.6496724618646</v>
      </c>
      <c r="AG119" s="82">
        <f t="shared" si="134"/>
        <v>5602.5027748856555</v>
      </c>
      <c r="AH119" s="82">
        <f t="shared" si="134"/>
        <v>5368.6437951409689</v>
      </c>
      <c r="AI119" s="82">
        <f t="shared" si="134"/>
        <v>5413.5840754203355</v>
      </c>
      <c r="AJ119" s="82">
        <f t="shared" si="134"/>
        <v>5584.2471008462153</v>
      </c>
      <c r="AK119" s="82">
        <f t="shared" si="134"/>
        <v>5439.92073130266</v>
      </c>
      <c r="AL119" s="82">
        <f t="shared" si="134"/>
        <v>5130.3266212456456</v>
      </c>
      <c r="AM119" s="82">
        <f t="shared" si="134"/>
        <v>5416.9901357130448</v>
      </c>
      <c r="AN119" s="82">
        <f t="shared" si="134"/>
        <v>5689.9863433571136</v>
      </c>
      <c r="AO119" s="82">
        <f t="shared" si="134"/>
        <v>5049.2205120212238</v>
      </c>
      <c r="AP119" s="82">
        <f t="shared" si="134"/>
        <v>5212.5878909061084</v>
      </c>
      <c r="AQ119" s="82">
        <f t="shared" si="134"/>
        <v>5506.0901703548507</v>
      </c>
      <c r="AR119" s="82">
        <f t="shared" si="134"/>
        <v>5331.2752515507427</v>
      </c>
      <c r="AS119" s="82">
        <f t="shared" si="134"/>
        <v>5483.191974422125</v>
      </c>
      <c r="AT119" s="82">
        <f t="shared" si="134"/>
        <v>5150.6095351013573</v>
      </c>
      <c r="AU119" s="105"/>
      <c r="AV119" s="106">
        <f>((AV117/AV118)*123.7*5)</f>
        <v>5183.575500451715</v>
      </c>
      <c r="AW119" s="106">
        <f t="shared" ref="AW119:DH119" si="135">((AW117/AW118)*123.7*5)</f>
        <v>6064.5738734832375</v>
      </c>
      <c r="AX119" s="106">
        <f t="shared" si="135"/>
        <v>5380.8136574464343</v>
      </c>
      <c r="AY119" s="106">
        <f t="shared" si="135"/>
        <v>4814.5143519125431</v>
      </c>
      <c r="AZ119" s="106">
        <f t="shared" si="135"/>
        <v>4321.0896353349171</v>
      </c>
      <c r="BA119" s="106">
        <f t="shared" si="135"/>
        <v>5318.4174333465398</v>
      </c>
      <c r="BB119" s="106">
        <f t="shared" si="135"/>
        <v>5120.2446434394315</v>
      </c>
      <c r="BC119" s="106">
        <f t="shared" si="135"/>
        <v>5890.834682917226</v>
      </c>
      <c r="BD119" s="106">
        <f t="shared" si="135"/>
        <v>4789.9382525296378</v>
      </c>
      <c r="BE119" s="106">
        <f t="shared" si="135"/>
        <v>4696.4852555771331</v>
      </c>
      <c r="BF119" s="106">
        <f t="shared" si="135"/>
        <v>4748.3940152153364</v>
      </c>
      <c r="BG119" s="106">
        <f t="shared" si="135"/>
        <v>6112.1970594333088</v>
      </c>
      <c r="BH119" s="106">
        <f t="shared" si="135"/>
        <v>4396.0153187967662</v>
      </c>
      <c r="BI119" s="106">
        <f t="shared" si="135"/>
        <v>4770.014048115012</v>
      </c>
      <c r="BJ119" s="106">
        <f t="shared" si="135"/>
        <v>6168.6324378506924</v>
      </c>
      <c r="BK119" s="106">
        <f t="shared" si="135"/>
        <v>5015.538156131669</v>
      </c>
      <c r="BL119" s="106">
        <f t="shared" si="135"/>
        <v>4188.9309841427639</v>
      </c>
      <c r="BM119" s="106">
        <f t="shared" si="135"/>
        <v>4522.1726418277121</v>
      </c>
      <c r="BN119" s="106">
        <f t="shared" si="135"/>
        <v>4302.6203810644947</v>
      </c>
      <c r="BO119" s="106">
        <f t="shared" si="135"/>
        <v>5746.5493642999372</v>
      </c>
      <c r="BP119" s="106">
        <f t="shared" si="135"/>
        <v>4935.9212423788176</v>
      </c>
      <c r="BQ119" s="106">
        <f t="shared" si="135"/>
        <v>5370.4105518118786</v>
      </c>
      <c r="BR119" s="106">
        <f t="shared" si="135"/>
        <v>6183.8886208110898</v>
      </c>
      <c r="BS119" s="106">
        <f t="shared" si="135"/>
        <v>5315.4544561400908</v>
      </c>
      <c r="BT119" s="106">
        <f t="shared" si="135"/>
        <v>5361.8150270164188</v>
      </c>
      <c r="BU119" s="106">
        <f t="shared" si="135"/>
        <v>4284.3361375536224</v>
      </c>
      <c r="BV119" s="106">
        <f t="shared" si="135"/>
        <v>6595.1787336687939</v>
      </c>
      <c r="BW119" s="106">
        <f t="shared" si="135"/>
        <v>4864.9678843211514</v>
      </c>
      <c r="BX119" s="106">
        <f t="shared" si="135"/>
        <v>5926.1322900377199</v>
      </c>
      <c r="BY119" s="106">
        <f t="shared" si="135"/>
        <v>4845.3586274715062</v>
      </c>
      <c r="BZ119" s="106">
        <f t="shared" si="135"/>
        <v>5380.9768713193853</v>
      </c>
      <c r="CA119" s="106">
        <f t="shared" si="135"/>
        <v>5159.5478396799008</v>
      </c>
      <c r="CB119" s="106">
        <f t="shared" si="135"/>
        <v>4232.7492253708569</v>
      </c>
      <c r="CC119" s="106">
        <f t="shared" si="135"/>
        <v>5986.5898340796093</v>
      </c>
      <c r="CD119" s="106">
        <f t="shared" si="135"/>
        <v>5123.9563659517762</v>
      </c>
      <c r="CE119" s="106">
        <f t="shared" si="135"/>
        <v>5964.3092361582076</v>
      </c>
      <c r="CF119" s="106">
        <f t="shared" si="135"/>
        <v>3216.8988186520446</v>
      </c>
      <c r="CG119" s="106">
        <f t="shared" si="135"/>
        <v>6248.3836433395536</v>
      </c>
      <c r="CH119" s="106">
        <f t="shared" si="135"/>
        <v>4124.6576716621876</v>
      </c>
      <c r="CI119" s="106">
        <f t="shared" si="135"/>
        <v>5655.3974801101149</v>
      </c>
      <c r="CJ119" s="106">
        <f t="shared" si="135"/>
        <v>5087.6492876095454</v>
      </c>
      <c r="CK119" s="106">
        <f t="shared" si="135"/>
        <v>5423.8101697655156</v>
      </c>
      <c r="CL119" s="106">
        <f t="shared" si="135"/>
        <v>4233.8064745946713</v>
      </c>
      <c r="CM119" s="106">
        <f t="shared" si="135"/>
        <v>4546.7225126354961</v>
      </c>
      <c r="CN119" s="106">
        <f t="shared" si="135"/>
        <v>5118.4329680475121</v>
      </c>
      <c r="CO119" s="106">
        <f t="shared" si="135"/>
        <v>5413.515525396022</v>
      </c>
      <c r="CP119" s="106">
        <f t="shared" si="135"/>
        <v>5219.4696820881964</v>
      </c>
      <c r="CQ119" s="106">
        <f t="shared" si="135"/>
        <v>5928.4684207790669</v>
      </c>
      <c r="CR119" s="106">
        <f t="shared" si="135"/>
        <v>5283.911882635758</v>
      </c>
      <c r="CS119" s="106">
        <f t="shared" si="135"/>
        <v>4698.7760289720691</v>
      </c>
      <c r="CT119" s="106">
        <f t="shared" si="135"/>
        <v>6001.6462833821342</v>
      </c>
      <c r="CU119" s="106">
        <f t="shared" si="135"/>
        <v>4701.090235511665</v>
      </c>
      <c r="CV119" s="106">
        <f t="shared" si="135"/>
        <v>3997.0276081722541</v>
      </c>
      <c r="CW119" s="106">
        <f t="shared" si="135"/>
        <v>4475.5655936437288</v>
      </c>
      <c r="CX119" s="106">
        <f t="shared" si="135"/>
        <v>4940.6853109082276</v>
      </c>
      <c r="CY119" s="106">
        <f t="shared" si="135"/>
        <v>4224.371183814902</v>
      </c>
      <c r="CZ119" s="106">
        <f t="shared" si="135"/>
        <v>5622.9815592822197</v>
      </c>
      <c r="DA119" s="106" t="e">
        <f t="shared" si="135"/>
        <v>#VALUE!</v>
      </c>
      <c r="DB119" s="106">
        <f t="shared" si="135"/>
        <v>5386.7738461637464</v>
      </c>
      <c r="DC119" s="106">
        <f t="shared" si="135"/>
        <v>4380.1946346877548</v>
      </c>
      <c r="DD119" s="106">
        <f t="shared" si="135"/>
        <v>1196.6248486471536</v>
      </c>
      <c r="DE119" s="106">
        <f t="shared" si="135"/>
        <v>5376.487917760368</v>
      </c>
      <c r="DF119" s="106">
        <f t="shared" si="135"/>
        <v>4501.152568346688</v>
      </c>
      <c r="DG119" s="106">
        <f t="shared" si="135"/>
        <v>4969.8273528527916</v>
      </c>
      <c r="DH119" s="106">
        <f t="shared" si="135"/>
        <v>3182.2537335374541</v>
      </c>
      <c r="DI119" s="106">
        <f t="shared" ref="DI119:FT119" si="136">((DI117/DI118)*123.7*5)</f>
        <v>11658.049952755689</v>
      </c>
      <c r="DJ119" s="106">
        <f t="shared" si="136"/>
        <v>5298.8427525308171</v>
      </c>
      <c r="DK119" s="106">
        <f t="shared" si="136"/>
        <v>6123.5190972588125</v>
      </c>
      <c r="DL119" s="106">
        <f t="shared" si="136"/>
        <v>5021.5578358402217</v>
      </c>
      <c r="DM119" s="106">
        <f t="shared" si="136"/>
        <v>4393.4921259032926</v>
      </c>
      <c r="DN119" s="106">
        <f t="shared" si="136"/>
        <v>5700.2610364269776</v>
      </c>
      <c r="DO119" s="106">
        <f t="shared" si="136"/>
        <v>4662.570409178451</v>
      </c>
      <c r="DP119" s="106">
        <f t="shared" si="136"/>
        <v>5038.9521516093955</v>
      </c>
      <c r="DQ119" s="106">
        <f t="shared" si="136"/>
        <v>4687.7334118297676</v>
      </c>
      <c r="DR119" s="106">
        <f t="shared" si="136"/>
        <v>4921.223653191535</v>
      </c>
      <c r="DS119" s="106">
        <f t="shared" si="136"/>
        <v>1017.7131422846513</v>
      </c>
      <c r="DT119" s="106">
        <f t="shared" si="136"/>
        <v>5145.5858854187763</v>
      </c>
      <c r="DU119" s="106">
        <f t="shared" si="136"/>
        <v>4981.446419249196</v>
      </c>
      <c r="DV119" s="106">
        <f t="shared" si="136"/>
        <v>6499.7335125814916</v>
      </c>
      <c r="DW119" s="106">
        <f t="shared" si="136"/>
        <v>6022.3812964583103</v>
      </c>
      <c r="DX119" s="106">
        <f t="shared" si="136"/>
        <v>6553.8331652675797</v>
      </c>
      <c r="DY119" s="106">
        <f t="shared" si="136"/>
        <v>5332.4554761530007</v>
      </c>
      <c r="DZ119" s="106">
        <f t="shared" si="136"/>
        <v>4818.6266740861456</v>
      </c>
      <c r="EA119" s="106">
        <f t="shared" si="136"/>
        <v>5010.1670674686629</v>
      </c>
      <c r="EB119" s="106">
        <f t="shared" si="136"/>
        <v>4999.8008978229918</v>
      </c>
      <c r="EC119" s="106">
        <f t="shared" si="136"/>
        <v>5281.5544534565815</v>
      </c>
      <c r="ED119" s="106">
        <f t="shared" si="136"/>
        <v>498.59666510355726</v>
      </c>
      <c r="EE119" s="106">
        <f t="shared" si="136"/>
        <v>5863.8694860129253</v>
      </c>
      <c r="EF119" s="106">
        <f t="shared" si="136"/>
        <v>4101.6947947875669</v>
      </c>
      <c r="EG119" s="106">
        <f t="shared" si="136"/>
        <v>5040.6770999685032</v>
      </c>
      <c r="EH119" s="106">
        <f t="shared" si="136"/>
        <v>5059.2252281268138</v>
      </c>
      <c r="EI119" s="106">
        <f t="shared" si="136"/>
        <v>1816.8097347514718</v>
      </c>
      <c r="EJ119" s="106">
        <f t="shared" si="136"/>
        <v>5551.3221865401683</v>
      </c>
      <c r="EK119" s="106">
        <f t="shared" si="136"/>
        <v>5078.4220118395497</v>
      </c>
      <c r="EL119" s="106">
        <f t="shared" si="136"/>
        <v>4865.7574199373412</v>
      </c>
      <c r="EM119" s="106">
        <f t="shared" si="136"/>
        <v>5119.008906111153</v>
      </c>
      <c r="EN119" s="106">
        <f t="shared" si="136"/>
        <v>4674.6505044219302</v>
      </c>
      <c r="EO119" s="106">
        <f t="shared" si="136"/>
        <v>4924.2984302107097</v>
      </c>
      <c r="EP119" s="106">
        <f t="shared" si="136"/>
        <v>5304.9480652113334</v>
      </c>
      <c r="EQ119" s="106">
        <f t="shared" si="136"/>
        <v>4550.779950852967</v>
      </c>
      <c r="ER119" s="106">
        <f t="shared" si="136"/>
        <v>4913.6937191484176</v>
      </c>
      <c r="ES119" s="106">
        <f t="shared" si="136"/>
        <v>2588.2799502201169</v>
      </c>
      <c r="ET119" s="106">
        <f t="shared" si="136"/>
        <v>5712.2310456301702</v>
      </c>
      <c r="EU119" s="106">
        <f t="shared" si="136"/>
        <v>5097.7961568162218</v>
      </c>
      <c r="EV119" s="106">
        <f t="shared" si="136"/>
        <v>6048.1127026833256</v>
      </c>
      <c r="EW119" s="106">
        <f t="shared" si="136"/>
        <v>5195.9561106448919</v>
      </c>
      <c r="EX119" s="106">
        <f t="shared" si="136"/>
        <v>5310.3965033041095</v>
      </c>
      <c r="EY119" s="106">
        <f t="shared" si="136"/>
        <v>5739.5930681492682</v>
      </c>
      <c r="EZ119" s="106">
        <f t="shared" si="136"/>
        <v>4748.0264559385423</v>
      </c>
      <c r="FA119" s="106">
        <f t="shared" si="136"/>
        <v>4547.2224354669688</v>
      </c>
      <c r="FB119" s="106">
        <f t="shared" si="136"/>
        <v>5261.0574216075656</v>
      </c>
      <c r="FC119" s="106">
        <f t="shared" si="136"/>
        <v>5050.8110349075268</v>
      </c>
      <c r="FD119" s="106">
        <f t="shared" si="136"/>
        <v>6084.6765880831372</v>
      </c>
      <c r="FE119" s="106">
        <f t="shared" si="136"/>
        <v>4196.3271053237613</v>
      </c>
      <c r="FF119" s="106">
        <f t="shared" si="136"/>
        <v>5555.963154688272</v>
      </c>
      <c r="FG119" s="106">
        <f t="shared" si="136"/>
        <v>4954.530068916135</v>
      </c>
      <c r="FH119" s="106">
        <f t="shared" si="136"/>
        <v>4660.4057873281972</v>
      </c>
      <c r="FI119" s="106">
        <f t="shared" si="136"/>
        <v>5062.7078157759797</v>
      </c>
      <c r="FJ119" s="106">
        <f t="shared" si="136"/>
        <v>4420.0777873939305</v>
      </c>
      <c r="FK119" s="106">
        <f t="shared" si="136"/>
        <v>5290.0361387971843</v>
      </c>
      <c r="FL119" s="106">
        <f t="shared" si="136"/>
        <v>4503.3744096572464</v>
      </c>
      <c r="FM119" s="106">
        <f t="shared" si="136"/>
        <v>5410.9698215091303</v>
      </c>
      <c r="FN119" s="106">
        <f t="shared" si="136"/>
        <v>5191.8949816560862</v>
      </c>
      <c r="FO119" s="106">
        <f t="shared" si="136"/>
        <v>4884.2984871029221</v>
      </c>
      <c r="FP119" s="106">
        <f t="shared" si="136"/>
        <v>3663.2125054154239</v>
      </c>
      <c r="FQ119" s="106">
        <f t="shared" si="136"/>
        <v>4972.0491310570051</v>
      </c>
      <c r="FR119" s="106">
        <f t="shared" si="136"/>
        <v>5571.4984909976793</v>
      </c>
      <c r="FS119" s="106">
        <f t="shared" si="136"/>
        <v>4233.050910976719</v>
      </c>
      <c r="FT119" s="106">
        <f t="shared" si="136"/>
        <v>5212.0794766940626</v>
      </c>
      <c r="FU119" s="106">
        <f t="shared" ref="FU119:GV119" si="137">((FU117/FU118)*123.7*5)</f>
        <v>4603.956692933838</v>
      </c>
      <c r="FV119" s="106">
        <f t="shared" si="137"/>
        <v>4722.297728720725</v>
      </c>
      <c r="FW119" s="106">
        <f t="shared" si="137"/>
        <v>5847.6156046195756</v>
      </c>
      <c r="FX119" s="106">
        <f t="shared" si="137"/>
        <v>6535.0937951042251</v>
      </c>
      <c r="FY119" s="106">
        <f t="shared" si="137"/>
        <v>4818.0896124799519</v>
      </c>
      <c r="FZ119" s="106">
        <f t="shared" si="137"/>
        <v>5438.5822393121161</v>
      </c>
      <c r="GA119" s="106">
        <f t="shared" si="137"/>
        <v>5947.2445503589361</v>
      </c>
      <c r="GB119" s="106">
        <f t="shared" si="137"/>
        <v>5908.7457988110054</v>
      </c>
      <c r="GC119" s="106">
        <f t="shared" si="137"/>
        <v>4230.2526916715724</v>
      </c>
      <c r="GD119" s="106">
        <f t="shared" si="137"/>
        <v>5433.1090708352731</v>
      </c>
      <c r="GE119" s="106">
        <f t="shared" si="137"/>
        <v>5549.92717809635</v>
      </c>
      <c r="GF119" s="106">
        <f t="shared" si="137"/>
        <v>5173.7820888252827</v>
      </c>
      <c r="GG119" s="106">
        <f t="shared" si="137"/>
        <v>8093.6528408478116</v>
      </c>
      <c r="GH119" s="106">
        <f t="shared" si="137"/>
        <v>4695.184164070798</v>
      </c>
      <c r="GI119" s="106">
        <f t="shared" si="137"/>
        <v>5776.4181132339545</v>
      </c>
      <c r="GJ119" s="106">
        <f t="shared" si="137"/>
        <v>5067.3917765411697</v>
      </c>
      <c r="GK119" s="106">
        <f t="shared" si="137"/>
        <v>5584.2444698655781</v>
      </c>
      <c r="GL119" s="106">
        <f t="shared" si="137"/>
        <v>5725.5326458100035</v>
      </c>
      <c r="GM119" s="106">
        <f t="shared" si="137"/>
        <v>5632.2323284696731</v>
      </c>
      <c r="GN119" s="106">
        <f t="shared" si="137"/>
        <v>5068.9271499725264</v>
      </c>
      <c r="GO119" s="106">
        <f t="shared" si="137"/>
        <v>4397.2710746709627</v>
      </c>
      <c r="GP119" s="106">
        <f t="shared" si="137"/>
        <v>6119.1024369978986</v>
      </c>
      <c r="GQ119" s="106">
        <f t="shared" si="137"/>
        <v>4798.8428291929877</v>
      </c>
      <c r="GR119" s="106">
        <f t="shared" si="137"/>
        <v>3484.9850266861922</v>
      </c>
      <c r="GS119" s="106">
        <f t="shared" si="137"/>
        <v>4645.108955237637</v>
      </c>
      <c r="GT119" s="106">
        <f t="shared" si="137"/>
        <v>5094.7703030890789</v>
      </c>
      <c r="GU119" s="106">
        <f t="shared" si="137"/>
        <v>5103.5955375798003</v>
      </c>
      <c r="GV119" s="106">
        <f t="shared" si="137"/>
        <v>5194.3291373846423</v>
      </c>
    </row>
    <row r="120" spans="1:204" x14ac:dyDescent="0.2">
      <c r="A120" s="83"/>
      <c r="B120" s="70"/>
      <c r="C120" s="71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Y120" s="72"/>
      <c r="Z120" s="73"/>
      <c r="AA120" s="74"/>
      <c r="AB120" s="74"/>
      <c r="AC120" s="74"/>
      <c r="AD120" s="74"/>
      <c r="AE120" s="74"/>
      <c r="AF120" s="74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</row>
    <row r="121" spans="1:204" x14ac:dyDescent="0.2">
      <c r="A121" s="69" t="s">
        <v>2091</v>
      </c>
      <c r="B121" s="70">
        <f>STDEV(D121:W121)/AVERAGE(D121:W121)</f>
        <v>6.6304663627468924E-2</v>
      </c>
      <c r="C121" s="71"/>
      <c r="D121" s="8">
        <v>396278.11774013698</v>
      </c>
      <c r="E121" s="8">
        <v>381313.53742218</v>
      </c>
      <c r="F121" s="8">
        <v>377463.31736422802</v>
      </c>
      <c r="G121" s="8">
        <v>319121.77094139601</v>
      </c>
      <c r="H121" s="8">
        <v>383482.11528213701</v>
      </c>
      <c r="I121" s="8">
        <v>347259.47337413102</v>
      </c>
      <c r="J121" s="8">
        <v>373636.00694195699</v>
      </c>
      <c r="K121" s="8">
        <v>367910.420848582</v>
      </c>
      <c r="L121" s="8">
        <v>368766.40082938701</v>
      </c>
      <c r="M121" s="8">
        <v>395624.06604701403</v>
      </c>
      <c r="N121" s="8">
        <v>366036.045931598</v>
      </c>
      <c r="O121" s="8">
        <v>410085.71771238901</v>
      </c>
      <c r="P121" s="8">
        <v>357038.64035470498</v>
      </c>
      <c r="Q121" s="8">
        <v>345298.70019012899</v>
      </c>
      <c r="R121" s="8">
        <v>343131.79965729202</v>
      </c>
      <c r="S121" s="8">
        <v>375883.39200074598</v>
      </c>
      <c r="T121" s="8">
        <v>424784.732326383</v>
      </c>
      <c r="U121" s="8">
        <v>397858.93367983197</v>
      </c>
      <c r="V121" s="8">
        <v>379890.79968782398</v>
      </c>
      <c r="W121" s="8">
        <v>389536.09830049198</v>
      </c>
      <c r="Y121" s="72">
        <f>STDEV(AA121:AT121)/AVERAGE(AA121:AT121)</f>
        <v>6.1084507520130414E-2</v>
      </c>
      <c r="Z121" s="73"/>
      <c r="AA121" s="10">
        <v>563125.906590214</v>
      </c>
      <c r="AB121" s="10">
        <v>595467.66222461802</v>
      </c>
      <c r="AC121" s="10">
        <v>519378.83946653298</v>
      </c>
      <c r="AD121" s="10">
        <v>517096.082542099</v>
      </c>
      <c r="AE121" s="10">
        <v>522545.85094126401</v>
      </c>
      <c r="AF121" s="10">
        <v>475556.472496979</v>
      </c>
      <c r="AG121" s="10">
        <v>526004.04731303896</v>
      </c>
      <c r="AH121" s="10">
        <v>520619.562821245</v>
      </c>
      <c r="AI121" s="10">
        <v>482841.812401712</v>
      </c>
      <c r="AJ121" s="10">
        <v>532126.16009538295</v>
      </c>
      <c r="AK121" s="10">
        <v>495799.621086934</v>
      </c>
      <c r="AL121" s="10">
        <v>568567.02732179803</v>
      </c>
      <c r="AM121" s="10">
        <v>563476.48120099399</v>
      </c>
      <c r="AN121" s="10">
        <v>558512.44837311597</v>
      </c>
      <c r="AO121" s="10">
        <v>517774.38342825102</v>
      </c>
      <c r="AP121" s="10">
        <v>563184.22546849505</v>
      </c>
      <c r="AQ121" s="10">
        <v>553806.835355032</v>
      </c>
      <c r="AR121" s="10">
        <v>559686.010107312</v>
      </c>
      <c r="AS121" s="10">
        <v>560486.58535710105</v>
      </c>
      <c r="AT121" s="10">
        <v>584784.49143808999</v>
      </c>
      <c r="AV121" s="102">
        <v>270113.83570515597</v>
      </c>
      <c r="AW121" s="102">
        <v>950683.87829820102</v>
      </c>
      <c r="AX121" s="102">
        <v>318750.84952969401</v>
      </c>
      <c r="AY121" s="102">
        <v>543216.46972943202</v>
      </c>
      <c r="AZ121" s="102">
        <v>210743.79953800901</v>
      </c>
      <c r="BA121" s="102">
        <v>628270.84747373697</v>
      </c>
      <c r="BB121" s="102">
        <v>1292730.1914840499</v>
      </c>
      <c r="BC121" s="102">
        <v>321655.48818527698</v>
      </c>
      <c r="BD121" s="102">
        <v>369965.80630923598</v>
      </c>
      <c r="BE121" s="102">
        <v>845616.52088470303</v>
      </c>
      <c r="BF121" s="102">
        <v>477152.02370710601</v>
      </c>
      <c r="BG121" s="102">
        <v>188768.81340730799</v>
      </c>
      <c r="BH121" s="102">
        <v>917649.59707728296</v>
      </c>
      <c r="BI121" s="102">
        <v>839004.80531204201</v>
      </c>
      <c r="BJ121" s="102">
        <v>368826.52511605201</v>
      </c>
      <c r="BK121" s="102">
        <v>179864.06949840399</v>
      </c>
      <c r="BL121" s="102">
        <v>222996.62787943301</v>
      </c>
      <c r="BM121" s="102">
        <v>787152.031131219</v>
      </c>
      <c r="BN121" s="102">
        <v>300621.25805517501</v>
      </c>
      <c r="BO121" s="102">
        <v>347804.854435471</v>
      </c>
      <c r="BP121" s="102">
        <v>728557.37465011398</v>
      </c>
      <c r="BQ121" s="102">
        <v>1210725.27320382</v>
      </c>
      <c r="BR121" s="102">
        <v>486459.21437423199</v>
      </c>
      <c r="BS121" s="102">
        <v>503064.593982841</v>
      </c>
      <c r="BT121" s="102">
        <v>364413.033010024</v>
      </c>
      <c r="BU121" s="102">
        <v>196204.64757360701</v>
      </c>
      <c r="BV121" s="102">
        <v>657340.71749609394</v>
      </c>
      <c r="BW121" s="102">
        <v>250107.713299002</v>
      </c>
      <c r="BX121" s="102">
        <v>451777.69918420602</v>
      </c>
      <c r="BY121" s="102">
        <v>428948.93097983801</v>
      </c>
      <c r="BZ121" s="102">
        <v>220170.17167282701</v>
      </c>
      <c r="CA121" s="102">
        <v>245380.158107264</v>
      </c>
      <c r="CB121" s="102">
        <v>489265.238811797</v>
      </c>
      <c r="CC121" s="102">
        <v>1798442.4747685799</v>
      </c>
      <c r="CD121" s="102">
        <v>227512.56581203401</v>
      </c>
      <c r="CE121" s="102">
        <v>401478.72084248398</v>
      </c>
      <c r="CF121" s="102">
        <v>226052.31697066099</v>
      </c>
      <c r="CG121" s="102">
        <v>291764.15778022603</v>
      </c>
      <c r="CH121" s="102">
        <v>500897.47585093998</v>
      </c>
      <c r="CI121" s="102">
        <v>674834.75088578905</v>
      </c>
      <c r="CJ121" s="102">
        <v>708638.69887550396</v>
      </c>
      <c r="CK121" s="102">
        <v>431211.51742134098</v>
      </c>
      <c r="CL121" s="102">
        <v>345819.03413481999</v>
      </c>
      <c r="CM121" s="102">
        <v>115326.001673994</v>
      </c>
      <c r="CN121" s="102">
        <v>215339.03785237501</v>
      </c>
      <c r="CO121" s="102">
        <v>668689.63743039197</v>
      </c>
      <c r="CP121" s="102">
        <v>475567.26979486499</v>
      </c>
      <c r="CQ121" s="102">
        <v>424818.56284534902</v>
      </c>
      <c r="CR121" s="102">
        <v>404663.63138366898</v>
      </c>
      <c r="CS121" s="102">
        <v>349160.274580125</v>
      </c>
      <c r="CT121" s="102">
        <v>955737.43774202396</v>
      </c>
      <c r="CU121" s="102">
        <v>466878.2440066</v>
      </c>
      <c r="CV121" s="102">
        <v>637987.692829657</v>
      </c>
      <c r="CW121" s="102">
        <v>377410.21976788098</v>
      </c>
      <c r="CX121" s="102">
        <v>330672.61583439598</v>
      </c>
      <c r="CY121" s="102">
        <v>305987.368669188</v>
      </c>
      <c r="CZ121" s="102">
        <v>551688.34206169599</v>
      </c>
      <c r="DA121" s="102">
        <v>415431.38381281099</v>
      </c>
      <c r="DB121" s="102">
        <v>374375.44712863298</v>
      </c>
      <c r="DC121" s="102">
        <v>1040672.01657022</v>
      </c>
      <c r="DD121" s="102">
        <v>421010.28111745301</v>
      </c>
      <c r="DE121" s="102">
        <v>1159453.4213593099</v>
      </c>
      <c r="DF121" s="102">
        <v>386389.937801597</v>
      </c>
      <c r="DG121" s="102">
        <v>705419.17381009704</v>
      </c>
      <c r="DH121" s="102">
        <v>500801.86446596502</v>
      </c>
      <c r="DI121" s="102">
        <v>269143.20894388598</v>
      </c>
      <c r="DJ121" s="102">
        <v>480304.79493445501</v>
      </c>
      <c r="DK121" s="102">
        <v>788198.36125254305</v>
      </c>
      <c r="DL121" s="102">
        <v>330964.818633508</v>
      </c>
      <c r="DM121" s="102">
        <v>419667.99320725602</v>
      </c>
      <c r="DN121" s="102">
        <v>234714.94784678501</v>
      </c>
      <c r="DO121" s="102">
        <v>279827.67782781</v>
      </c>
      <c r="DP121" s="102">
        <v>978240.10550471395</v>
      </c>
      <c r="DQ121" s="102">
        <v>1331910.71117455</v>
      </c>
      <c r="DR121" s="102">
        <v>495885.19824715401</v>
      </c>
      <c r="DS121" s="102">
        <v>524444.13943327498</v>
      </c>
      <c r="DT121" s="102">
        <v>746640.34587754402</v>
      </c>
      <c r="DU121" s="102">
        <v>696734.63512964</v>
      </c>
      <c r="DV121" s="102">
        <v>313283.69432902301</v>
      </c>
      <c r="DW121" s="102">
        <v>1315240.0742434899</v>
      </c>
      <c r="DX121" s="102">
        <v>1095295.29523853</v>
      </c>
      <c r="DY121" s="102">
        <v>581757.66578923503</v>
      </c>
      <c r="DZ121" s="102">
        <v>1015908.24822016</v>
      </c>
      <c r="EA121" s="102">
        <v>599075.64316058694</v>
      </c>
      <c r="EB121" s="102">
        <v>705275.22947980999</v>
      </c>
      <c r="EC121" s="102">
        <v>253819.79737339201</v>
      </c>
      <c r="ED121" s="102">
        <v>343617.29847037001</v>
      </c>
      <c r="EE121" s="102">
        <v>374955.59975410003</v>
      </c>
      <c r="EF121" s="102">
        <v>430357.164420293</v>
      </c>
      <c r="EG121" s="102">
        <v>798911.634825296</v>
      </c>
      <c r="EH121" s="102">
        <v>207806.51943591199</v>
      </c>
      <c r="EI121" s="102">
        <v>218072.24864342099</v>
      </c>
      <c r="EJ121" s="102">
        <v>838504.60763376602</v>
      </c>
      <c r="EK121" s="102">
        <v>403656.03378613101</v>
      </c>
      <c r="EL121" s="102">
        <v>455689.45498874801</v>
      </c>
      <c r="EM121" s="102">
        <v>421564.326205299</v>
      </c>
      <c r="EN121" s="102">
        <v>368416.183396062</v>
      </c>
      <c r="EO121" s="102">
        <v>315729.434626323</v>
      </c>
      <c r="EP121" s="102">
        <v>249967.31061894799</v>
      </c>
      <c r="EQ121" s="102">
        <v>882137.55006905505</v>
      </c>
      <c r="ER121" s="102">
        <v>374187.74668942002</v>
      </c>
      <c r="ES121" s="102">
        <v>392838.56102788303</v>
      </c>
      <c r="ET121" s="102">
        <v>204037.80769262099</v>
      </c>
      <c r="EU121" s="102">
        <v>360603.88594197301</v>
      </c>
      <c r="EV121" s="102">
        <v>398328.15183990699</v>
      </c>
      <c r="EW121" s="102">
        <v>613468.79303348495</v>
      </c>
      <c r="EX121" s="102">
        <v>538789.363589552</v>
      </c>
      <c r="EY121" s="102">
        <v>808733.55423427303</v>
      </c>
      <c r="EZ121" s="102">
        <v>636124.31640569295</v>
      </c>
      <c r="FA121" s="102">
        <v>387130.06467207999</v>
      </c>
      <c r="FB121" s="102">
        <v>567365.61998460605</v>
      </c>
      <c r="FC121" s="102">
        <v>401600.53310826799</v>
      </c>
      <c r="FD121" s="102">
        <v>352431.47878150298</v>
      </c>
      <c r="FE121" s="102">
        <v>477035.91357777797</v>
      </c>
      <c r="FF121" s="102">
        <v>642827.49684931501</v>
      </c>
      <c r="FG121" s="102">
        <v>439356.854724743</v>
      </c>
      <c r="FH121" s="102">
        <v>971509.59733127605</v>
      </c>
      <c r="FI121" s="102">
        <v>244872.567525291</v>
      </c>
      <c r="FJ121" s="102">
        <v>602063.07408444397</v>
      </c>
      <c r="FK121" s="102">
        <v>236538.04133250099</v>
      </c>
      <c r="FL121" s="102">
        <v>907864.03483938298</v>
      </c>
      <c r="FM121" s="102">
        <v>1184136.9530830099</v>
      </c>
      <c r="FN121" s="102">
        <v>852305.45574591798</v>
      </c>
      <c r="FO121" s="102">
        <v>301302.96202277503</v>
      </c>
      <c r="FP121" s="102">
        <v>277005.33123844501</v>
      </c>
      <c r="FQ121" s="102">
        <v>1585947.04928885</v>
      </c>
      <c r="FR121" s="102">
        <v>456831.20289505803</v>
      </c>
      <c r="FS121" s="102">
        <v>310234.50265913899</v>
      </c>
      <c r="FT121" s="102">
        <v>493220.07552438998</v>
      </c>
      <c r="FU121" s="102">
        <v>535679.85172256199</v>
      </c>
      <c r="FV121" s="102">
        <v>405482.19756740902</v>
      </c>
      <c r="FW121" s="102">
        <v>951904.36439839401</v>
      </c>
      <c r="FX121" s="102">
        <v>589977.14403536695</v>
      </c>
      <c r="FY121" s="102">
        <v>666310.00218666298</v>
      </c>
      <c r="FZ121" s="102">
        <v>338427.10680551798</v>
      </c>
      <c r="GA121" s="102">
        <v>281424.45563031902</v>
      </c>
      <c r="GB121" s="102">
        <v>357123.633320847</v>
      </c>
      <c r="GC121" s="102">
        <v>1090758.0583931999</v>
      </c>
      <c r="GD121" s="102">
        <v>316737.04451901303</v>
      </c>
      <c r="GE121" s="102">
        <v>757991.60118902999</v>
      </c>
      <c r="GF121" s="102">
        <v>518874.25747447601</v>
      </c>
      <c r="GG121" s="102">
        <v>523882.61310731398</v>
      </c>
      <c r="GH121" s="102">
        <v>181942.81520026701</v>
      </c>
      <c r="GI121" s="102">
        <v>735853.44718619902</v>
      </c>
      <c r="GJ121" s="102">
        <v>268564.86889100901</v>
      </c>
      <c r="GK121" s="102">
        <v>352695.70798242401</v>
      </c>
      <c r="GL121" s="102">
        <v>682501.22748138604</v>
      </c>
      <c r="GM121" s="102">
        <v>366862.45267849503</v>
      </c>
      <c r="GN121" s="102">
        <v>530320.09600892698</v>
      </c>
      <c r="GO121" s="102">
        <v>227525.597819983</v>
      </c>
      <c r="GP121" s="102">
        <v>602214.61564346601</v>
      </c>
      <c r="GQ121" s="102">
        <v>369259.47377871402</v>
      </c>
      <c r="GR121" s="102">
        <v>292879.80407350598</v>
      </c>
      <c r="GS121" s="102">
        <v>360508.93395684799</v>
      </c>
      <c r="GT121" s="102">
        <v>244456.844343976</v>
      </c>
      <c r="GU121" s="102">
        <v>530874.70833135699</v>
      </c>
      <c r="GV121" s="102">
        <v>910713.68726367096</v>
      </c>
    </row>
    <row r="122" spans="1:204" x14ac:dyDescent="0.2">
      <c r="A122" s="69" t="s">
        <v>2092</v>
      </c>
      <c r="B122" s="70">
        <f>STDEV(D122:W122)/AVERAGE(D122:W122)</f>
        <v>5.9971325170610233E-2</v>
      </c>
      <c r="C122" s="71"/>
      <c r="D122" s="8">
        <v>4688192.7564845197</v>
      </c>
      <c r="E122" s="8">
        <v>4407987.9523571702</v>
      </c>
      <c r="F122" s="8">
        <v>4128646.0569104701</v>
      </c>
      <c r="G122" s="8">
        <v>3935104.96630661</v>
      </c>
      <c r="H122" s="8">
        <v>4416979.4556544898</v>
      </c>
      <c r="I122" s="8">
        <v>4095584.6872764202</v>
      </c>
      <c r="J122" s="8">
        <v>4447125.0490746899</v>
      </c>
      <c r="K122" s="8">
        <v>4081592.1855367301</v>
      </c>
      <c r="L122" s="8">
        <v>4197918.0160400104</v>
      </c>
      <c r="M122" s="8">
        <v>4688593.74434919</v>
      </c>
      <c r="N122" s="8">
        <v>4051026.1189785302</v>
      </c>
      <c r="O122" s="8">
        <v>4640620.4146274999</v>
      </c>
      <c r="P122" s="8">
        <v>4087149.3791247699</v>
      </c>
      <c r="Q122" s="8">
        <v>4115739.7927903999</v>
      </c>
      <c r="R122" s="8">
        <v>3990484.3739001099</v>
      </c>
      <c r="S122" s="8">
        <v>4405480.8197031301</v>
      </c>
      <c r="T122" s="8">
        <v>4805067.5959796403</v>
      </c>
      <c r="U122" s="8">
        <v>4293466.2983259</v>
      </c>
      <c r="V122" s="8">
        <v>4309169.5412796102</v>
      </c>
      <c r="W122" s="8">
        <v>4515392.9061305895</v>
      </c>
      <c r="Y122" s="72">
        <f>STDEV(AA122:AT122)/AVERAGE(AA122:AT122)</f>
        <v>6.2618015526394011E-2</v>
      </c>
      <c r="Z122" s="73"/>
      <c r="AA122" s="10">
        <v>5754553.2231317703</v>
      </c>
      <c r="AB122" s="10">
        <v>6201317.9746254999</v>
      </c>
      <c r="AC122" s="10">
        <v>5390660.8612150401</v>
      </c>
      <c r="AD122" s="10">
        <v>5483282.1706761299</v>
      </c>
      <c r="AE122" s="10">
        <v>5276515.1050442997</v>
      </c>
      <c r="AF122" s="10">
        <v>4833967.1239310196</v>
      </c>
      <c r="AG122" s="10">
        <v>5259559.2110572997</v>
      </c>
      <c r="AH122" s="10">
        <v>5183144.2481629904</v>
      </c>
      <c r="AI122" s="10">
        <v>4849975.6073032804</v>
      </c>
      <c r="AJ122" s="10">
        <v>5542874.2879105601</v>
      </c>
      <c r="AK122" s="10">
        <v>5165451.0167109603</v>
      </c>
      <c r="AL122" s="10">
        <v>5724652.4383535804</v>
      </c>
      <c r="AM122" s="10">
        <v>5747269.7591175605</v>
      </c>
      <c r="AN122" s="10">
        <v>5662374.3632356199</v>
      </c>
      <c r="AO122" s="10">
        <v>5276662.2801983096</v>
      </c>
      <c r="AP122" s="10">
        <v>5653306.6461889101</v>
      </c>
      <c r="AQ122" s="10">
        <v>5485028.1189267002</v>
      </c>
      <c r="AR122" s="10">
        <v>5773670.3973377096</v>
      </c>
      <c r="AS122" s="10">
        <v>5680745.2781717302</v>
      </c>
      <c r="AT122" s="10">
        <v>5915687.23455559</v>
      </c>
      <c r="AV122" s="102">
        <v>5570054.6111594802</v>
      </c>
      <c r="AW122" s="102">
        <v>5299010.9582309704</v>
      </c>
      <c r="AX122" s="102">
        <v>5388159.3746694298</v>
      </c>
      <c r="AY122" s="102">
        <v>5104550.9838004103</v>
      </c>
      <c r="AZ122" s="102">
        <v>5062341.5759786703</v>
      </c>
      <c r="BA122" s="102">
        <v>5923018.34539619</v>
      </c>
      <c r="BB122" s="102">
        <v>5778683.3226224398</v>
      </c>
      <c r="BC122" s="102">
        <v>5967962.40002272</v>
      </c>
      <c r="BD122" s="102">
        <v>5040779.1039223801</v>
      </c>
      <c r="BE122" s="102">
        <v>4893868.2490365496</v>
      </c>
      <c r="BF122" s="102">
        <v>4973101.2803804502</v>
      </c>
      <c r="BG122" s="102">
        <v>3190609.5903223199</v>
      </c>
      <c r="BH122" s="102">
        <v>4928696.6112820404</v>
      </c>
      <c r="BI122" s="102">
        <v>5243882.1085421201</v>
      </c>
      <c r="BJ122" s="102">
        <v>5420945.6098265899</v>
      </c>
      <c r="BK122" s="102">
        <v>5920923.8296991903</v>
      </c>
      <c r="BL122" s="102">
        <v>5314114.9981111996</v>
      </c>
      <c r="BM122" s="102">
        <v>4987605.0098758098</v>
      </c>
      <c r="BN122" s="102">
        <v>5300483.2505953498</v>
      </c>
      <c r="BO122" s="102">
        <v>5271414.0823153099</v>
      </c>
      <c r="BP122" s="102">
        <v>5733512.4440793898</v>
      </c>
      <c r="BQ122" s="102">
        <v>5880191.5803331304</v>
      </c>
      <c r="BR122" s="102">
        <v>5347071.6492778398</v>
      </c>
      <c r="BS122" s="102">
        <v>5321363.0798725598</v>
      </c>
      <c r="BT122" s="102">
        <v>5065205.4329016097</v>
      </c>
      <c r="BU122" s="102">
        <v>5737835.7462633904</v>
      </c>
      <c r="BV122" s="102">
        <v>5131200.66285004</v>
      </c>
      <c r="BW122" s="102">
        <v>4924100.0411425997</v>
      </c>
      <c r="BX122" s="102">
        <v>5076673.9107137602</v>
      </c>
      <c r="BY122" s="102">
        <v>4813726.1636031596</v>
      </c>
      <c r="BZ122" s="102">
        <v>4726876.2791369297</v>
      </c>
      <c r="CA122" s="102">
        <v>5072723.7469460797</v>
      </c>
      <c r="CB122" s="102">
        <v>4792684.2854263801</v>
      </c>
      <c r="CC122" s="102">
        <v>5106427.2155130198</v>
      </c>
      <c r="CD122" s="102">
        <v>5079528.1614119597</v>
      </c>
      <c r="CE122" s="102">
        <v>4786170.9235608503</v>
      </c>
      <c r="CF122" s="102">
        <v>3862148.63106847</v>
      </c>
      <c r="CG122" s="102">
        <v>5430562.6183681497</v>
      </c>
      <c r="CH122" s="102">
        <v>5158304.6138555603</v>
      </c>
      <c r="CI122" s="102">
        <v>4718003.5036016498</v>
      </c>
      <c r="CJ122" s="102">
        <v>5942875.0708427001</v>
      </c>
      <c r="CK122" s="102">
        <v>5024904.4331707004</v>
      </c>
      <c r="CL122" s="102">
        <v>4783535.7446953095</v>
      </c>
      <c r="CM122" s="102">
        <v>5033770.6281443797</v>
      </c>
      <c r="CN122" s="102">
        <v>5186703.0582517497</v>
      </c>
      <c r="CO122" s="102">
        <v>4985730.9562533498</v>
      </c>
      <c r="CP122" s="102">
        <v>4926776.9318027198</v>
      </c>
      <c r="CQ122" s="102">
        <v>5357464.9245538097</v>
      </c>
      <c r="CR122" s="102">
        <v>5571410.7520773299</v>
      </c>
      <c r="CS122" s="102">
        <v>4823364.6542506404</v>
      </c>
      <c r="CT122" s="102">
        <v>4685383.5058231996</v>
      </c>
      <c r="CU122" s="102">
        <v>4535263.2922199303</v>
      </c>
      <c r="CV122" s="102">
        <v>4737053.5205808599</v>
      </c>
      <c r="CW122" s="102">
        <v>4916307.9616962103</v>
      </c>
      <c r="CX122" s="102">
        <v>4865836.8183950903</v>
      </c>
      <c r="CY122" s="102">
        <v>5116386.2552347099</v>
      </c>
      <c r="CZ122" s="102">
        <v>5354916.1290291101</v>
      </c>
      <c r="DA122" s="102">
        <v>4254719.52599</v>
      </c>
      <c r="DB122" s="102">
        <v>5294224.0299602197</v>
      </c>
      <c r="DC122" s="102">
        <v>5419267.92212955</v>
      </c>
      <c r="DD122" s="102">
        <v>4633978.4715069598</v>
      </c>
      <c r="DE122" s="102">
        <v>5480483.8909767698</v>
      </c>
      <c r="DF122" s="102">
        <v>4676072.2407903997</v>
      </c>
      <c r="DG122" s="102">
        <v>4306353.5236115996</v>
      </c>
      <c r="DH122" s="102">
        <v>4577009.51934807</v>
      </c>
      <c r="DI122" s="102">
        <v>4839995.5728924796</v>
      </c>
      <c r="DJ122" s="102">
        <v>4793240.6438075705</v>
      </c>
      <c r="DK122" s="102">
        <v>4408369.24155086</v>
      </c>
      <c r="DL122" s="102">
        <v>5078446.7772476003</v>
      </c>
      <c r="DM122" s="102">
        <v>4666117.4170719497</v>
      </c>
      <c r="DN122" s="102">
        <v>5800283.4568340899</v>
      </c>
      <c r="DO122" s="102">
        <v>5860027.3178287297</v>
      </c>
      <c r="DP122" s="102">
        <v>5493473.3253964502</v>
      </c>
      <c r="DQ122" s="102">
        <v>5519548.7969298298</v>
      </c>
      <c r="DR122" s="102">
        <v>5164694.2878796998</v>
      </c>
      <c r="DS122" s="102">
        <v>4693336.6558028199</v>
      </c>
      <c r="DT122" s="102">
        <v>4934394.5369589701</v>
      </c>
      <c r="DU122" s="102">
        <v>4360868.8998656496</v>
      </c>
      <c r="DV122" s="102">
        <v>4365614.9409577502</v>
      </c>
      <c r="DW122" s="102">
        <v>4537332.9467166997</v>
      </c>
      <c r="DX122" s="102">
        <v>4530623.2275408404</v>
      </c>
      <c r="DY122" s="102">
        <v>4013174.1069375402</v>
      </c>
      <c r="DZ122" s="102">
        <v>4581860.0306107402</v>
      </c>
      <c r="EA122" s="102">
        <v>4084832.4345505801</v>
      </c>
      <c r="EB122" s="102">
        <v>4840082.0930285202</v>
      </c>
      <c r="EC122" s="102">
        <v>4307872.4312608903</v>
      </c>
      <c r="ED122" s="102">
        <v>3790113.9984718999</v>
      </c>
      <c r="EE122" s="102">
        <v>4777987.15438715</v>
      </c>
      <c r="EF122" s="102">
        <v>4409749.4370808396</v>
      </c>
      <c r="EG122" s="102">
        <v>4606142.8471579403</v>
      </c>
      <c r="EH122" s="102">
        <v>4335953.8988005798</v>
      </c>
      <c r="EI122" s="102">
        <v>4029253.1064786199</v>
      </c>
      <c r="EJ122" s="102">
        <v>3887046.1174205798</v>
      </c>
      <c r="EK122" s="102">
        <v>4139375.8215652299</v>
      </c>
      <c r="EL122" s="102">
        <v>4403252.1486013001</v>
      </c>
      <c r="EM122" s="102">
        <v>4622609.2970282603</v>
      </c>
      <c r="EN122" s="102">
        <v>4138188.2189217499</v>
      </c>
      <c r="EO122" s="102">
        <v>5062794.4349844102</v>
      </c>
      <c r="EP122" s="102">
        <v>5077941.6839101398</v>
      </c>
      <c r="EQ122" s="102">
        <v>4575295.3242586497</v>
      </c>
      <c r="ER122" s="102">
        <v>4217679.4507438298</v>
      </c>
      <c r="ES122" s="102">
        <v>4513639.5572890397</v>
      </c>
      <c r="ET122" s="102">
        <v>4441593.3030834803</v>
      </c>
      <c r="EU122" s="102">
        <v>4243596.0640968401</v>
      </c>
      <c r="EV122" s="102">
        <v>5284414.7320174901</v>
      </c>
      <c r="EW122" s="102">
        <v>4316471.5041027498</v>
      </c>
      <c r="EX122" s="102">
        <v>4718706.8756972104</v>
      </c>
      <c r="EY122" s="102">
        <v>5580193.6891816203</v>
      </c>
      <c r="EZ122" s="102">
        <v>5942171.9502845099</v>
      </c>
      <c r="FA122" s="102">
        <v>5748344.1244042404</v>
      </c>
      <c r="FB122" s="102">
        <v>5366327.1474757204</v>
      </c>
      <c r="FC122" s="102">
        <v>5537882.8797551095</v>
      </c>
      <c r="FD122" s="102">
        <v>5367087.9363668999</v>
      </c>
      <c r="FE122" s="102">
        <v>4701211.3595011197</v>
      </c>
      <c r="FF122" s="102">
        <v>5155440.4783496596</v>
      </c>
      <c r="FG122" s="102">
        <v>5332995.2136585899</v>
      </c>
      <c r="FH122" s="102">
        <v>4094494.5337529299</v>
      </c>
      <c r="FI122" s="102">
        <v>4985593.0221811403</v>
      </c>
      <c r="FJ122" s="102">
        <v>5073581.0027039498</v>
      </c>
      <c r="FK122" s="102">
        <v>5556714.3099903902</v>
      </c>
      <c r="FL122" s="102">
        <v>5785525.0156987496</v>
      </c>
      <c r="FM122" s="102">
        <v>5301104.3506172998</v>
      </c>
      <c r="FN122" s="102">
        <v>5892338.6755229402</v>
      </c>
      <c r="FO122" s="102">
        <v>5638163.2545155697</v>
      </c>
      <c r="FP122" s="102">
        <v>4878597.0180815998</v>
      </c>
      <c r="FQ122" s="102">
        <v>4977417.9404990301</v>
      </c>
      <c r="FR122" s="102">
        <v>5109767.82005521</v>
      </c>
      <c r="FS122" s="102">
        <v>5478892.7889720602</v>
      </c>
      <c r="FT122" s="102">
        <v>5418617.1582081998</v>
      </c>
      <c r="FU122" s="102">
        <v>5380766.5086999703</v>
      </c>
      <c r="FV122" s="102">
        <v>4841700.5294107301</v>
      </c>
      <c r="FW122" s="102">
        <v>5465262.71472847</v>
      </c>
      <c r="FX122" s="102">
        <v>5636936.1790233497</v>
      </c>
      <c r="FY122" s="102">
        <v>5195346.6131733702</v>
      </c>
      <c r="FZ122" s="102">
        <v>5945495.5817816602</v>
      </c>
      <c r="GA122" s="102">
        <v>4943815.2208331404</v>
      </c>
      <c r="GB122" s="102">
        <v>5791072.5624625599</v>
      </c>
      <c r="GC122" s="102">
        <v>5362682.88148103</v>
      </c>
      <c r="GD122" s="102">
        <v>5087333.9288781099</v>
      </c>
      <c r="GE122" s="102">
        <v>5181735.2833582098</v>
      </c>
      <c r="GF122" s="102">
        <v>5543182.8229484204</v>
      </c>
      <c r="GG122" s="102">
        <v>6553350.3458216004</v>
      </c>
      <c r="GH122" s="102">
        <v>4788113.6304280497</v>
      </c>
      <c r="GI122" s="102">
        <v>5510895.0793045498</v>
      </c>
      <c r="GJ122" s="102">
        <v>4943364.0972070396</v>
      </c>
      <c r="GK122" s="102">
        <v>5005263.9472578503</v>
      </c>
      <c r="GL122" s="102">
        <v>4227546.71561551</v>
      </c>
      <c r="GM122" s="102">
        <v>4500702.3033758597</v>
      </c>
      <c r="GN122" s="102">
        <v>4593149.9109544996</v>
      </c>
      <c r="GO122" s="102">
        <v>4212393.5234999899</v>
      </c>
      <c r="GP122" s="102">
        <v>4575990.6662719101</v>
      </c>
      <c r="GQ122" s="102">
        <v>5597422.3970313296</v>
      </c>
      <c r="GR122" s="102">
        <v>4458826.9668153403</v>
      </c>
      <c r="GS122" s="102">
        <v>5692057.1496565696</v>
      </c>
      <c r="GT122" s="102">
        <v>5647082.0886400295</v>
      </c>
      <c r="GU122" s="102">
        <v>4729649.4090518001</v>
      </c>
      <c r="GV122" s="102">
        <v>5644599.0315819904</v>
      </c>
    </row>
    <row r="123" spans="1:204" ht="16" thickBot="1" x14ac:dyDescent="0.25">
      <c r="A123" s="86" t="s">
        <v>2034</v>
      </c>
      <c r="B123" s="87">
        <f>STDEV(D123:W123)/AVERAGE(D123:W123)</f>
        <v>3.2818906600170471E-2</v>
      </c>
      <c r="C123" s="88"/>
      <c r="D123" s="88">
        <f>(D121/D122)*1</f>
        <v>8.4526839727743927E-2</v>
      </c>
      <c r="E123" s="88">
        <f t="shared" ref="E123:W123" si="138">(E121/E122)*1</f>
        <v>8.6505122414926902E-2</v>
      </c>
      <c r="F123" s="88">
        <f t="shared" si="138"/>
        <v>9.1425448479032292E-2</v>
      </c>
      <c r="G123" s="88">
        <f t="shared" si="138"/>
        <v>8.1096126704064936E-2</v>
      </c>
      <c r="H123" s="88">
        <f t="shared" si="138"/>
        <v>8.6819990704555858E-2</v>
      </c>
      <c r="I123" s="88">
        <f t="shared" si="138"/>
        <v>8.4788741996459582E-2</v>
      </c>
      <c r="J123" s="88">
        <f t="shared" si="138"/>
        <v>8.401742762320101E-2</v>
      </c>
      <c r="K123" s="88">
        <f t="shared" si="138"/>
        <v>9.0138946794411728E-2</v>
      </c>
      <c r="L123" s="88">
        <f t="shared" si="138"/>
        <v>8.7845069727505679E-2</v>
      </c>
      <c r="M123" s="88">
        <f t="shared" si="138"/>
        <v>8.4380112165578433E-2</v>
      </c>
      <c r="N123" s="88">
        <f t="shared" si="138"/>
        <v>9.035637766361633E-2</v>
      </c>
      <c r="O123" s="88">
        <f t="shared" si="138"/>
        <v>8.8368726823632351E-2</v>
      </c>
      <c r="P123" s="88">
        <f t="shared" si="138"/>
        <v>8.7356396166553107E-2</v>
      </c>
      <c r="Q123" s="88">
        <f t="shared" si="138"/>
        <v>8.3897116332522684E-2</v>
      </c>
      <c r="R123" s="88">
        <f t="shared" si="138"/>
        <v>8.5987506153778342E-2</v>
      </c>
      <c r="S123" s="88">
        <f t="shared" si="138"/>
        <v>8.5321763363408645E-2</v>
      </c>
      <c r="T123" s="88">
        <f t="shared" si="138"/>
        <v>8.8403487326962238E-2</v>
      </c>
      <c r="U123" s="88">
        <f t="shared" si="138"/>
        <v>9.2666136411729688E-2</v>
      </c>
      <c r="V123" s="88">
        <f t="shared" si="138"/>
        <v>8.8158703445911576E-2</v>
      </c>
      <c r="W123" s="88">
        <f t="shared" si="138"/>
        <v>8.6268483473855684E-2</v>
      </c>
      <c r="X123" s="104"/>
      <c r="Y123" s="89">
        <f>STDEV(AA123:AT123)/AVERAGE(AA123:AT123)</f>
        <v>1.7711685353468863E-2</v>
      </c>
      <c r="Z123" s="90"/>
      <c r="AA123" s="90">
        <f>((AA121/AA122)*1)</f>
        <v>9.7857450397121695E-2</v>
      </c>
      <c r="AB123" s="90">
        <f t="shared" ref="AB123:AT123" si="139">((AB121/AB122)*1)</f>
        <v>9.6022759139451894E-2</v>
      </c>
      <c r="AC123" s="90">
        <f t="shared" si="139"/>
        <v>9.6347897379963618E-2</v>
      </c>
      <c r="AD123" s="90">
        <f t="shared" si="139"/>
        <v>9.4304116849477607E-2</v>
      </c>
      <c r="AE123" s="90">
        <f t="shared" si="139"/>
        <v>9.9032380375773971E-2</v>
      </c>
      <c r="AF123" s="90">
        <f t="shared" si="139"/>
        <v>9.8378094079848183E-2</v>
      </c>
      <c r="AG123" s="90">
        <f t="shared" si="139"/>
        <v>0.10000915023586156</v>
      </c>
      <c r="AH123" s="90">
        <f t="shared" si="139"/>
        <v>0.10044473738228739</v>
      </c>
      <c r="AI123" s="90">
        <f t="shared" si="139"/>
        <v>9.9555513573022961E-2</v>
      </c>
      <c r="AJ123" s="90">
        <f t="shared" si="139"/>
        <v>9.600184533428649E-2</v>
      </c>
      <c r="AK123" s="90">
        <f t="shared" si="139"/>
        <v>9.5983800733556959E-2</v>
      </c>
      <c r="AL123" s="90">
        <f t="shared" si="139"/>
        <v>9.93190474783337E-2</v>
      </c>
      <c r="AM123" s="90">
        <f t="shared" si="139"/>
        <v>9.8042462737560898E-2</v>
      </c>
      <c r="AN123" s="90">
        <f t="shared" si="139"/>
        <v>9.8635733447685406E-2</v>
      </c>
      <c r="AO123" s="90">
        <f t="shared" si="139"/>
        <v>9.8125359542394638E-2</v>
      </c>
      <c r="AP123" s="90">
        <f t="shared" si="139"/>
        <v>9.9620321471179538E-2</v>
      </c>
      <c r="AQ123" s="90">
        <f t="shared" si="139"/>
        <v>0.1009670002317873</v>
      </c>
      <c r="AR123" s="90">
        <f t="shared" si="139"/>
        <v>9.6937644789246741E-2</v>
      </c>
      <c r="AS123" s="90">
        <f t="shared" si="139"/>
        <v>9.8664269899720963E-2</v>
      </c>
      <c r="AT123" s="90">
        <f t="shared" si="139"/>
        <v>9.8853179394299287E-2</v>
      </c>
      <c r="AU123" s="104"/>
      <c r="AV123" s="107">
        <f>((AV121/AV122)*1)</f>
        <v>4.8493929514441189E-2</v>
      </c>
      <c r="AW123" s="107">
        <f t="shared" ref="AW123:DH123" si="140">((AW121/AW122)*1)</f>
        <v>0.17940779624573161</v>
      </c>
      <c r="AX123" s="107">
        <f t="shared" si="140"/>
        <v>5.9157650575109383E-2</v>
      </c>
      <c r="AY123" s="107">
        <f t="shared" si="140"/>
        <v>0.10641807113953042</v>
      </c>
      <c r="AZ123" s="107">
        <f t="shared" si="140"/>
        <v>4.1629707591840495E-2</v>
      </c>
      <c r="BA123" s="107">
        <f t="shared" si="140"/>
        <v>0.10607275055328433</v>
      </c>
      <c r="BB123" s="107">
        <f t="shared" si="140"/>
        <v>0.22370670260182945</v>
      </c>
      <c r="BC123" s="107">
        <f t="shared" si="140"/>
        <v>5.389703664755871E-2</v>
      </c>
      <c r="BD123" s="107">
        <f t="shared" si="140"/>
        <v>7.3394568316107051E-2</v>
      </c>
      <c r="BE123" s="107">
        <f t="shared" si="140"/>
        <v>0.1727910270267653</v>
      </c>
      <c r="BF123" s="107">
        <f t="shared" si="140"/>
        <v>9.5946572733102087E-2</v>
      </c>
      <c r="BG123" s="107">
        <f t="shared" si="140"/>
        <v>5.9163870747419869E-2</v>
      </c>
      <c r="BH123" s="107">
        <f t="shared" si="140"/>
        <v>0.18618504433337119</v>
      </c>
      <c r="BI123" s="107">
        <f t="shared" si="140"/>
        <v>0.15999688550307595</v>
      </c>
      <c r="BJ123" s="107">
        <f t="shared" si="140"/>
        <v>6.803730412780333E-2</v>
      </c>
      <c r="BK123" s="107">
        <f t="shared" si="140"/>
        <v>3.037770366107579E-2</v>
      </c>
      <c r="BL123" s="107">
        <f t="shared" si="140"/>
        <v>4.196307907500927E-2</v>
      </c>
      <c r="BM123" s="107">
        <f t="shared" si="140"/>
        <v>0.15782164577439523</v>
      </c>
      <c r="BN123" s="107">
        <f t="shared" si="140"/>
        <v>5.6715820773777424E-2</v>
      </c>
      <c r="BO123" s="107">
        <f t="shared" si="140"/>
        <v>6.5979422030664717E-2</v>
      </c>
      <c r="BP123" s="107">
        <f t="shared" si="140"/>
        <v>0.12706999099695787</v>
      </c>
      <c r="BQ123" s="107">
        <f t="shared" si="140"/>
        <v>0.20589895017250931</v>
      </c>
      <c r="BR123" s="107">
        <f t="shared" si="140"/>
        <v>9.0976752563233704E-2</v>
      </c>
      <c r="BS123" s="107">
        <f t="shared" si="140"/>
        <v>9.4536791876807774E-2</v>
      </c>
      <c r="BT123" s="107">
        <f t="shared" si="140"/>
        <v>7.1944373794385175E-2</v>
      </c>
      <c r="BU123" s="107">
        <f t="shared" si="140"/>
        <v>3.4194887454103221E-2</v>
      </c>
      <c r="BV123" s="107">
        <f t="shared" si="140"/>
        <v>0.12810660909351088</v>
      </c>
      <c r="BW123" s="107">
        <f t="shared" si="140"/>
        <v>5.0792573507699577E-2</v>
      </c>
      <c r="BX123" s="107">
        <f t="shared" si="140"/>
        <v>8.8990884017738275E-2</v>
      </c>
      <c r="BY123" s="107">
        <f t="shared" si="140"/>
        <v>8.9109541424093414E-2</v>
      </c>
      <c r="BZ123" s="107">
        <f t="shared" si="140"/>
        <v>4.6578365641722998E-2</v>
      </c>
      <c r="CA123" s="107">
        <f t="shared" si="140"/>
        <v>4.8372466222902373E-2</v>
      </c>
      <c r="CB123" s="107">
        <f t="shared" si="140"/>
        <v>0.10208584786182502</v>
      </c>
      <c r="CC123" s="107">
        <f t="shared" si="140"/>
        <v>0.3521919335900881</v>
      </c>
      <c r="CD123" s="107">
        <f t="shared" si="140"/>
        <v>4.4790098328501476E-2</v>
      </c>
      <c r="CE123" s="107">
        <f t="shared" si="140"/>
        <v>8.3883072137296122E-2</v>
      </c>
      <c r="CF123" s="107">
        <f t="shared" si="140"/>
        <v>5.8530196158743698E-2</v>
      </c>
      <c r="CG123" s="107">
        <f t="shared" si="140"/>
        <v>5.3726322350721618E-2</v>
      </c>
      <c r="CH123" s="107">
        <f t="shared" si="140"/>
        <v>9.7105059384336279E-2</v>
      </c>
      <c r="CI123" s="107">
        <f t="shared" si="140"/>
        <v>0.14303396561079931</v>
      </c>
      <c r="CJ123" s="107">
        <f t="shared" si="140"/>
        <v>0.11924172903318644</v>
      </c>
      <c r="CK123" s="107">
        <f t="shared" si="140"/>
        <v>8.5814869348519673E-2</v>
      </c>
      <c r="CL123" s="107">
        <f t="shared" si="140"/>
        <v>7.2293603014948762E-2</v>
      </c>
      <c r="CM123" s="107">
        <f t="shared" si="140"/>
        <v>2.2910460208336335E-2</v>
      </c>
      <c r="CN123" s="107">
        <f t="shared" si="140"/>
        <v>4.1517518052201358E-2</v>
      </c>
      <c r="CO123" s="107">
        <f t="shared" si="140"/>
        <v>0.13412068226258547</v>
      </c>
      <c r="CP123" s="107">
        <f t="shared" si="140"/>
        <v>9.6527055390927499E-2</v>
      </c>
      <c r="CQ123" s="107">
        <f t="shared" si="140"/>
        <v>7.9294697926693289E-2</v>
      </c>
      <c r="CR123" s="107">
        <f t="shared" si="140"/>
        <v>7.2632166140826723E-2</v>
      </c>
      <c r="CS123" s="107">
        <f t="shared" si="140"/>
        <v>7.2389358800069956E-2</v>
      </c>
      <c r="CT123" s="107">
        <f t="shared" si="140"/>
        <v>0.20398275542529051</v>
      </c>
      <c r="CU123" s="107">
        <f t="shared" si="140"/>
        <v>0.10294402197277315</v>
      </c>
      <c r="CV123" s="107">
        <f t="shared" si="140"/>
        <v>0.13468027964172688</v>
      </c>
      <c r="CW123" s="107">
        <f t="shared" si="140"/>
        <v>7.6767001316505809E-2</v>
      </c>
      <c r="CX123" s="107">
        <f t="shared" si="140"/>
        <v>6.7958015892415902E-2</v>
      </c>
      <c r="CY123" s="107">
        <f t="shared" si="140"/>
        <v>5.9805369142355944E-2</v>
      </c>
      <c r="CZ123" s="107">
        <f t="shared" si="140"/>
        <v>0.10302464665524493</v>
      </c>
      <c r="DA123" s="107">
        <f t="shared" si="140"/>
        <v>9.7640133803214041E-2</v>
      </c>
      <c r="DB123" s="107">
        <f t="shared" si="140"/>
        <v>7.0713941270718381E-2</v>
      </c>
      <c r="DC123" s="107">
        <f t="shared" si="140"/>
        <v>0.19203184480336202</v>
      </c>
      <c r="DD123" s="107">
        <f t="shared" si="140"/>
        <v>9.0852878084377753E-2</v>
      </c>
      <c r="DE123" s="107">
        <f t="shared" si="140"/>
        <v>0.21156041043533916</v>
      </c>
      <c r="DF123" s="107">
        <f t="shared" si="140"/>
        <v>8.2631302063948711E-2</v>
      </c>
      <c r="DG123" s="107">
        <f t="shared" si="140"/>
        <v>0.16380893253243287</v>
      </c>
      <c r="DH123" s="107">
        <f t="shared" si="140"/>
        <v>0.1094168282475622</v>
      </c>
      <c r="DI123" s="107">
        <f t="shared" ref="DI123:FT123" si="141">((DI121/DI122)*1)</f>
        <v>5.5608151885775496E-2</v>
      </c>
      <c r="DJ123" s="107">
        <f t="shared" si="141"/>
        <v>0.10020460699275864</v>
      </c>
      <c r="DK123" s="107">
        <f t="shared" si="141"/>
        <v>0.17879590344280136</v>
      </c>
      <c r="DL123" s="107">
        <f t="shared" si="141"/>
        <v>6.5170480887245447E-2</v>
      </c>
      <c r="DM123" s="107">
        <f t="shared" si="141"/>
        <v>8.993944123047877E-2</v>
      </c>
      <c r="DN123" s="107">
        <f t="shared" si="141"/>
        <v>4.0466116801625603E-2</v>
      </c>
      <c r="DO123" s="107">
        <f t="shared" si="141"/>
        <v>4.7751940844448545E-2</v>
      </c>
      <c r="DP123" s="107">
        <f t="shared" si="141"/>
        <v>0.17807315109409708</v>
      </c>
      <c r="DQ123" s="107">
        <f t="shared" si="141"/>
        <v>0.24130789674609024</v>
      </c>
      <c r="DR123" s="107">
        <f t="shared" si="141"/>
        <v>9.6014433886411774E-2</v>
      </c>
      <c r="DS123" s="107">
        <f t="shared" si="141"/>
        <v>0.11174228015048839</v>
      </c>
      <c r="DT123" s="107">
        <f t="shared" si="141"/>
        <v>0.15131346719139585</v>
      </c>
      <c r="DU123" s="107">
        <f t="shared" si="141"/>
        <v>0.15976968148506027</v>
      </c>
      <c r="DV123" s="107">
        <f t="shared" si="141"/>
        <v>7.1761641502054524E-2</v>
      </c>
      <c r="DW123" s="107">
        <f t="shared" si="141"/>
        <v>0.28987074338356028</v>
      </c>
      <c r="DX123" s="107">
        <f t="shared" si="141"/>
        <v>0.24175378093248359</v>
      </c>
      <c r="DY123" s="107">
        <f t="shared" si="141"/>
        <v>0.14496198028975504</v>
      </c>
      <c r="DZ123" s="107">
        <f t="shared" si="141"/>
        <v>0.22172398140340926</v>
      </c>
      <c r="EA123" s="107">
        <f t="shared" si="141"/>
        <v>0.1466585601145958</v>
      </c>
      <c r="EB123" s="107">
        <f t="shared" si="141"/>
        <v>0.14571555108448739</v>
      </c>
      <c r="EC123" s="107">
        <f t="shared" si="141"/>
        <v>5.8919989257690333E-2</v>
      </c>
      <c r="ED123" s="107">
        <f t="shared" si="141"/>
        <v>9.0661467863211984E-2</v>
      </c>
      <c r="EE123" s="107">
        <f t="shared" si="141"/>
        <v>7.8475639979445247E-2</v>
      </c>
      <c r="EF123" s="107">
        <f t="shared" si="141"/>
        <v>9.7592203493806734E-2</v>
      </c>
      <c r="EG123" s="107">
        <f t="shared" si="141"/>
        <v>0.17344482386564206</v>
      </c>
      <c r="EH123" s="107">
        <f t="shared" si="141"/>
        <v>4.7926367365989715E-2</v>
      </c>
      <c r="EI123" s="107">
        <f t="shared" si="141"/>
        <v>5.412225116679404E-2</v>
      </c>
      <c r="EJ123" s="107">
        <f t="shared" si="141"/>
        <v>0.21571768955244416</v>
      </c>
      <c r="EK123" s="107">
        <f t="shared" si="141"/>
        <v>9.7516159727071075E-2</v>
      </c>
      <c r="EL123" s="107">
        <f t="shared" si="141"/>
        <v>0.1034892937333826</v>
      </c>
      <c r="EM123" s="107">
        <f t="shared" si="141"/>
        <v>9.119618360918158E-2</v>
      </c>
      <c r="EN123" s="107">
        <f t="shared" si="141"/>
        <v>8.9028377614988441E-2</v>
      </c>
      <c r="EO123" s="107">
        <f t="shared" si="141"/>
        <v>6.236268106099694E-2</v>
      </c>
      <c r="EP123" s="107">
        <f t="shared" si="141"/>
        <v>4.9226108958869932E-2</v>
      </c>
      <c r="EQ123" s="107">
        <f t="shared" si="141"/>
        <v>0.19280450496646154</v>
      </c>
      <c r="ER123" s="107">
        <f t="shared" si="141"/>
        <v>8.8718868055140676E-2</v>
      </c>
      <c r="ES123" s="107">
        <f t="shared" si="141"/>
        <v>8.7033657881141896E-2</v>
      </c>
      <c r="ET123" s="107">
        <f t="shared" si="141"/>
        <v>4.5937976255271309E-2</v>
      </c>
      <c r="EU123" s="107">
        <f t="shared" si="141"/>
        <v>8.4976015741196592E-2</v>
      </c>
      <c r="EV123" s="107">
        <f t="shared" si="141"/>
        <v>7.5377912605249439E-2</v>
      </c>
      <c r="EW123" s="107">
        <f t="shared" si="141"/>
        <v>0.14212274827955909</v>
      </c>
      <c r="EX123" s="107">
        <f t="shared" si="141"/>
        <v>0.11418157088003976</v>
      </c>
      <c r="EY123" s="107">
        <f t="shared" si="141"/>
        <v>0.14492929802816221</v>
      </c>
      <c r="EZ123" s="107">
        <f t="shared" si="141"/>
        <v>0.10705249220787619</v>
      </c>
      <c r="FA123" s="107">
        <f t="shared" si="141"/>
        <v>6.7346362064258328E-2</v>
      </c>
      <c r="FB123" s="107">
        <f t="shared" si="141"/>
        <v>0.10572699061992345</v>
      </c>
      <c r="FC123" s="107">
        <f t="shared" si="141"/>
        <v>7.2518784132543299E-2</v>
      </c>
      <c r="FD123" s="107">
        <f t="shared" si="141"/>
        <v>6.5665307324938596E-2</v>
      </c>
      <c r="FE123" s="107">
        <f t="shared" si="141"/>
        <v>0.10147085019134298</v>
      </c>
      <c r="FF123" s="107">
        <f t="shared" si="141"/>
        <v>0.12468915111111797</v>
      </c>
      <c r="FG123" s="107">
        <f t="shared" si="141"/>
        <v>8.2384633235650595E-2</v>
      </c>
      <c r="FH123" s="107">
        <f t="shared" si="141"/>
        <v>0.23727216859679387</v>
      </c>
      <c r="FI123" s="107">
        <f t="shared" si="141"/>
        <v>4.9116036233972829E-2</v>
      </c>
      <c r="FJ123" s="107">
        <f t="shared" si="141"/>
        <v>0.118666297781306</v>
      </c>
      <c r="FK123" s="107">
        <f t="shared" si="141"/>
        <v>4.2567968791778689E-2</v>
      </c>
      <c r="FL123" s="107">
        <f t="shared" si="141"/>
        <v>0.15691990482729515</v>
      </c>
      <c r="FM123" s="107">
        <f t="shared" si="141"/>
        <v>0.22337552229944696</v>
      </c>
      <c r="FN123" s="107">
        <f t="shared" si="141"/>
        <v>0.14464637942256037</v>
      </c>
      <c r="FO123" s="107">
        <f t="shared" si="141"/>
        <v>5.3439914458217108E-2</v>
      </c>
      <c r="FP123" s="107">
        <f t="shared" si="141"/>
        <v>5.6779711505536734E-2</v>
      </c>
      <c r="FQ123" s="107">
        <f t="shared" si="141"/>
        <v>0.31862846725903932</v>
      </c>
      <c r="FR123" s="107">
        <f t="shared" si="141"/>
        <v>8.940351479416575E-2</v>
      </c>
      <c r="FS123" s="107">
        <f t="shared" si="141"/>
        <v>5.6623576077922233E-2</v>
      </c>
      <c r="FT123" s="107">
        <f t="shared" si="141"/>
        <v>9.1023237317523542E-2</v>
      </c>
      <c r="FU123" s="107">
        <f t="shared" ref="FU123:GV123" si="142">((FU121/FU122)*1)</f>
        <v>9.9554561762983065E-2</v>
      </c>
      <c r="FV123" s="107">
        <f t="shared" si="142"/>
        <v>8.3747888805662904E-2</v>
      </c>
      <c r="FW123" s="107">
        <f t="shared" si="142"/>
        <v>0.17417357848746845</v>
      </c>
      <c r="FX123" s="107">
        <f t="shared" si="142"/>
        <v>0.10466273260833438</v>
      </c>
      <c r="FY123" s="107">
        <f t="shared" si="142"/>
        <v>0.12825130868018719</v>
      </c>
      <c r="FZ123" s="107">
        <f t="shared" si="142"/>
        <v>5.6921597560771045E-2</v>
      </c>
      <c r="GA123" s="107">
        <f t="shared" si="142"/>
        <v>5.6924549777750973E-2</v>
      </c>
      <c r="GB123" s="107">
        <f t="shared" si="142"/>
        <v>6.1667960376753761E-2</v>
      </c>
      <c r="GC123" s="107">
        <f t="shared" si="142"/>
        <v>0.20339782950058788</v>
      </c>
      <c r="GD123" s="107">
        <f t="shared" si="142"/>
        <v>6.2259928077664409E-2</v>
      </c>
      <c r="GE123" s="107">
        <f t="shared" si="142"/>
        <v>0.14628142113384579</v>
      </c>
      <c r="GF123" s="107">
        <f t="shared" si="142"/>
        <v>9.3605835139763019E-2</v>
      </c>
      <c r="GG123" s="107">
        <f t="shared" si="142"/>
        <v>7.9941188165125368E-2</v>
      </c>
      <c r="GH123" s="107">
        <f t="shared" si="142"/>
        <v>3.799885074657295E-2</v>
      </c>
      <c r="GI123" s="107">
        <f t="shared" si="142"/>
        <v>0.13352702902103888</v>
      </c>
      <c r="GJ123" s="107">
        <f t="shared" si="142"/>
        <v>5.4328360931930136E-2</v>
      </c>
      <c r="GK123" s="107">
        <f t="shared" si="142"/>
        <v>7.0464956833225442E-2</v>
      </c>
      <c r="GL123" s="107">
        <f t="shared" si="142"/>
        <v>0.16144143953759177</v>
      </c>
      <c r="GM123" s="107">
        <f t="shared" si="142"/>
        <v>8.1512268074989333E-2</v>
      </c>
      <c r="GN123" s="107">
        <f t="shared" si="142"/>
        <v>0.11545891300959552</v>
      </c>
      <c r="GO123" s="107">
        <f t="shared" si="142"/>
        <v>5.4013376611342027E-2</v>
      </c>
      <c r="GP123" s="107">
        <f t="shared" si="142"/>
        <v>0.13160311276030076</v>
      </c>
      <c r="GQ123" s="107">
        <f t="shared" si="142"/>
        <v>6.5969556625663256E-2</v>
      </c>
      <c r="GR123" s="107">
        <f t="shared" si="142"/>
        <v>6.5685393547059212E-2</v>
      </c>
      <c r="GS123" s="107">
        <f t="shared" si="142"/>
        <v>6.3335438221768264E-2</v>
      </c>
      <c r="GT123" s="107">
        <f t="shared" si="142"/>
        <v>4.3289054507590456E-2</v>
      </c>
      <c r="GU123" s="107">
        <f t="shared" si="142"/>
        <v>0.11224398732712552</v>
      </c>
      <c r="GV123" s="107">
        <f t="shared" si="142"/>
        <v>0.16134249433275133</v>
      </c>
    </row>
    <row r="124" spans="1:204" x14ac:dyDescent="0.2"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</row>
    <row r="125" spans="1:204" x14ac:dyDescent="0.2"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</row>
    <row r="126" spans="1:204" x14ac:dyDescent="0.2">
      <c r="A126" s="93"/>
      <c r="C126" s="94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Z126" s="95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</row>
    <row r="127" spans="1:204" x14ac:dyDescent="0.2"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</row>
    <row r="128" spans="1:204" x14ac:dyDescent="0.2">
      <c r="A128" s="93"/>
      <c r="C128" s="94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Z128" s="95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</row>
    <row r="129" spans="1:46" x14ac:dyDescent="0.2"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</row>
    <row r="130" spans="1:46" x14ac:dyDescent="0.2">
      <c r="A130" s="93"/>
      <c r="C130" s="94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Z130" s="95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</row>
    <row r="131" spans="1:46" x14ac:dyDescent="0.2"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</row>
    <row r="132" spans="1:46" x14ac:dyDescent="0.2">
      <c r="A132" s="93"/>
      <c r="C132" s="94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Z132" s="95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</row>
    <row r="133" spans="1:46" x14ac:dyDescent="0.2">
      <c r="A133" s="93"/>
      <c r="C133" s="94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Z133" s="95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</row>
    <row r="134" spans="1:46" x14ac:dyDescent="0.2">
      <c r="A134" s="93"/>
      <c r="C134" s="94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Z134" s="95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</row>
    <row r="135" spans="1:46" x14ac:dyDescent="0.2">
      <c r="A135" s="93"/>
      <c r="C135" s="94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Z135" s="95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</row>
    <row r="136" spans="1:46" x14ac:dyDescent="0.2">
      <c r="A136" s="96"/>
      <c r="C136" s="97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Z136" s="98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</row>
    <row r="137" spans="1:46" x14ac:dyDescent="0.2">
      <c r="A137" s="93"/>
      <c r="C137" s="94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Z137" s="95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</row>
    <row r="138" spans="1:46" x14ac:dyDescent="0.2">
      <c r="A138" s="93"/>
      <c r="C138" s="94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Z138" s="95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</row>
    <row r="139" spans="1:46" x14ac:dyDescent="0.2">
      <c r="A139" s="93"/>
      <c r="C139" s="94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Z139" s="95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</row>
    <row r="140" spans="1:46" x14ac:dyDescent="0.2">
      <c r="A140" s="93"/>
      <c r="C140" s="94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Z140" s="95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</row>
    <row r="141" spans="1:46" x14ac:dyDescent="0.2">
      <c r="A141" s="93"/>
      <c r="C141" s="94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Z141" s="95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</row>
    <row r="142" spans="1:46" x14ac:dyDescent="0.2">
      <c r="A142" s="93"/>
      <c r="C142" s="94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Z142" s="95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</row>
    <row r="143" spans="1:46" x14ac:dyDescent="0.2">
      <c r="A143" s="93"/>
      <c r="C143" s="94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Z143" s="95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</row>
    <row r="144" spans="1:46" x14ac:dyDescent="0.2">
      <c r="A144" s="93"/>
      <c r="C144" s="94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Z144" s="95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</row>
    <row r="145" spans="1:46" x14ac:dyDescent="0.2">
      <c r="A145" s="93"/>
      <c r="C145" s="94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Z145" s="95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</row>
    <row r="146" spans="1:46" x14ac:dyDescent="0.2">
      <c r="A146" s="93"/>
      <c r="C146" s="94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Z146" s="95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</row>
    <row r="147" spans="1:46" x14ac:dyDescent="0.2">
      <c r="A147" s="93"/>
      <c r="C147" s="94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Z147" s="95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</row>
    <row r="148" spans="1:46" x14ac:dyDescent="0.2">
      <c r="A148" s="93"/>
      <c r="C148" s="94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Z148" s="95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</row>
    <row r="149" spans="1:46" x14ac:dyDescent="0.2">
      <c r="A149" s="93"/>
      <c r="C149" s="94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Z149" s="95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</row>
    <row r="150" spans="1:46" x14ac:dyDescent="0.2"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</row>
    <row r="151" spans="1:46" x14ac:dyDescent="0.2"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</row>
    <row r="152" spans="1:46" x14ac:dyDescent="0.2"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</row>
    <row r="153" spans="1:46" x14ac:dyDescent="0.2"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</row>
    <row r="154" spans="1:46" x14ac:dyDescent="0.2"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</row>
    <row r="155" spans="1:46" x14ac:dyDescent="0.2"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</row>
    <row r="156" spans="1:46" x14ac:dyDescent="0.2"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</row>
    <row r="157" spans="1:46" x14ac:dyDescent="0.2"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</row>
    <row r="158" spans="1:46" x14ac:dyDescent="0.2"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</row>
    <row r="159" spans="1:46" x14ac:dyDescent="0.2"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</row>
    <row r="160" spans="1:46" x14ac:dyDescent="0.2"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</row>
    <row r="161" spans="4:46" x14ac:dyDescent="0.2"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</row>
    <row r="162" spans="4:46" x14ac:dyDescent="0.2"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</row>
    <row r="163" spans="4:46" x14ac:dyDescent="0.2"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</row>
    <row r="164" spans="4:46" x14ac:dyDescent="0.2"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</row>
    <row r="165" spans="4:46" x14ac:dyDescent="0.2"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</row>
    <row r="166" spans="4:46" x14ac:dyDescent="0.2"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</row>
    <row r="167" spans="4:46" x14ac:dyDescent="0.2"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</row>
    <row r="168" spans="4:46" x14ac:dyDescent="0.2"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</row>
    <row r="169" spans="4:46" x14ac:dyDescent="0.2"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</row>
    <row r="170" spans="4:46" x14ac:dyDescent="0.2"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</row>
    <row r="171" spans="4:46" x14ac:dyDescent="0.2"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</row>
    <row r="172" spans="4:46" x14ac:dyDescent="0.2"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</row>
    <row r="173" spans="4:46" x14ac:dyDescent="0.2"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</row>
    <row r="174" spans="4:46" x14ac:dyDescent="0.2"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</row>
    <row r="175" spans="4:46" x14ac:dyDescent="0.2"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</row>
    <row r="176" spans="4:46" x14ac:dyDescent="0.2"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</row>
    <row r="177" spans="4:46" x14ac:dyDescent="0.2"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</row>
    <row r="178" spans="4:46" x14ac:dyDescent="0.2"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</row>
    <row r="179" spans="4:46" x14ac:dyDescent="0.2"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</row>
    <row r="180" spans="4:46" x14ac:dyDescent="0.2"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</row>
    <row r="181" spans="4:46" x14ac:dyDescent="0.2"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</row>
    <row r="182" spans="4:46" x14ac:dyDescent="0.2"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</row>
    <row r="183" spans="4:46" x14ac:dyDescent="0.2"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</row>
    <row r="184" spans="4:46" x14ac:dyDescent="0.2"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</row>
    <row r="185" spans="4:46" x14ac:dyDescent="0.2"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</row>
    <row r="186" spans="4:46" x14ac:dyDescent="0.2"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</row>
    <row r="187" spans="4:46" x14ac:dyDescent="0.2"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</row>
    <row r="188" spans="4:46" x14ac:dyDescent="0.2"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</row>
    <row r="189" spans="4:46" x14ac:dyDescent="0.2"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</row>
    <row r="190" spans="4:46" x14ac:dyDescent="0.2"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</row>
    <row r="191" spans="4:46" x14ac:dyDescent="0.2"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</row>
    <row r="192" spans="4:46" x14ac:dyDescent="0.2"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</row>
    <row r="193" spans="4:46" x14ac:dyDescent="0.2"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</row>
    <row r="194" spans="4:46" x14ac:dyDescent="0.2"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</row>
    <row r="195" spans="4:46" x14ac:dyDescent="0.2"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</row>
    <row r="196" spans="4:46" x14ac:dyDescent="0.2"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</row>
    <row r="197" spans="4:46" x14ac:dyDescent="0.2"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</row>
    <row r="198" spans="4:46" x14ac:dyDescent="0.2"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</row>
    <row r="199" spans="4:46" x14ac:dyDescent="0.2"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</row>
    <row r="200" spans="4:46" x14ac:dyDescent="0.2"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</row>
    <row r="201" spans="4:46" x14ac:dyDescent="0.2"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</row>
    <row r="202" spans="4:46" x14ac:dyDescent="0.2"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</row>
    <row r="203" spans="4:46" x14ac:dyDescent="0.2"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</row>
    <row r="204" spans="4:46" x14ac:dyDescent="0.2"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</row>
    <row r="205" spans="4:46" x14ac:dyDescent="0.2"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</row>
    <row r="206" spans="4:46" x14ac:dyDescent="0.2"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</row>
    <row r="207" spans="4:46" x14ac:dyDescent="0.2"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</row>
    <row r="208" spans="4:46" x14ac:dyDescent="0.2"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</row>
    <row r="209" spans="4:46" x14ac:dyDescent="0.2"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</row>
    <row r="210" spans="4:46" x14ac:dyDescent="0.2"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</row>
    <row r="211" spans="4:46" x14ac:dyDescent="0.2"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</row>
    <row r="212" spans="4:46" x14ac:dyDescent="0.2"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</row>
    <row r="213" spans="4:46" x14ac:dyDescent="0.2"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</row>
    <row r="214" spans="4:46" x14ac:dyDescent="0.2"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</row>
    <row r="215" spans="4:46" x14ac:dyDescent="0.2"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</row>
    <row r="216" spans="4:46" x14ac:dyDescent="0.2"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</row>
    <row r="217" spans="4:46" x14ac:dyDescent="0.2"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</row>
    <row r="218" spans="4:46" x14ac:dyDescent="0.2"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</row>
    <row r="219" spans="4:46" x14ac:dyDescent="0.2"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</row>
    <row r="220" spans="4:46" x14ac:dyDescent="0.2"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</row>
    <row r="221" spans="4:46" x14ac:dyDescent="0.2"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</row>
    <row r="222" spans="4:46" x14ac:dyDescent="0.2"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</row>
    <row r="223" spans="4:46" x14ac:dyDescent="0.2"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</row>
    <row r="224" spans="4:46" x14ac:dyDescent="0.2"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</row>
    <row r="225" spans="4:46" x14ac:dyDescent="0.2"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</row>
    <row r="226" spans="4:46" x14ac:dyDescent="0.2"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</row>
    <row r="227" spans="4:46" x14ac:dyDescent="0.2"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</row>
    <row r="228" spans="4:46" x14ac:dyDescent="0.2"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</row>
    <row r="229" spans="4:46" x14ac:dyDescent="0.2"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</row>
    <row r="230" spans="4:46" x14ac:dyDescent="0.2"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</row>
    <row r="231" spans="4:46" x14ac:dyDescent="0.2"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</row>
    <row r="232" spans="4:46" x14ac:dyDescent="0.2"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</row>
    <row r="233" spans="4:46" x14ac:dyDescent="0.2"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</row>
    <row r="234" spans="4:46" x14ac:dyDescent="0.2"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</row>
    <row r="235" spans="4:46" x14ac:dyDescent="0.2"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</row>
    <row r="236" spans="4:46" x14ac:dyDescent="0.2"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</row>
    <row r="237" spans="4:46" x14ac:dyDescent="0.2"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</row>
    <row r="238" spans="4:46" x14ac:dyDescent="0.2"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</row>
    <row r="239" spans="4:46" x14ac:dyDescent="0.2"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</row>
    <row r="240" spans="4:46" x14ac:dyDescent="0.2"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</row>
    <row r="241" spans="4:46" x14ac:dyDescent="0.2"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</row>
    <row r="242" spans="4:46" x14ac:dyDescent="0.2"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</row>
    <row r="243" spans="4:46" x14ac:dyDescent="0.2"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</row>
    <row r="244" spans="4:46" x14ac:dyDescent="0.2"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</row>
    <row r="245" spans="4:46" x14ac:dyDescent="0.2"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</row>
    <row r="246" spans="4:46" x14ac:dyDescent="0.2"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AA246" s="74"/>
      <c r="AB246" s="74"/>
      <c r="AC246" s="74"/>
      <c r="AD246" s="74"/>
      <c r="AE246" s="74"/>
      <c r="AF246" s="74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</row>
    <row r="247" spans="4:46" x14ac:dyDescent="0.2"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AA247" s="74"/>
      <c r="AB247" s="74"/>
      <c r="AC247" s="74"/>
      <c r="AD247" s="74"/>
      <c r="AE247" s="74"/>
      <c r="AF247" s="74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</row>
    <row r="248" spans="4:46" x14ac:dyDescent="0.2"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AA248" s="74"/>
      <c r="AB248" s="74"/>
      <c r="AC248" s="74"/>
      <c r="AD248" s="74"/>
      <c r="AE248" s="74"/>
      <c r="AF248" s="74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</row>
    <row r="249" spans="4:46" x14ac:dyDescent="0.2"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AA249" s="74"/>
      <c r="AB249" s="74"/>
      <c r="AC249" s="74"/>
      <c r="AD249" s="74"/>
      <c r="AE249" s="74"/>
      <c r="AF249" s="74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</row>
    <row r="250" spans="4:46" x14ac:dyDescent="0.2"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AA250" s="74"/>
      <c r="AB250" s="74"/>
      <c r="AC250" s="74"/>
      <c r="AD250" s="74"/>
      <c r="AE250" s="74"/>
      <c r="AF250" s="74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</row>
    <row r="251" spans="4:46" x14ac:dyDescent="0.2"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AA251" s="74"/>
      <c r="AB251" s="74"/>
      <c r="AC251" s="74"/>
      <c r="AD251" s="74"/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</row>
    <row r="252" spans="4:46" x14ac:dyDescent="0.2"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AA252" s="74"/>
      <c r="AB252" s="74"/>
      <c r="AC252" s="74"/>
      <c r="AD252" s="74"/>
      <c r="AE252" s="74"/>
      <c r="AF252" s="74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</row>
    <row r="253" spans="4:46" x14ac:dyDescent="0.2"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AA253" s="74"/>
      <c r="AB253" s="74"/>
      <c r="AC253" s="74"/>
      <c r="AD253" s="74"/>
      <c r="AE253" s="74"/>
      <c r="AF253" s="74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</row>
    <row r="254" spans="4:46" x14ac:dyDescent="0.2"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AA254" s="74"/>
      <c r="AB254" s="74"/>
      <c r="AC254" s="74"/>
      <c r="AD254" s="74"/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</row>
    <row r="255" spans="4:46" x14ac:dyDescent="0.2"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</row>
    <row r="256" spans="4:46" x14ac:dyDescent="0.2"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AA256" s="74"/>
      <c r="AB256" s="74"/>
      <c r="AC256" s="74"/>
      <c r="AD256" s="74"/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</row>
    <row r="257" spans="4:46" x14ac:dyDescent="0.2"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AA257" s="74"/>
      <c r="AB257" s="74"/>
      <c r="AC257" s="74"/>
      <c r="AD257" s="74"/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</row>
    <row r="258" spans="4:46" x14ac:dyDescent="0.2"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AA258" s="74"/>
      <c r="AB258" s="74"/>
      <c r="AC258" s="74"/>
      <c r="AD258" s="74"/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</row>
    <row r="259" spans="4:46" x14ac:dyDescent="0.2"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AA259" s="74"/>
      <c r="AB259" s="74"/>
      <c r="AC259" s="74"/>
      <c r="AD259" s="74"/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</row>
    <row r="260" spans="4:46" x14ac:dyDescent="0.2"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AA260" s="74"/>
      <c r="AB260" s="74"/>
      <c r="AC260" s="74"/>
      <c r="AD260" s="74"/>
      <c r="AE260" s="74"/>
      <c r="AF260" s="74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</row>
    <row r="261" spans="4:46" x14ac:dyDescent="0.2"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AA261" s="74"/>
      <c r="AB261" s="74"/>
      <c r="AC261" s="74"/>
      <c r="AD261" s="74"/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</row>
    <row r="262" spans="4:46" x14ac:dyDescent="0.2"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AA262" s="74"/>
      <c r="AB262" s="74"/>
      <c r="AC262" s="74"/>
      <c r="AD262" s="74"/>
      <c r="AE262" s="74"/>
      <c r="AF262" s="74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</row>
    <row r="263" spans="4:46" x14ac:dyDescent="0.2"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AA263" s="74"/>
      <c r="AB263" s="74"/>
      <c r="AC263" s="74"/>
      <c r="AD263" s="74"/>
      <c r="AE263" s="74"/>
      <c r="AF263" s="74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</row>
    <row r="264" spans="4:46" x14ac:dyDescent="0.2"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AA264" s="74"/>
      <c r="AB264" s="74"/>
      <c r="AC264" s="74"/>
      <c r="AD264" s="74"/>
      <c r="AE264" s="74"/>
      <c r="AF264" s="74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</row>
    <row r="265" spans="4:46" x14ac:dyDescent="0.2"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AA265" s="74"/>
      <c r="AB265" s="74"/>
      <c r="AC265" s="74"/>
      <c r="AD265" s="74"/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</row>
    <row r="266" spans="4:46" x14ac:dyDescent="0.2"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AA266" s="74"/>
      <c r="AB266" s="74"/>
      <c r="AC266" s="74"/>
      <c r="AD266" s="74"/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</row>
    <row r="267" spans="4:46" x14ac:dyDescent="0.2"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AA267" s="74"/>
      <c r="AB267" s="74"/>
      <c r="AC267" s="74"/>
      <c r="AD267" s="74"/>
      <c r="AE267" s="74"/>
      <c r="AF267" s="74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</row>
    <row r="268" spans="4:46" x14ac:dyDescent="0.2"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AA268" s="74"/>
      <c r="AB268" s="74"/>
      <c r="AC268" s="74"/>
      <c r="AD268" s="74"/>
      <c r="AE268" s="74"/>
      <c r="AF268" s="74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</row>
    <row r="269" spans="4:46" x14ac:dyDescent="0.2"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AA269" s="74"/>
      <c r="AB269" s="74"/>
      <c r="AC269" s="74"/>
      <c r="AD269" s="74"/>
      <c r="AE269" s="74"/>
      <c r="AF269" s="74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</row>
    <row r="270" spans="4:46" x14ac:dyDescent="0.2"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AA270" s="74"/>
      <c r="AB270" s="74"/>
      <c r="AC270" s="74"/>
      <c r="AD270" s="74"/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</row>
    <row r="271" spans="4:46" x14ac:dyDescent="0.2"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AA271" s="74"/>
      <c r="AB271" s="74"/>
      <c r="AC271" s="74"/>
      <c r="AD271" s="74"/>
      <c r="AE271" s="74"/>
      <c r="AF271" s="74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</row>
    <row r="272" spans="4:46" x14ac:dyDescent="0.2"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AA272" s="74"/>
      <c r="AB272" s="74"/>
      <c r="AC272" s="74"/>
      <c r="AD272" s="74"/>
      <c r="AE272" s="74"/>
      <c r="AF272" s="74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</row>
    <row r="273" spans="4:46" x14ac:dyDescent="0.2"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AA273" s="74"/>
      <c r="AB273" s="74"/>
      <c r="AC273" s="74"/>
      <c r="AD273" s="74"/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</row>
    <row r="274" spans="4:46" x14ac:dyDescent="0.2"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AA274" s="74"/>
      <c r="AB274" s="74"/>
      <c r="AC274" s="74"/>
      <c r="AD274" s="74"/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</row>
    <row r="275" spans="4:46" x14ac:dyDescent="0.2"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AA275" s="74"/>
      <c r="AB275" s="74"/>
      <c r="AC275" s="74"/>
      <c r="AD275" s="74"/>
      <c r="AE275" s="74"/>
      <c r="AF275" s="74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</row>
    <row r="276" spans="4:46" x14ac:dyDescent="0.2"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AA276" s="74"/>
      <c r="AB276" s="74"/>
      <c r="AC276" s="74"/>
      <c r="AD276" s="74"/>
      <c r="AE276" s="74"/>
      <c r="AF276" s="74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</row>
    <row r="277" spans="4:46" x14ac:dyDescent="0.2"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AA277" s="74"/>
      <c r="AB277" s="74"/>
      <c r="AC277" s="74"/>
      <c r="AD277" s="74"/>
      <c r="AE277" s="74"/>
      <c r="AF277" s="74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</row>
    <row r="278" spans="4:46" x14ac:dyDescent="0.2"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</row>
    <row r="279" spans="4:46" x14ac:dyDescent="0.2"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</row>
    <row r="280" spans="4:46" x14ac:dyDescent="0.2"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</row>
    <row r="281" spans="4:46" x14ac:dyDescent="0.2"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AA281" s="74"/>
      <c r="AB281" s="74"/>
      <c r="AC281" s="74"/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</row>
    <row r="282" spans="4:46" x14ac:dyDescent="0.2"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AA282" s="74"/>
      <c r="AB282" s="74"/>
      <c r="AC282" s="74"/>
      <c r="AD282" s="74"/>
      <c r="AE282" s="74"/>
      <c r="AF282" s="74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</row>
    <row r="283" spans="4:46" x14ac:dyDescent="0.2"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</row>
    <row r="284" spans="4:46" x14ac:dyDescent="0.2"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</row>
    <row r="285" spans="4:46" x14ac:dyDescent="0.2"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</row>
    <row r="286" spans="4:46" x14ac:dyDescent="0.2"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AA286" s="74"/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</row>
    <row r="287" spans="4:46" x14ac:dyDescent="0.2"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</row>
    <row r="288" spans="4:46" x14ac:dyDescent="0.2"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</row>
    <row r="289" spans="4:46" x14ac:dyDescent="0.2"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</row>
    <row r="290" spans="4:46" x14ac:dyDescent="0.2"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</row>
    <row r="291" spans="4:46" x14ac:dyDescent="0.2"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</row>
    <row r="292" spans="4:46" x14ac:dyDescent="0.2"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</row>
    <row r="293" spans="4:46" x14ac:dyDescent="0.2"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</row>
    <row r="294" spans="4:46" x14ac:dyDescent="0.2"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</row>
    <row r="295" spans="4:46" x14ac:dyDescent="0.2"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</row>
    <row r="296" spans="4:46" x14ac:dyDescent="0.2"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</row>
    <row r="297" spans="4:46" x14ac:dyDescent="0.2"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</row>
    <row r="298" spans="4:46" x14ac:dyDescent="0.2"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AA298" s="74"/>
      <c r="AB298" s="74"/>
      <c r="AC298" s="74"/>
      <c r="AD298" s="74"/>
      <c r="AE298" s="74"/>
      <c r="AF298" s="74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</row>
    <row r="299" spans="4:46" x14ac:dyDescent="0.2"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AA299" s="74"/>
      <c r="AB299" s="74"/>
      <c r="AC299" s="74"/>
      <c r="AD299" s="74"/>
      <c r="AE299" s="74"/>
      <c r="AF299" s="74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</row>
    <row r="300" spans="4:46" x14ac:dyDescent="0.2"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AA300" s="74"/>
      <c r="AB300" s="74"/>
      <c r="AC300" s="74"/>
      <c r="AD300" s="74"/>
      <c r="AE300" s="74"/>
      <c r="AF300" s="74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</row>
    <row r="301" spans="4:46" x14ac:dyDescent="0.2"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</row>
    <row r="302" spans="4:46" x14ac:dyDescent="0.2"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AA302" s="74"/>
      <c r="AB302" s="74"/>
      <c r="AC302" s="74"/>
      <c r="AD302" s="74"/>
      <c r="AE302" s="74"/>
      <c r="AF302" s="74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</row>
    <row r="303" spans="4:46" x14ac:dyDescent="0.2"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</row>
    <row r="304" spans="4:46" x14ac:dyDescent="0.2"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AA304" s="74"/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</row>
    <row r="305" spans="4:46" x14ac:dyDescent="0.2"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</row>
    <row r="306" spans="4:46" x14ac:dyDescent="0.2"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AA306" s="74"/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</row>
    <row r="307" spans="4:46" x14ac:dyDescent="0.2"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</row>
    <row r="308" spans="4:46" x14ac:dyDescent="0.2"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AA308" s="74"/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</row>
    <row r="309" spans="4:46" x14ac:dyDescent="0.2"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</row>
    <row r="310" spans="4:46" x14ac:dyDescent="0.2"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</row>
    <row r="311" spans="4:46" x14ac:dyDescent="0.2"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</row>
    <row r="312" spans="4:46" x14ac:dyDescent="0.2"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</row>
    <row r="313" spans="4:46" x14ac:dyDescent="0.2"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</row>
    <row r="314" spans="4:46" x14ac:dyDescent="0.2"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</row>
    <row r="315" spans="4:46" x14ac:dyDescent="0.2"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</row>
    <row r="316" spans="4:46" x14ac:dyDescent="0.2"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AA316" s="74"/>
      <c r="AB316" s="74"/>
      <c r="AC316" s="74"/>
      <c r="AD316" s="74"/>
      <c r="AE316" s="74"/>
      <c r="AF316" s="74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</row>
    <row r="317" spans="4:46" x14ac:dyDescent="0.2"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</row>
    <row r="318" spans="4:46" x14ac:dyDescent="0.2"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AA318" s="74"/>
      <c r="AB318" s="74"/>
      <c r="AC318" s="74"/>
      <c r="AD318" s="74"/>
      <c r="AE318" s="74"/>
      <c r="AF318" s="74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</row>
    <row r="319" spans="4:46" x14ac:dyDescent="0.2"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AA319" s="74"/>
      <c r="AB319" s="74"/>
      <c r="AC319" s="74"/>
      <c r="AD319" s="74"/>
      <c r="AE319" s="74"/>
      <c r="AF319" s="74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</row>
    <row r="320" spans="4:46" x14ac:dyDescent="0.2"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AA320" s="74"/>
      <c r="AB320" s="74"/>
      <c r="AC320" s="74"/>
      <c r="AD320" s="74"/>
      <c r="AE320" s="74"/>
      <c r="AF320" s="74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</row>
    <row r="321" spans="4:46" x14ac:dyDescent="0.2"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AA321" s="74"/>
      <c r="AB321" s="74"/>
      <c r="AC321" s="74"/>
      <c r="AD321" s="74"/>
      <c r="AE321" s="74"/>
      <c r="AF321" s="74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</row>
    <row r="322" spans="4:46" x14ac:dyDescent="0.2"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AA322" s="74"/>
      <c r="AB322" s="74"/>
      <c r="AC322" s="74"/>
      <c r="AD322" s="74"/>
      <c r="AE322" s="74"/>
      <c r="AF322" s="74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</row>
    <row r="323" spans="4:46" x14ac:dyDescent="0.2"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AA323" s="74"/>
      <c r="AB323" s="74"/>
      <c r="AC323" s="74"/>
      <c r="AD323" s="74"/>
      <c r="AE323" s="74"/>
      <c r="AF323" s="74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</row>
    <row r="324" spans="4:46" x14ac:dyDescent="0.2"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AA324" s="74"/>
      <c r="AB324" s="74"/>
      <c r="AC324" s="74"/>
      <c r="AD324" s="74"/>
      <c r="AE324" s="74"/>
      <c r="AF324" s="74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</row>
    <row r="325" spans="4:46" x14ac:dyDescent="0.2"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AA325" s="74"/>
      <c r="AB325" s="74"/>
      <c r="AC325" s="74"/>
      <c r="AD325" s="74"/>
      <c r="AE325" s="74"/>
      <c r="AF325" s="74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</row>
    <row r="326" spans="4:46" x14ac:dyDescent="0.2"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AA326" s="74"/>
      <c r="AB326" s="74"/>
      <c r="AC326" s="74"/>
      <c r="AD326" s="74"/>
      <c r="AE326" s="74"/>
      <c r="AF326" s="74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</row>
    <row r="327" spans="4:46" x14ac:dyDescent="0.2"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AA327" s="74"/>
      <c r="AB327" s="74"/>
      <c r="AC327" s="74"/>
      <c r="AD327" s="74"/>
      <c r="AE327" s="74"/>
      <c r="AF327" s="74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</row>
    <row r="328" spans="4:46" x14ac:dyDescent="0.2"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AA328" s="74"/>
      <c r="AB328" s="74"/>
      <c r="AC328" s="74"/>
      <c r="AD328" s="74"/>
      <c r="AE328" s="74"/>
      <c r="AF328" s="74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</row>
    <row r="329" spans="4:46" x14ac:dyDescent="0.2"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</row>
    <row r="330" spans="4:46" x14ac:dyDescent="0.2"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</row>
    <row r="331" spans="4:46" x14ac:dyDescent="0.2"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</row>
    <row r="332" spans="4:46" x14ac:dyDescent="0.2"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AA332" s="74"/>
      <c r="AB332" s="74"/>
      <c r="AC332" s="74"/>
      <c r="AD332" s="74"/>
      <c r="AE332" s="74"/>
      <c r="AF332" s="74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</row>
    <row r="333" spans="4:46" x14ac:dyDescent="0.2"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AA333" s="74"/>
      <c r="AB333" s="74"/>
      <c r="AC333" s="74"/>
      <c r="AD333" s="74"/>
      <c r="AE333" s="74"/>
      <c r="AF333" s="74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</row>
    <row r="334" spans="4:46" x14ac:dyDescent="0.2"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AA334" s="74"/>
      <c r="AB334" s="74"/>
      <c r="AC334" s="74"/>
      <c r="AD334" s="74"/>
      <c r="AE334" s="74"/>
      <c r="AF334" s="74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</row>
    <row r="335" spans="4:46" x14ac:dyDescent="0.2"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AA335" s="74"/>
      <c r="AB335" s="74"/>
      <c r="AC335" s="74"/>
      <c r="AD335" s="74"/>
      <c r="AE335" s="74"/>
      <c r="AF335" s="74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</row>
    <row r="336" spans="4:46" x14ac:dyDescent="0.2"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AA336" s="74"/>
      <c r="AB336" s="74"/>
      <c r="AC336" s="74"/>
      <c r="AD336" s="74"/>
      <c r="AE336" s="74"/>
      <c r="AF336" s="74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</row>
    <row r="337" spans="4:46" x14ac:dyDescent="0.2"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AA337" s="74"/>
      <c r="AB337" s="74"/>
      <c r="AC337" s="74"/>
      <c r="AD337" s="74"/>
      <c r="AE337" s="74"/>
      <c r="AF337" s="74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</row>
    <row r="338" spans="4:46" x14ac:dyDescent="0.2"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</row>
    <row r="339" spans="4:46" x14ac:dyDescent="0.2"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AA339" s="74"/>
      <c r="AB339" s="74"/>
      <c r="AC339" s="74"/>
      <c r="AD339" s="74"/>
      <c r="AE339" s="74"/>
      <c r="AF339" s="74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</row>
    <row r="340" spans="4:46" x14ac:dyDescent="0.2"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AA340" s="74"/>
      <c r="AB340" s="74"/>
      <c r="AC340" s="74"/>
      <c r="AD340" s="74"/>
      <c r="AE340" s="74"/>
      <c r="AF340" s="74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</row>
    <row r="341" spans="4:46" x14ac:dyDescent="0.2"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AA341" s="74"/>
      <c r="AB341" s="74"/>
      <c r="AC341" s="74"/>
      <c r="AD341" s="74"/>
      <c r="AE341" s="74"/>
      <c r="AF341" s="74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</row>
    <row r="342" spans="4:46" x14ac:dyDescent="0.2"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AA342" s="74"/>
      <c r="AB342" s="74"/>
      <c r="AC342" s="74"/>
      <c r="AD342" s="74"/>
      <c r="AE342" s="74"/>
      <c r="AF342" s="74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</row>
    <row r="343" spans="4:46" x14ac:dyDescent="0.2"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AA343" s="74"/>
      <c r="AB343" s="74"/>
      <c r="AC343" s="74"/>
      <c r="AD343" s="74"/>
      <c r="AE343" s="74"/>
      <c r="AF343" s="74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</row>
    <row r="344" spans="4:46" x14ac:dyDescent="0.2"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AA344" s="74"/>
      <c r="AB344" s="74"/>
      <c r="AC344" s="74"/>
      <c r="AD344" s="74"/>
      <c r="AE344" s="74"/>
      <c r="AF344" s="74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</row>
    <row r="345" spans="4:46" x14ac:dyDescent="0.2"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AA345" s="74"/>
      <c r="AB345" s="74"/>
      <c r="AC345" s="74"/>
      <c r="AD345" s="74"/>
      <c r="AE345" s="74"/>
      <c r="AF345" s="74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</row>
    <row r="346" spans="4:46" x14ac:dyDescent="0.2"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AA346" s="74"/>
      <c r="AB346" s="74"/>
      <c r="AC346" s="74"/>
      <c r="AD346" s="74"/>
      <c r="AE346" s="74"/>
      <c r="AF346" s="74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</row>
    <row r="347" spans="4:46" x14ac:dyDescent="0.2"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AA347" s="74"/>
      <c r="AB347" s="74"/>
      <c r="AC347" s="74"/>
      <c r="AD347" s="74"/>
      <c r="AE347" s="74"/>
      <c r="AF347" s="74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</row>
    <row r="348" spans="4:46" x14ac:dyDescent="0.2"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</row>
    <row r="349" spans="4:46" x14ac:dyDescent="0.2"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</row>
    <row r="350" spans="4:46" x14ac:dyDescent="0.2"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AA350" s="74"/>
      <c r="AB350" s="74"/>
      <c r="AC350" s="74"/>
      <c r="AD350" s="74"/>
      <c r="AE350" s="74"/>
      <c r="AF350" s="74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</row>
    <row r="351" spans="4:46" x14ac:dyDescent="0.2"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AA351" s="74"/>
      <c r="AB351" s="74"/>
      <c r="AC351" s="74"/>
      <c r="AD351" s="74"/>
      <c r="AE351" s="74"/>
      <c r="AF351" s="74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</row>
    <row r="352" spans="4:46" x14ac:dyDescent="0.2"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AA352" s="74"/>
      <c r="AB352" s="74"/>
      <c r="AC352" s="74"/>
      <c r="AD352" s="74"/>
      <c r="AE352" s="74"/>
      <c r="AF352" s="74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</row>
    <row r="353" spans="4:46" x14ac:dyDescent="0.2"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AA353" s="74"/>
      <c r="AB353" s="74"/>
      <c r="AC353" s="74"/>
      <c r="AD353" s="74"/>
      <c r="AE353" s="74"/>
      <c r="AF353" s="74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</row>
    <row r="354" spans="4:46" x14ac:dyDescent="0.2"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AA354" s="74"/>
      <c r="AB354" s="74"/>
      <c r="AC354" s="74"/>
      <c r="AD354" s="74"/>
      <c r="AE354" s="74"/>
      <c r="AF354" s="74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</row>
    <row r="355" spans="4:46" x14ac:dyDescent="0.2"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AA355" s="74"/>
      <c r="AB355" s="74"/>
      <c r="AC355" s="74"/>
      <c r="AD355" s="74"/>
      <c r="AE355" s="74"/>
      <c r="AF355" s="74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</row>
    <row r="356" spans="4:46" x14ac:dyDescent="0.2"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AA356" s="74"/>
      <c r="AB356" s="74"/>
      <c r="AC356" s="74"/>
      <c r="AD356" s="74"/>
      <c r="AE356" s="74"/>
      <c r="AF356" s="74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</row>
    <row r="357" spans="4:46" x14ac:dyDescent="0.2"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AA357" s="74"/>
      <c r="AB357" s="74"/>
      <c r="AC357" s="74"/>
      <c r="AD357" s="74"/>
      <c r="AE357" s="74"/>
      <c r="AF357" s="74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</row>
    <row r="358" spans="4:46" x14ac:dyDescent="0.2"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AA358" s="74"/>
      <c r="AB358" s="74"/>
      <c r="AC358" s="74"/>
      <c r="AD358" s="74"/>
      <c r="AE358" s="74"/>
      <c r="AF358" s="74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</row>
    <row r="359" spans="4:46" x14ac:dyDescent="0.2"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AA359" s="74"/>
      <c r="AB359" s="74"/>
      <c r="AC359" s="74"/>
      <c r="AD359" s="74"/>
      <c r="AE359" s="74"/>
      <c r="AF359" s="74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</row>
    <row r="360" spans="4:46" x14ac:dyDescent="0.2"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AA360" s="74"/>
      <c r="AB360" s="74"/>
      <c r="AC360" s="74"/>
      <c r="AD360" s="74"/>
      <c r="AE360" s="74"/>
      <c r="AF360" s="74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</row>
    <row r="361" spans="4:46" x14ac:dyDescent="0.2"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</row>
    <row r="362" spans="4:46" x14ac:dyDescent="0.2"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AA362" s="74"/>
      <c r="AB362" s="74"/>
      <c r="AC362" s="74"/>
      <c r="AD362" s="74"/>
      <c r="AE362" s="74"/>
      <c r="AF362" s="74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</row>
    <row r="363" spans="4:46" x14ac:dyDescent="0.2"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</row>
    <row r="364" spans="4:46" x14ac:dyDescent="0.2"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</row>
    <row r="365" spans="4:46" x14ac:dyDescent="0.2"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</row>
    <row r="366" spans="4:46" x14ac:dyDescent="0.2"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</row>
    <row r="367" spans="4:46" x14ac:dyDescent="0.2"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</row>
    <row r="368" spans="4:46" x14ac:dyDescent="0.2"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</row>
    <row r="369" spans="4:46" x14ac:dyDescent="0.2"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</row>
    <row r="370" spans="4:46" x14ac:dyDescent="0.2"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</row>
    <row r="371" spans="4:46" x14ac:dyDescent="0.2"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</row>
    <row r="372" spans="4:46" x14ac:dyDescent="0.2"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</row>
    <row r="373" spans="4:46" x14ac:dyDescent="0.2"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</row>
    <row r="374" spans="4:46" x14ac:dyDescent="0.2"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</row>
    <row r="375" spans="4:46" x14ac:dyDescent="0.2"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</row>
    <row r="376" spans="4:46" x14ac:dyDescent="0.2"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</row>
    <row r="377" spans="4:46" x14ac:dyDescent="0.2"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AA377" s="74"/>
      <c r="AB377" s="74"/>
      <c r="AC377" s="74"/>
      <c r="AD377" s="74"/>
      <c r="AE377" s="74"/>
      <c r="AF377" s="74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</row>
    <row r="378" spans="4:46" x14ac:dyDescent="0.2"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AA378" s="74"/>
      <c r="AB378" s="74"/>
      <c r="AC378" s="74"/>
      <c r="AD378" s="74"/>
      <c r="AE378" s="74"/>
      <c r="AF378" s="74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</row>
    <row r="379" spans="4:46" x14ac:dyDescent="0.2"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AA379" s="74"/>
      <c r="AB379" s="74"/>
      <c r="AC379" s="74"/>
      <c r="AD379" s="74"/>
      <c r="AE379" s="74"/>
      <c r="AF379" s="74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</row>
    <row r="380" spans="4:46" x14ac:dyDescent="0.2"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AA380" s="74"/>
      <c r="AB380" s="74"/>
      <c r="AC380" s="74"/>
      <c r="AD380" s="74"/>
      <c r="AE380" s="74"/>
      <c r="AF380" s="74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</row>
    <row r="381" spans="4:46" x14ac:dyDescent="0.2"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</row>
    <row r="382" spans="4:46" x14ac:dyDescent="0.2"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</row>
    <row r="383" spans="4:46" x14ac:dyDescent="0.2"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</row>
    <row r="384" spans="4:46" x14ac:dyDescent="0.2"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AA384" s="74"/>
      <c r="AB384" s="74"/>
      <c r="AC384" s="74"/>
      <c r="AD384" s="74"/>
      <c r="AE384" s="74"/>
      <c r="AF384" s="74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</row>
    <row r="385" spans="4:46" x14ac:dyDescent="0.2"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AA385" s="74"/>
      <c r="AB385" s="74"/>
      <c r="AC385" s="74"/>
      <c r="AD385" s="74"/>
      <c r="AE385" s="74"/>
      <c r="AF385" s="74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</row>
    <row r="386" spans="4:46" x14ac:dyDescent="0.2"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AA386" s="74"/>
      <c r="AB386" s="74"/>
      <c r="AC386" s="74"/>
      <c r="AD386" s="74"/>
      <c r="AE386" s="74"/>
      <c r="AF386" s="74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</row>
    <row r="387" spans="4:46" x14ac:dyDescent="0.2"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AA387" s="74"/>
      <c r="AB387" s="74"/>
      <c r="AC387" s="74"/>
      <c r="AD387" s="74"/>
      <c r="AE387" s="74"/>
      <c r="AF387" s="74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</row>
    <row r="388" spans="4:46" x14ac:dyDescent="0.2"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AA388" s="74"/>
      <c r="AB388" s="74"/>
      <c r="AC388" s="74"/>
      <c r="AD388" s="74"/>
      <c r="AE388" s="74"/>
      <c r="AF388" s="74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</row>
    <row r="389" spans="4:46" x14ac:dyDescent="0.2"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AA389" s="74"/>
      <c r="AB389" s="74"/>
      <c r="AC389" s="74"/>
      <c r="AD389" s="74"/>
      <c r="AE389" s="74"/>
      <c r="AF389" s="74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</row>
    <row r="390" spans="4:46" x14ac:dyDescent="0.2"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AA390" s="74"/>
      <c r="AB390" s="74"/>
      <c r="AC390" s="74"/>
      <c r="AD390" s="74"/>
      <c r="AE390" s="74"/>
      <c r="AF390" s="74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</row>
    <row r="391" spans="4:46" x14ac:dyDescent="0.2"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AA391" s="74"/>
      <c r="AB391" s="74"/>
      <c r="AC391" s="74"/>
      <c r="AD391" s="74"/>
      <c r="AE391" s="74"/>
      <c r="AF391" s="74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</row>
    <row r="392" spans="4:46" x14ac:dyDescent="0.2"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AA392" s="74"/>
      <c r="AB392" s="74"/>
      <c r="AC392" s="74"/>
      <c r="AD392" s="74"/>
      <c r="AE392" s="74"/>
      <c r="AF392" s="74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</row>
    <row r="393" spans="4:46" x14ac:dyDescent="0.2"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</row>
    <row r="394" spans="4:46" x14ac:dyDescent="0.2"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</row>
    <row r="395" spans="4:46" x14ac:dyDescent="0.2"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</row>
    <row r="396" spans="4:46" x14ac:dyDescent="0.2"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</row>
    <row r="397" spans="4:46" x14ac:dyDescent="0.2"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</row>
    <row r="398" spans="4:46" x14ac:dyDescent="0.2"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</row>
    <row r="399" spans="4:46" x14ac:dyDescent="0.2"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AA399" s="74"/>
      <c r="AB399" s="74"/>
      <c r="AC399" s="74"/>
      <c r="AD399" s="74"/>
      <c r="AE399" s="74"/>
      <c r="AF399" s="74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</row>
    <row r="400" spans="4:46" x14ac:dyDescent="0.2"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</row>
    <row r="401" spans="4:46" x14ac:dyDescent="0.2"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</row>
    <row r="402" spans="4:46" x14ac:dyDescent="0.2"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</row>
    <row r="403" spans="4:46" x14ac:dyDescent="0.2"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AA403" s="74"/>
      <c r="AB403" s="74"/>
      <c r="AC403" s="74"/>
      <c r="AD403" s="74"/>
      <c r="AE403" s="74"/>
      <c r="AF403" s="74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</row>
    <row r="404" spans="4:46" x14ac:dyDescent="0.2"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</row>
    <row r="405" spans="4:46" x14ac:dyDescent="0.2"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</row>
    <row r="406" spans="4:46" x14ac:dyDescent="0.2"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</row>
    <row r="407" spans="4:46" x14ac:dyDescent="0.2"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</row>
    <row r="408" spans="4:46" x14ac:dyDescent="0.2"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AA408" s="74"/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</row>
    <row r="409" spans="4:46" x14ac:dyDescent="0.2"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</row>
    <row r="410" spans="4:46" x14ac:dyDescent="0.2"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AA410" s="74"/>
      <c r="AB410" s="74"/>
      <c r="AC410" s="74"/>
      <c r="AD410" s="74"/>
      <c r="AE410" s="74"/>
      <c r="AF410" s="74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</row>
    <row r="411" spans="4:46" x14ac:dyDescent="0.2"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AA411" s="74"/>
      <c r="AB411" s="74"/>
      <c r="AC411" s="74"/>
      <c r="AD411" s="74"/>
      <c r="AE411" s="74"/>
      <c r="AF411" s="74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</row>
    <row r="412" spans="4:46" x14ac:dyDescent="0.2"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</row>
    <row r="413" spans="4:46" x14ac:dyDescent="0.2"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AA413" s="74"/>
      <c r="AB413" s="74"/>
      <c r="AC413" s="74"/>
      <c r="AD413" s="74"/>
      <c r="AE413" s="74"/>
      <c r="AF413" s="74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</row>
    <row r="414" spans="4:46" x14ac:dyDescent="0.2"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AA414" s="74"/>
      <c r="AB414" s="74"/>
      <c r="AC414" s="74"/>
      <c r="AD414" s="74"/>
      <c r="AE414" s="74"/>
      <c r="AF414" s="74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</row>
    <row r="415" spans="4:46" x14ac:dyDescent="0.2"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AA415" s="74"/>
      <c r="AB415" s="74"/>
      <c r="AC415" s="74"/>
      <c r="AD415" s="74"/>
      <c r="AE415" s="74"/>
      <c r="AF415" s="74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</row>
    <row r="416" spans="4:46" x14ac:dyDescent="0.2"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AA416" s="74"/>
      <c r="AB416" s="74"/>
      <c r="AC416" s="74"/>
      <c r="AD416" s="74"/>
      <c r="AE416" s="74"/>
      <c r="AF416" s="74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</row>
    <row r="417" spans="4:46" x14ac:dyDescent="0.2"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AA417" s="74"/>
      <c r="AB417" s="74"/>
      <c r="AC417" s="74"/>
      <c r="AD417" s="74"/>
      <c r="AE417" s="74"/>
      <c r="AF417" s="74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</row>
    <row r="418" spans="4:46" x14ac:dyDescent="0.2"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AA418" s="74"/>
      <c r="AB418" s="74"/>
      <c r="AC418" s="74"/>
      <c r="AD418" s="74"/>
      <c r="AE418" s="74"/>
      <c r="AF418" s="74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</row>
    <row r="419" spans="4:46" x14ac:dyDescent="0.2"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AA419" s="74"/>
      <c r="AB419" s="74"/>
      <c r="AC419" s="74"/>
      <c r="AD419" s="74"/>
      <c r="AE419" s="74"/>
      <c r="AF419" s="74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</row>
    <row r="420" spans="4:46" x14ac:dyDescent="0.2"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</row>
    <row r="421" spans="4:46" x14ac:dyDescent="0.2"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AA421" s="74"/>
      <c r="AB421" s="74"/>
      <c r="AC421" s="74"/>
      <c r="AD421" s="74"/>
      <c r="AE421" s="74"/>
      <c r="AF421" s="74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</row>
    <row r="422" spans="4:46" x14ac:dyDescent="0.2"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AA422" s="74"/>
      <c r="AB422" s="74"/>
      <c r="AC422" s="74"/>
      <c r="AD422" s="74"/>
      <c r="AE422" s="74"/>
      <c r="AF422" s="74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</row>
    <row r="423" spans="4:46" x14ac:dyDescent="0.2"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AA423" s="74"/>
      <c r="AB423" s="74"/>
      <c r="AC423" s="74"/>
      <c r="AD423" s="74"/>
      <c r="AE423" s="74"/>
      <c r="AF423" s="74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</row>
    <row r="424" spans="4:46" x14ac:dyDescent="0.2"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AA424" s="74"/>
      <c r="AB424" s="74"/>
      <c r="AC424" s="74"/>
      <c r="AD424" s="74"/>
      <c r="AE424" s="74"/>
      <c r="AF424" s="74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</row>
    <row r="425" spans="4:46" x14ac:dyDescent="0.2"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AA425" s="74"/>
      <c r="AB425" s="74"/>
      <c r="AC425" s="74"/>
      <c r="AD425" s="74"/>
      <c r="AE425" s="74"/>
      <c r="AF425" s="74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</row>
    <row r="426" spans="4:46" x14ac:dyDescent="0.2"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AA426" s="74"/>
      <c r="AB426" s="74"/>
      <c r="AC426" s="74"/>
      <c r="AD426" s="74"/>
      <c r="AE426" s="74"/>
      <c r="AF426" s="74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</row>
    <row r="427" spans="4:46" x14ac:dyDescent="0.2"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AA427" s="74"/>
      <c r="AB427" s="74"/>
      <c r="AC427" s="74"/>
      <c r="AD427" s="74"/>
      <c r="AE427" s="74"/>
      <c r="AF427" s="74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</row>
    <row r="428" spans="4:46" x14ac:dyDescent="0.2"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AA428" s="74"/>
      <c r="AB428" s="74"/>
      <c r="AC428" s="74"/>
      <c r="AD428" s="74"/>
      <c r="AE428" s="74"/>
      <c r="AF428" s="74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</row>
    <row r="429" spans="4:46" x14ac:dyDescent="0.2"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AA429" s="74"/>
      <c r="AB429" s="74"/>
      <c r="AC429" s="74"/>
      <c r="AD429" s="74"/>
      <c r="AE429" s="74"/>
      <c r="AF429" s="74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</row>
    <row r="430" spans="4:46" x14ac:dyDescent="0.2"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AA430" s="74"/>
      <c r="AB430" s="74"/>
      <c r="AC430" s="74"/>
      <c r="AD430" s="74"/>
      <c r="AE430" s="74"/>
      <c r="AF430" s="74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</row>
    <row r="431" spans="4:46" x14ac:dyDescent="0.2"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AA431" s="74"/>
      <c r="AB431" s="74"/>
      <c r="AC431" s="74"/>
      <c r="AD431" s="74"/>
      <c r="AE431" s="74"/>
      <c r="AF431" s="74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</row>
    <row r="432" spans="4:46" x14ac:dyDescent="0.2"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AA432" s="74"/>
      <c r="AB432" s="74"/>
      <c r="AC432" s="74"/>
      <c r="AD432" s="74"/>
      <c r="AE432" s="74"/>
      <c r="AF432" s="74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</row>
    <row r="433" spans="4:46" x14ac:dyDescent="0.2"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AA433" s="74"/>
      <c r="AB433" s="74"/>
      <c r="AC433" s="74"/>
      <c r="AD433" s="74"/>
      <c r="AE433" s="74"/>
      <c r="AF433" s="74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</row>
    <row r="434" spans="4:46" x14ac:dyDescent="0.2"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AA434" s="74"/>
      <c r="AB434" s="74"/>
      <c r="AC434" s="74"/>
      <c r="AD434" s="74"/>
      <c r="AE434" s="74"/>
      <c r="AF434" s="74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</row>
    <row r="435" spans="4:46" x14ac:dyDescent="0.2"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AA435" s="74"/>
      <c r="AB435" s="74"/>
      <c r="AC435" s="74"/>
      <c r="AD435" s="74"/>
      <c r="AE435" s="74"/>
      <c r="AF435" s="74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</row>
    <row r="436" spans="4:46" x14ac:dyDescent="0.2"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AA436" s="74"/>
      <c r="AB436" s="74"/>
      <c r="AC436" s="74"/>
      <c r="AD436" s="74"/>
      <c r="AE436" s="74"/>
      <c r="AF436" s="74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</row>
    <row r="437" spans="4:46" x14ac:dyDescent="0.2"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AA437" s="74"/>
      <c r="AB437" s="74"/>
      <c r="AC437" s="74"/>
      <c r="AD437" s="74"/>
      <c r="AE437" s="74"/>
      <c r="AF437" s="74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</row>
    <row r="438" spans="4:46" x14ac:dyDescent="0.2"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AA438" s="74"/>
      <c r="AB438" s="74"/>
      <c r="AC438" s="74"/>
      <c r="AD438" s="74"/>
      <c r="AE438" s="74"/>
      <c r="AF438" s="74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</row>
    <row r="439" spans="4:46" x14ac:dyDescent="0.2"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AA439" s="74"/>
      <c r="AB439" s="74"/>
      <c r="AC439" s="74"/>
      <c r="AD439" s="74"/>
      <c r="AE439" s="74"/>
      <c r="AF439" s="74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</row>
    <row r="440" spans="4:46" x14ac:dyDescent="0.2"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AA440" s="74"/>
      <c r="AB440" s="74"/>
      <c r="AC440" s="74"/>
      <c r="AD440" s="74"/>
      <c r="AE440" s="74"/>
      <c r="AF440" s="74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</row>
    <row r="441" spans="4:46" x14ac:dyDescent="0.2"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AA441" s="74"/>
      <c r="AB441" s="74"/>
      <c r="AC441" s="74"/>
      <c r="AD441" s="74"/>
      <c r="AE441" s="74"/>
      <c r="AF441" s="74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</row>
    <row r="442" spans="4:46" x14ac:dyDescent="0.2"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AA442" s="74"/>
      <c r="AB442" s="74"/>
      <c r="AC442" s="74"/>
      <c r="AD442" s="74"/>
      <c r="AE442" s="74"/>
      <c r="AF442" s="74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</row>
    <row r="443" spans="4:46" x14ac:dyDescent="0.2"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AA443" s="74"/>
      <c r="AB443" s="74"/>
      <c r="AC443" s="74"/>
      <c r="AD443" s="74"/>
      <c r="AE443" s="74"/>
      <c r="AF443" s="74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</row>
    <row r="444" spans="4:46" x14ac:dyDescent="0.2"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AA444" s="74"/>
      <c r="AB444" s="74"/>
      <c r="AC444" s="74"/>
      <c r="AD444" s="74"/>
      <c r="AE444" s="74"/>
      <c r="AF444" s="74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</row>
    <row r="445" spans="4:46" x14ac:dyDescent="0.2"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AA445" s="74"/>
      <c r="AB445" s="74"/>
      <c r="AC445" s="74"/>
      <c r="AD445" s="74"/>
      <c r="AE445" s="74"/>
      <c r="AF445" s="74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</row>
    <row r="446" spans="4:46" x14ac:dyDescent="0.2"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AA446" s="74"/>
      <c r="AB446" s="74"/>
      <c r="AC446" s="74"/>
      <c r="AD446" s="74"/>
      <c r="AE446" s="74"/>
      <c r="AF446" s="74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</row>
    <row r="447" spans="4:46" x14ac:dyDescent="0.2"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AA447" s="74"/>
      <c r="AB447" s="74"/>
      <c r="AC447" s="74"/>
      <c r="AD447" s="74"/>
      <c r="AE447" s="74"/>
      <c r="AF447" s="74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</row>
    <row r="448" spans="4:46" x14ac:dyDescent="0.2"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AA448" s="74"/>
      <c r="AB448" s="74"/>
      <c r="AC448" s="74"/>
      <c r="AD448" s="74"/>
      <c r="AE448" s="74"/>
      <c r="AF448" s="74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</row>
    <row r="449" spans="4:46" x14ac:dyDescent="0.2"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AA449" s="74"/>
      <c r="AB449" s="74"/>
      <c r="AC449" s="74"/>
      <c r="AD449" s="74"/>
      <c r="AE449" s="74"/>
      <c r="AF449" s="74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</row>
    <row r="450" spans="4:46" x14ac:dyDescent="0.2"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AA450" s="74"/>
      <c r="AB450" s="74"/>
      <c r="AC450" s="74"/>
      <c r="AD450" s="74"/>
      <c r="AE450" s="74"/>
      <c r="AF450" s="74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</row>
    <row r="451" spans="4:46" x14ac:dyDescent="0.2"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AA451" s="74"/>
      <c r="AB451" s="74"/>
      <c r="AC451" s="74"/>
      <c r="AD451" s="74"/>
      <c r="AE451" s="74"/>
      <c r="AF451" s="74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</row>
    <row r="452" spans="4:46" x14ac:dyDescent="0.2"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AA452" s="74"/>
      <c r="AB452" s="74"/>
      <c r="AC452" s="74"/>
      <c r="AD452" s="74"/>
      <c r="AE452" s="74"/>
      <c r="AF452" s="74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</row>
    <row r="453" spans="4:46" x14ac:dyDescent="0.2"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AA453" s="74"/>
      <c r="AB453" s="74"/>
      <c r="AC453" s="74"/>
      <c r="AD453" s="74"/>
      <c r="AE453" s="74"/>
      <c r="AF453" s="74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</row>
    <row r="454" spans="4:46" x14ac:dyDescent="0.2"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AA454" s="74"/>
      <c r="AB454" s="74"/>
      <c r="AC454" s="74"/>
      <c r="AD454" s="74"/>
      <c r="AE454" s="74"/>
      <c r="AF454" s="74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</row>
    <row r="455" spans="4:46" x14ac:dyDescent="0.2"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AA455" s="74"/>
      <c r="AB455" s="74"/>
      <c r="AC455" s="74"/>
      <c r="AD455" s="74"/>
      <c r="AE455" s="74"/>
      <c r="AF455" s="74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</row>
    <row r="456" spans="4:46" x14ac:dyDescent="0.2"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AA456" s="74"/>
      <c r="AB456" s="74"/>
      <c r="AC456" s="74"/>
      <c r="AD456" s="74"/>
      <c r="AE456" s="74"/>
      <c r="AF456" s="74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</row>
    <row r="457" spans="4:46" x14ac:dyDescent="0.2"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AA457" s="74"/>
      <c r="AB457" s="74"/>
      <c r="AC457" s="74"/>
      <c r="AD457" s="74"/>
      <c r="AE457" s="74"/>
      <c r="AF457" s="74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</row>
    <row r="458" spans="4:46" x14ac:dyDescent="0.2"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AA458" s="74"/>
      <c r="AB458" s="74"/>
      <c r="AC458" s="74"/>
      <c r="AD458" s="74"/>
      <c r="AE458" s="74"/>
      <c r="AF458" s="74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</row>
    <row r="459" spans="4:46" x14ac:dyDescent="0.2"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AA459" s="74"/>
      <c r="AB459" s="74"/>
      <c r="AC459" s="74"/>
      <c r="AD459" s="74"/>
      <c r="AE459" s="74"/>
      <c r="AF459" s="74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</row>
    <row r="460" spans="4:46" x14ac:dyDescent="0.2"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AA460" s="74"/>
      <c r="AB460" s="74"/>
      <c r="AC460" s="74"/>
      <c r="AD460" s="74"/>
      <c r="AE460" s="74"/>
      <c r="AF460" s="74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</row>
    <row r="461" spans="4:46" x14ac:dyDescent="0.2"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AA461" s="74"/>
      <c r="AB461" s="74"/>
      <c r="AC461" s="74"/>
      <c r="AD461" s="74"/>
      <c r="AE461" s="74"/>
      <c r="AF461" s="74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</row>
    <row r="462" spans="4:46" x14ac:dyDescent="0.2"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AA462" s="74"/>
      <c r="AB462" s="74"/>
      <c r="AC462" s="74"/>
      <c r="AD462" s="74"/>
      <c r="AE462" s="74"/>
      <c r="AF462" s="74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</row>
    <row r="463" spans="4:46" x14ac:dyDescent="0.2"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AA463" s="74"/>
      <c r="AB463" s="74"/>
      <c r="AC463" s="74"/>
      <c r="AD463" s="74"/>
      <c r="AE463" s="74"/>
      <c r="AF463" s="74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</row>
    <row r="464" spans="4:46" x14ac:dyDescent="0.2"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AA464" s="74"/>
      <c r="AB464" s="74"/>
      <c r="AC464" s="74"/>
      <c r="AD464" s="74"/>
      <c r="AE464" s="74"/>
      <c r="AF464" s="74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</row>
    <row r="465" spans="4:46" x14ac:dyDescent="0.2"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AA465" s="74"/>
      <c r="AB465" s="74"/>
      <c r="AC465" s="74"/>
      <c r="AD465" s="74"/>
      <c r="AE465" s="74"/>
      <c r="AF465" s="74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</row>
    <row r="466" spans="4:46" x14ac:dyDescent="0.2"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AA466" s="74"/>
      <c r="AB466" s="74"/>
      <c r="AC466" s="74"/>
      <c r="AD466" s="74"/>
      <c r="AE466" s="74"/>
      <c r="AF466" s="74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</row>
    <row r="467" spans="4:46" x14ac:dyDescent="0.2"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AA467" s="74"/>
      <c r="AB467" s="74"/>
      <c r="AC467" s="74"/>
      <c r="AD467" s="74"/>
      <c r="AE467" s="74"/>
      <c r="AF467" s="74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</row>
    <row r="468" spans="4:46" x14ac:dyDescent="0.2"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AA468" s="74"/>
      <c r="AB468" s="74"/>
      <c r="AC468" s="74"/>
      <c r="AD468" s="74"/>
      <c r="AE468" s="74"/>
      <c r="AF468" s="74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</row>
    <row r="469" spans="4:46" x14ac:dyDescent="0.2"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AA469" s="74"/>
      <c r="AB469" s="74"/>
      <c r="AC469" s="74"/>
      <c r="AD469" s="74"/>
      <c r="AE469" s="74"/>
      <c r="AF469" s="74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</row>
    <row r="470" spans="4:46" x14ac:dyDescent="0.2"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AA470" s="74"/>
      <c r="AB470" s="74"/>
      <c r="AC470" s="74"/>
      <c r="AD470" s="74"/>
      <c r="AE470" s="74"/>
      <c r="AF470" s="74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</row>
    <row r="471" spans="4:46" x14ac:dyDescent="0.2"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AA471" s="74"/>
      <c r="AB471" s="74"/>
      <c r="AC471" s="74"/>
      <c r="AD471" s="74"/>
      <c r="AE471" s="74"/>
      <c r="AF471" s="74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</row>
    <row r="472" spans="4:46" x14ac:dyDescent="0.2"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AA472" s="74"/>
      <c r="AB472" s="74"/>
      <c r="AC472" s="74"/>
      <c r="AD472" s="74"/>
      <c r="AE472" s="74"/>
      <c r="AF472" s="74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</row>
    <row r="473" spans="4:46" x14ac:dyDescent="0.2"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AA473" s="74"/>
      <c r="AB473" s="74"/>
      <c r="AC473" s="74"/>
      <c r="AD473" s="74"/>
      <c r="AE473" s="74"/>
      <c r="AF473" s="74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</row>
    <row r="474" spans="4:46" x14ac:dyDescent="0.2"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AA474" s="74"/>
      <c r="AB474" s="74"/>
      <c r="AC474" s="74"/>
      <c r="AD474" s="74"/>
      <c r="AE474" s="74"/>
      <c r="AF474" s="74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</row>
    <row r="475" spans="4:46" x14ac:dyDescent="0.2"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AA475" s="74"/>
      <c r="AB475" s="74"/>
      <c r="AC475" s="74"/>
      <c r="AD475" s="74"/>
      <c r="AE475" s="74"/>
      <c r="AF475" s="74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</row>
    <row r="476" spans="4:46" x14ac:dyDescent="0.2"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AA476" s="74"/>
      <c r="AB476" s="74"/>
      <c r="AC476" s="74"/>
      <c r="AD476" s="74"/>
      <c r="AE476" s="74"/>
      <c r="AF476" s="74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</row>
    <row r="477" spans="4:46" x14ac:dyDescent="0.2"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AA477" s="74"/>
      <c r="AB477" s="74"/>
      <c r="AC477" s="74"/>
      <c r="AD477" s="74"/>
      <c r="AE477" s="74"/>
      <c r="AF477" s="74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</row>
    <row r="478" spans="4:46" x14ac:dyDescent="0.2"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AA478" s="74"/>
      <c r="AB478" s="74"/>
      <c r="AC478" s="74"/>
      <c r="AD478" s="74"/>
      <c r="AE478" s="74"/>
      <c r="AF478" s="74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</row>
    <row r="479" spans="4:46" x14ac:dyDescent="0.2"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AA479" s="74"/>
      <c r="AB479" s="74"/>
      <c r="AC479" s="74"/>
      <c r="AD479" s="74"/>
      <c r="AE479" s="74"/>
      <c r="AF479" s="74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</row>
    <row r="480" spans="4:46" x14ac:dyDescent="0.2"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AA480" s="74"/>
      <c r="AB480" s="74"/>
      <c r="AC480" s="74"/>
      <c r="AD480" s="74"/>
      <c r="AE480" s="74"/>
      <c r="AF480" s="74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</row>
    <row r="481" spans="4:46" x14ac:dyDescent="0.2"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AA481" s="74"/>
      <c r="AB481" s="74"/>
      <c r="AC481" s="74"/>
      <c r="AD481" s="74"/>
      <c r="AE481" s="74"/>
      <c r="AF481" s="74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</row>
    <row r="482" spans="4:46" x14ac:dyDescent="0.2"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AA482" s="74"/>
      <c r="AB482" s="74"/>
      <c r="AC482" s="74"/>
      <c r="AD482" s="74"/>
      <c r="AE482" s="74"/>
      <c r="AF482" s="74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</row>
    <row r="483" spans="4:46" x14ac:dyDescent="0.2"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AA483" s="74"/>
      <c r="AB483" s="74"/>
      <c r="AC483" s="74"/>
      <c r="AD483" s="74"/>
      <c r="AE483" s="74"/>
      <c r="AF483" s="74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</row>
    <row r="484" spans="4:46" x14ac:dyDescent="0.2"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AA484" s="74"/>
      <c r="AB484" s="74"/>
      <c r="AC484" s="74"/>
      <c r="AD484" s="74"/>
      <c r="AE484" s="74"/>
      <c r="AF484" s="74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</row>
    <row r="485" spans="4:46" x14ac:dyDescent="0.2"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AA485" s="74"/>
      <c r="AB485" s="74"/>
      <c r="AC485" s="74"/>
      <c r="AD485" s="74"/>
      <c r="AE485" s="74"/>
      <c r="AF485" s="74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</row>
    <row r="486" spans="4:46" x14ac:dyDescent="0.2"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AA486" s="74"/>
      <c r="AB486" s="74"/>
      <c r="AC486" s="74"/>
      <c r="AD486" s="74"/>
      <c r="AE486" s="74"/>
      <c r="AF486" s="74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</row>
    <row r="487" spans="4:46" x14ac:dyDescent="0.2"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AA487" s="74"/>
      <c r="AB487" s="74"/>
      <c r="AC487" s="74"/>
      <c r="AD487" s="74"/>
      <c r="AE487" s="74"/>
      <c r="AF487" s="74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</row>
    <row r="488" spans="4:46" x14ac:dyDescent="0.2"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AA488" s="74"/>
      <c r="AB488" s="74"/>
      <c r="AC488" s="74"/>
      <c r="AD488" s="74"/>
      <c r="AE488" s="74"/>
      <c r="AF488" s="74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</row>
    <row r="489" spans="4:46" x14ac:dyDescent="0.2"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AA489" s="74"/>
      <c r="AB489" s="74"/>
      <c r="AC489" s="74"/>
      <c r="AD489" s="74"/>
      <c r="AE489" s="74"/>
      <c r="AF489" s="74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</row>
    <row r="490" spans="4:46" x14ac:dyDescent="0.2"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AA490" s="74"/>
      <c r="AB490" s="74"/>
      <c r="AC490" s="74"/>
      <c r="AD490" s="74"/>
      <c r="AE490" s="74"/>
      <c r="AF490" s="74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</row>
    <row r="491" spans="4:46" x14ac:dyDescent="0.2"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AA491" s="74"/>
      <c r="AB491" s="74"/>
      <c r="AC491" s="74"/>
      <c r="AD491" s="74"/>
      <c r="AE491" s="74"/>
      <c r="AF491" s="74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</row>
    <row r="492" spans="4:46" x14ac:dyDescent="0.2"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AA492" s="74"/>
      <c r="AB492" s="74"/>
      <c r="AC492" s="74"/>
      <c r="AD492" s="74"/>
      <c r="AE492" s="74"/>
      <c r="AF492" s="74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</row>
    <row r="493" spans="4:46" x14ac:dyDescent="0.2"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AA493" s="74"/>
      <c r="AB493" s="74"/>
      <c r="AC493" s="74"/>
      <c r="AD493" s="74"/>
      <c r="AE493" s="74"/>
      <c r="AF493" s="74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</row>
    <row r="494" spans="4:46" x14ac:dyDescent="0.2"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AA494" s="74"/>
      <c r="AB494" s="74"/>
      <c r="AC494" s="74"/>
      <c r="AD494" s="74"/>
      <c r="AE494" s="74"/>
      <c r="AF494" s="74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</row>
    <row r="495" spans="4:46" x14ac:dyDescent="0.2"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AA495" s="74"/>
      <c r="AB495" s="74"/>
      <c r="AC495" s="74"/>
      <c r="AD495" s="74"/>
      <c r="AE495" s="74"/>
      <c r="AF495" s="74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</row>
    <row r="496" spans="4:46" x14ac:dyDescent="0.2"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AA496" s="74"/>
      <c r="AB496" s="74"/>
      <c r="AC496" s="74"/>
      <c r="AD496" s="74"/>
      <c r="AE496" s="74"/>
      <c r="AF496" s="74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</row>
    <row r="497" spans="4:46" x14ac:dyDescent="0.2"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AA497" s="74"/>
      <c r="AB497" s="74"/>
      <c r="AC497" s="74"/>
      <c r="AD497" s="74"/>
      <c r="AE497" s="74"/>
      <c r="AF497" s="74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</row>
    <row r="498" spans="4:46" x14ac:dyDescent="0.2"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AA498" s="74"/>
      <c r="AB498" s="74"/>
      <c r="AC498" s="74"/>
      <c r="AD498" s="74"/>
      <c r="AE498" s="74"/>
      <c r="AF498" s="74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</row>
    <row r="499" spans="4:46" x14ac:dyDescent="0.2"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AA499" s="74"/>
      <c r="AB499" s="74"/>
      <c r="AC499" s="74"/>
      <c r="AD499" s="74"/>
      <c r="AE499" s="74"/>
      <c r="AF499" s="74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</row>
    <row r="500" spans="4:46" x14ac:dyDescent="0.2"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AA500" s="74"/>
      <c r="AB500" s="74"/>
      <c r="AC500" s="74"/>
      <c r="AD500" s="74"/>
      <c r="AE500" s="74"/>
      <c r="AF500" s="74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</row>
    <row r="501" spans="4:46" x14ac:dyDescent="0.2"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AA501" s="74"/>
      <c r="AB501" s="74"/>
      <c r="AC501" s="74"/>
      <c r="AD501" s="74"/>
      <c r="AE501" s="74"/>
      <c r="AF501" s="74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</row>
    <row r="502" spans="4:46" x14ac:dyDescent="0.2"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AA502" s="74"/>
      <c r="AB502" s="74"/>
      <c r="AC502" s="74"/>
      <c r="AD502" s="74"/>
      <c r="AE502" s="74"/>
      <c r="AF502" s="74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</row>
    <row r="503" spans="4:46" x14ac:dyDescent="0.2"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AA503" s="74"/>
      <c r="AB503" s="74"/>
      <c r="AC503" s="74"/>
      <c r="AD503" s="74"/>
      <c r="AE503" s="74"/>
      <c r="AF503" s="74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</row>
    <row r="504" spans="4:46" x14ac:dyDescent="0.2"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AA504" s="74"/>
      <c r="AB504" s="74"/>
      <c r="AC504" s="74"/>
      <c r="AD504" s="74"/>
      <c r="AE504" s="74"/>
      <c r="AF504" s="74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</row>
    <row r="505" spans="4:46" x14ac:dyDescent="0.2"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AA505" s="74"/>
      <c r="AB505" s="74"/>
      <c r="AC505" s="74"/>
      <c r="AD505" s="74"/>
      <c r="AE505" s="74"/>
      <c r="AF505" s="74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</row>
    <row r="506" spans="4:46" x14ac:dyDescent="0.2"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AA506" s="74"/>
      <c r="AB506" s="74"/>
      <c r="AC506" s="74"/>
      <c r="AD506" s="74"/>
      <c r="AE506" s="74"/>
      <c r="AF506" s="74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</row>
    <row r="507" spans="4:46" x14ac:dyDescent="0.2"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AA507" s="74"/>
      <c r="AB507" s="74"/>
      <c r="AC507" s="74"/>
      <c r="AD507" s="74"/>
      <c r="AE507" s="74"/>
      <c r="AF507" s="74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</row>
    <row r="508" spans="4:46" x14ac:dyDescent="0.2"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AA508" s="74"/>
      <c r="AB508" s="74"/>
      <c r="AC508" s="74"/>
      <c r="AD508" s="74"/>
      <c r="AE508" s="74"/>
      <c r="AF508" s="74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</row>
    <row r="509" spans="4:46" x14ac:dyDescent="0.2"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AA509" s="74"/>
      <c r="AB509" s="74"/>
      <c r="AC509" s="74"/>
      <c r="AD509" s="74"/>
      <c r="AE509" s="74"/>
      <c r="AF509" s="74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</row>
    <row r="510" spans="4:46" x14ac:dyDescent="0.2"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AA510" s="74"/>
      <c r="AB510" s="74"/>
      <c r="AC510" s="74"/>
      <c r="AD510" s="74"/>
      <c r="AE510" s="74"/>
      <c r="AF510" s="74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</row>
    <row r="511" spans="4:46" x14ac:dyDescent="0.2"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AA511" s="74"/>
      <c r="AB511" s="74"/>
      <c r="AC511" s="74"/>
      <c r="AD511" s="74"/>
      <c r="AE511" s="74"/>
      <c r="AF511" s="74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</row>
    <row r="512" spans="4:46" x14ac:dyDescent="0.2"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AA512" s="74"/>
      <c r="AB512" s="74"/>
      <c r="AC512" s="74"/>
      <c r="AD512" s="74"/>
      <c r="AE512" s="74"/>
      <c r="AF512" s="74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</row>
    <row r="513" spans="4:46" x14ac:dyDescent="0.2"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AA513" s="74"/>
      <c r="AB513" s="74"/>
      <c r="AC513" s="74"/>
      <c r="AD513" s="74"/>
      <c r="AE513" s="74"/>
      <c r="AF513" s="74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</row>
    <row r="514" spans="4:46" x14ac:dyDescent="0.2"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AA514" s="74"/>
      <c r="AB514" s="74"/>
      <c r="AC514" s="74"/>
      <c r="AD514" s="74"/>
      <c r="AE514" s="74"/>
      <c r="AF514" s="74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</row>
    <row r="515" spans="4:46" x14ac:dyDescent="0.2"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AA515" s="74"/>
      <c r="AB515" s="74"/>
      <c r="AC515" s="74"/>
      <c r="AD515" s="74"/>
      <c r="AE515" s="74"/>
      <c r="AF515" s="74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</row>
    <row r="516" spans="4:46" x14ac:dyDescent="0.2"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AA516" s="74"/>
      <c r="AB516" s="74"/>
      <c r="AC516" s="74"/>
      <c r="AD516" s="74"/>
      <c r="AE516" s="74"/>
      <c r="AF516" s="74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</row>
    <row r="517" spans="4:46" x14ac:dyDescent="0.2"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AA517" s="74"/>
      <c r="AB517" s="74"/>
      <c r="AC517" s="74"/>
      <c r="AD517" s="74"/>
      <c r="AE517" s="74"/>
      <c r="AF517" s="74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</row>
    <row r="518" spans="4:46" x14ac:dyDescent="0.2"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AA518" s="74"/>
      <c r="AB518" s="74"/>
      <c r="AC518" s="74"/>
      <c r="AD518" s="74"/>
      <c r="AE518" s="74"/>
      <c r="AF518" s="74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</row>
    <row r="519" spans="4:46" x14ac:dyDescent="0.2"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AA519" s="74"/>
      <c r="AB519" s="74"/>
      <c r="AC519" s="74"/>
      <c r="AD519" s="74"/>
      <c r="AE519" s="74"/>
      <c r="AF519" s="74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</row>
    <row r="520" spans="4:46" x14ac:dyDescent="0.2"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AA520" s="74"/>
      <c r="AB520" s="74"/>
      <c r="AC520" s="74"/>
      <c r="AD520" s="74"/>
      <c r="AE520" s="74"/>
      <c r="AF520" s="74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</row>
    <row r="521" spans="4:46" x14ac:dyDescent="0.2"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AA521" s="74"/>
      <c r="AB521" s="74"/>
      <c r="AC521" s="74"/>
      <c r="AD521" s="74"/>
      <c r="AE521" s="74"/>
      <c r="AF521" s="74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</row>
    <row r="522" spans="4:46" x14ac:dyDescent="0.2"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AA522" s="74"/>
      <c r="AB522" s="74"/>
      <c r="AC522" s="74"/>
      <c r="AD522" s="74"/>
      <c r="AE522" s="74"/>
      <c r="AF522" s="74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</row>
    <row r="523" spans="4:46" x14ac:dyDescent="0.2"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AA523" s="74"/>
      <c r="AB523" s="74"/>
      <c r="AC523" s="74"/>
      <c r="AD523" s="74"/>
      <c r="AE523" s="74"/>
      <c r="AF523" s="74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</row>
    <row r="524" spans="4:46" x14ac:dyDescent="0.2"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AA524" s="74"/>
      <c r="AB524" s="74"/>
      <c r="AC524" s="74"/>
      <c r="AD524" s="74"/>
      <c r="AE524" s="74"/>
      <c r="AF524" s="74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</row>
    <row r="525" spans="4:46" x14ac:dyDescent="0.2"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AA525" s="74"/>
      <c r="AB525" s="74"/>
      <c r="AC525" s="74"/>
      <c r="AD525" s="74"/>
      <c r="AE525" s="74"/>
      <c r="AF525" s="74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</row>
    <row r="526" spans="4:46" x14ac:dyDescent="0.2"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AA526" s="74"/>
      <c r="AB526" s="74"/>
      <c r="AC526" s="74"/>
      <c r="AD526" s="74"/>
      <c r="AE526" s="74"/>
      <c r="AF526" s="74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</row>
    <row r="527" spans="4:46" x14ac:dyDescent="0.2"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AA527" s="74"/>
      <c r="AB527" s="74"/>
      <c r="AC527" s="74"/>
      <c r="AD527" s="74"/>
      <c r="AE527" s="74"/>
      <c r="AF527" s="74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</row>
    <row r="528" spans="4:46" x14ac:dyDescent="0.2"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AA528" s="74"/>
      <c r="AB528" s="74"/>
      <c r="AC528" s="74"/>
      <c r="AD528" s="74"/>
      <c r="AE528" s="74"/>
      <c r="AF528" s="74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</row>
    <row r="529" spans="4:46" x14ac:dyDescent="0.2"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AA529" s="74"/>
      <c r="AB529" s="74"/>
      <c r="AC529" s="74"/>
      <c r="AD529" s="74"/>
      <c r="AE529" s="74"/>
      <c r="AF529" s="74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</row>
    <row r="530" spans="4:46" x14ac:dyDescent="0.2"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AA530" s="74"/>
      <c r="AB530" s="74"/>
      <c r="AC530" s="74"/>
      <c r="AD530" s="74"/>
      <c r="AE530" s="74"/>
      <c r="AF530" s="74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</row>
    <row r="531" spans="4:46" x14ac:dyDescent="0.2"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AA531" s="74"/>
      <c r="AB531" s="74"/>
      <c r="AC531" s="74"/>
      <c r="AD531" s="74"/>
      <c r="AE531" s="74"/>
      <c r="AF531" s="74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</row>
    <row r="532" spans="4:46" x14ac:dyDescent="0.2"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AA532" s="74"/>
      <c r="AB532" s="74"/>
      <c r="AC532" s="74"/>
      <c r="AD532" s="74"/>
      <c r="AE532" s="74"/>
      <c r="AF532" s="74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</row>
    <row r="533" spans="4:46" x14ac:dyDescent="0.2"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AA533" s="74"/>
      <c r="AB533" s="74"/>
      <c r="AC533" s="74"/>
      <c r="AD533" s="74"/>
      <c r="AE533" s="74"/>
      <c r="AF533" s="74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</row>
    <row r="534" spans="4:46" x14ac:dyDescent="0.2"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AA534" s="74"/>
      <c r="AB534" s="74"/>
      <c r="AC534" s="74"/>
      <c r="AD534" s="74"/>
      <c r="AE534" s="74"/>
      <c r="AF534" s="74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</row>
    <row r="535" spans="4:46" x14ac:dyDescent="0.2"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AA535" s="74"/>
      <c r="AB535" s="74"/>
      <c r="AC535" s="74"/>
      <c r="AD535" s="74"/>
      <c r="AE535" s="74"/>
      <c r="AF535" s="74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</row>
    <row r="536" spans="4:46" x14ac:dyDescent="0.2"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AA536" s="74"/>
      <c r="AB536" s="74"/>
      <c r="AC536" s="74"/>
      <c r="AD536" s="74"/>
      <c r="AE536" s="74"/>
      <c r="AF536" s="74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</row>
    <row r="537" spans="4:46" x14ac:dyDescent="0.2"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AA537" s="74"/>
      <c r="AB537" s="74"/>
      <c r="AC537" s="74"/>
      <c r="AD537" s="74"/>
      <c r="AE537" s="74"/>
      <c r="AF537" s="74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</row>
    <row r="538" spans="4:46" x14ac:dyDescent="0.2"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AA538" s="74"/>
      <c r="AB538" s="74"/>
      <c r="AC538" s="74"/>
      <c r="AD538" s="74"/>
      <c r="AE538" s="74"/>
      <c r="AF538" s="74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</row>
    <row r="539" spans="4:46" x14ac:dyDescent="0.2"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AA539" s="74"/>
      <c r="AB539" s="74"/>
      <c r="AC539" s="74"/>
      <c r="AD539" s="74"/>
      <c r="AE539" s="74"/>
      <c r="AF539" s="74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</row>
    <row r="540" spans="4:46" x14ac:dyDescent="0.2"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AA540" s="74"/>
      <c r="AB540" s="74"/>
      <c r="AC540" s="74"/>
      <c r="AD540" s="74"/>
      <c r="AE540" s="74"/>
      <c r="AF540" s="74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</row>
    <row r="541" spans="4:46" x14ac:dyDescent="0.2"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AA541" s="74"/>
      <c r="AB541" s="74"/>
      <c r="AC541" s="74"/>
      <c r="AD541" s="74"/>
      <c r="AE541" s="74"/>
      <c r="AF541" s="74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</row>
    <row r="542" spans="4:46" x14ac:dyDescent="0.2"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AA542" s="74"/>
      <c r="AB542" s="74"/>
      <c r="AC542" s="74"/>
      <c r="AD542" s="74"/>
      <c r="AE542" s="74"/>
      <c r="AF542" s="74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</row>
    <row r="543" spans="4:46" x14ac:dyDescent="0.2"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AA543" s="74"/>
      <c r="AB543" s="74"/>
      <c r="AC543" s="74"/>
      <c r="AD543" s="74"/>
      <c r="AE543" s="74"/>
      <c r="AF543" s="74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</row>
    <row r="544" spans="4:46" x14ac:dyDescent="0.2"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AA544" s="74"/>
      <c r="AB544" s="74"/>
      <c r="AC544" s="74"/>
      <c r="AD544" s="74"/>
      <c r="AE544" s="74"/>
      <c r="AF544" s="74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</row>
    <row r="545" spans="4:46" x14ac:dyDescent="0.2"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AA545" s="74"/>
      <c r="AB545" s="74"/>
      <c r="AC545" s="74"/>
      <c r="AD545" s="74"/>
      <c r="AE545" s="74"/>
      <c r="AF545" s="74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</row>
    <row r="546" spans="4:46" x14ac:dyDescent="0.2"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AA546" s="74"/>
      <c r="AB546" s="74"/>
      <c r="AC546" s="74"/>
      <c r="AD546" s="74"/>
      <c r="AE546" s="74"/>
      <c r="AF546" s="74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</row>
    <row r="547" spans="4:46" x14ac:dyDescent="0.2"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AA547" s="74"/>
      <c r="AB547" s="74"/>
      <c r="AC547" s="74"/>
      <c r="AD547" s="74"/>
      <c r="AE547" s="74"/>
      <c r="AF547" s="74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</row>
    <row r="548" spans="4:46" x14ac:dyDescent="0.2"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AA548" s="74"/>
      <c r="AB548" s="74"/>
      <c r="AC548" s="74"/>
      <c r="AD548" s="74"/>
      <c r="AE548" s="74"/>
      <c r="AF548" s="74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</row>
    <row r="549" spans="4:46" x14ac:dyDescent="0.2"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AA549" s="74"/>
      <c r="AB549" s="74"/>
      <c r="AC549" s="74"/>
      <c r="AD549" s="74"/>
      <c r="AE549" s="74"/>
      <c r="AF549" s="74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</row>
    <row r="550" spans="4:46" x14ac:dyDescent="0.2"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AA550" s="74"/>
      <c r="AB550" s="74"/>
      <c r="AC550" s="74"/>
      <c r="AD550" s="74"/>
      <c r="AE550" s="74"/>
      <c r="AF550" s="74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</row>
    <row r="551" spans="4:46" x14ac:dyDescent="0.2"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AA551" s="74"/>
      <c r="AB551" s="74"/>
      <c r="AC551" s="74"/>
      <c r="AD551" s="74"/>
      <c r="AE551" s="74"/>
      <c r="AF551" s="74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</row>
    <row r="552" spans="4:46" x14ac:dyDescent="0.2"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AA552" s="74"/>
      <c r="AB552" s="74"/>
      <c r="AC552" s="74"/>
      <c r="AD552" s="74"/>
      <c r="AE552" s="74"/>
      <c r="AF552" s="74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</row>
    <row r="553" spans="4:46" x14ac:dyDescent="0.2"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AA553" s="74"/>
      <c r="AB553" s="74"/>
      <c r="AC553" s="74"/>
      <c r="AD553" s="74"/>
      <c r="AE553" s="74"/>
      <c r="AF553" s="74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</row>
    <row r="554" spans="4:46" x14ac:dyDescent="0.2"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AA554" s="74"/>
      <c r="AB554" s="74"/>
      <c r="AC554" s="74"/>
      <c r="AD554" s="74"/>
      <c r="AE554" s="74"/>
      <c r="AF554" s="74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</row>
    <row r="555" spans="4:46" x14ac:dyDescent="0.2"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AA555" s="74"/>
      <c r="AB555" s="74"/>
      <c r="AC555" s="74"/>
      <c r="AD555" s="74"/>
      <c r="AE555" s="74"/>
      <c r="AF555" s="74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</row>
    <row r="556" spans="4:46" x14ac:dyDescent="0.2"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AA556" s="74"/>
      <c r="AB556" s="74"/>
      <c r="AC556" s="74"/>
      <c r="AD556" s="74"/>
      <c r="AE556" s="74"/>
      <c r="AF556" s="74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</row>
    <row r="557" spans="4:46" x14ac:dyDescent="0.2"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AA557" s="74"/>
      <c r="AB557" s="74"/>
      <c r="AC557" s="74"/>
      <c r="AD557" s="74"/>
      <c r="AE557" s="74"/>
      <c r="AF557" s="74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</row>
    <row r="558" spans="4:46" x14ac:dyDescent="0.2"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AA558" s="74"/>
      <c r="AB558" s="74"/>
      <c r="AC558" s="74"/>
      <c r="AD558" s="74"/>
      <c r="AE558" s="74"/>
      <c r="AF558" s="74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</row>
    <row r="559" spans="4:46" x14ac:dyDescent="0.2"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AA559" s="74"/>
      <c r="AB559" s="74"/>
      <c r="AC559" s="74"/>
      <c r="AD559" s="74"/>
      <c r="AE559" s="74"/>
      <c r="AF559" s="74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</row>
    <row r="560" spans="4:46" x14ac:dyDescent="0.2"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AA560" s="74"/>
      <c r="AB560" s="74"/>
      <c r="AC560" s="74"/>
      <c r="AD560" s="74"/>
      <c r="AE560" s="74"/>
      <c r="AF560" s="74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</row>
    <row r="561" spans="4:46" x14ac:dyDescent="0.2"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AA561" s="74"/>
      <c r="AB561" s="74"/>
      <c r="AC561" s="74"/>
      <c r="AD561" s="74"/>
      <c r="AE561" s="74"/>
      <c r="AF561" s="74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</row>
    <row r="562" spans="4:46" x14ac:dyDescent="0.2"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AA562" s="74"/>
      <c r="AB562" s="74"/>
      <c r="AC562" s="74"/>
      <c r="AD562" s="74"/>
      <c r="AE562" s="74"/>
      <c r="AF562" s="74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</row>
    <row r="563" spans="4:46" x14ac:dyDescent="0.2"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AA563" s="74"/>
      <c r="AB563" s="74"/>
      <c r="AC563" s="74"/>
      <c r="AD563" s="74"/>
      <c r="AE563" s="74"/>
      <c r="AF563" s="74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</row>
    <row r="564" spans="4:46" x14ac:dyDescent="0.2"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AA564" s="74"/>
      <c r="AB564" s="74"/>
      <c r="AC564" s="74"/>
      <c r="AD564" s="74"/>
      <c r="AE564" s="74"/>
      <c r="AF564" s="74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</row>
    <row r="565" spans="4:46" x14ac:dyDescent="0.2"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AA565" s="74"/>
      <c r="AB565" s="74"/>
      <c r="AC565" s="74"/>
      <c r="AD565" s="74"/>
      <c r="AE565" s="74"/>
      <c r="AF565" s="74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</row>
    <row r="566" spans="4:46" x14ac:dyDescent="0.2"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AA566" s="74"/>
      <c r="AB566" s="74"/>
      <c r="AC566" s="74"/>
      <c r="AD566" s="74"/>
      <c r="AE566" s="74"/>
      <c r="AF566" s="74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</row>
    <row r="567" spans="4:46" x14ac:dyDescent="0.2"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AA567" s="74"/>
      <c r="AB567" s="74"/>
      <c r="AC567" s="74"/>
      <c r="AD567" s="74"/>
      <c r="AE567" s="74"/>
      <c r="AF567" s="74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</row>
    <row r="568" spans="4:46" x14ac:dyDescent="0.2"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AA568" s="74"/>
      <c r="AB568" s="74"/>
      <c r="AC568" s="74"/>
      <c r="AD568" s="74"/>
      <c r="AE568" s="74"/>
      <c r="AF568" s="74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</row>
    <row r="569" spans="4:46" x14ac:dyDescent="0.2"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AA569" s="74"/>
      <c r="AB569" s="74"/>
      <c r="AC569" s="74"/>
      <c r="AD569" s="74"/>
      <c r="AE569" s="74"/>
      <c r="AF569" s="74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</row>
    <row r="570" spans="4:46" x14ac:dyDescent="0.2"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AA570" s="74"/>
      <c r="AB570" s="74"/>
      <c r="AC570" s="74"/>
      <c r="AD570" s="74"/>
      <c r="AE570" s="74"/>
      <c r="AF570" s="74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</row>
    <row r="571" spans="4:46" x14ac:dyDescent="0.2"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AA571" s="74"/>
      <c r="AB571" s="74"/>
      <c r="AC571" s="74"/>
      <c r="AD571" s="74"/>
      <c r="AE571" s="74"/>
      <c r="AF571" s="74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</row>
    <row r="572" spans="4:46" x14ac:dyDescent="0.2"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AA572" s="74"/>
      <c r="AB572" s="74"/>
      <c r="AC572" s="74"/>
      <c r="AD572" s="74"/>
      <c r="AE572" s="74"/>
      <c r="AF572" s="74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</row>
    <row r="573" spans="4:46" x14ac:dyDescent="0.2"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AA573" s="74"/>
      <c r="AB573" s="74"/>
      <c r="AC573" s="74"/>
      <c r="AD573" s="74"/>
      <c r="AE573" s="74"/>
      <c r="AF573" s="74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</row>
    <row r="574" spans="4:46" x14ac:dyDescent="0.2"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AA574" s="74"/>
      <c r="AB574" s="74"/>
      <c r="AC574" s="74"/>
      <c r="AD574" s="74"/>
      <c r="AE574" s="74"/>
      <c r="AF574" s="74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</row>
    <row r="575" spans="4:46" x14ac:dyDescent="0.2"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AA575" s="74"/>
      <c r="AB575" s="74"/>
      <c r="AC575" s="74"/>
      <c r="AD575" s="74"/>
      <c r="AE575" s="74"/>
      <c r="AF575" s="74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</row>
    <row r="576" spans="4:46" x14ac:dyDescent="0.2"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AA576" s="74"/>
      <c r="AB576" s="74"/>
      <c r="AC576" s="74"/>
      <c r="AD576" s="74"/>
      <c r="AE576" s="74"/>
      <c r="AF576" s="74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</row>
    <row r="577" spans="4:46" x14ac:dyDescent="0.2"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AA577" s="74"/>
      <c r="AB577" s="74"/>
      <c r="AC577" s="74"/>
      <c r="AD577" s="74"/>
      <c r="AE577" s="74"/>
      <c r="AF577" s="74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</row>
    <row r="578" spans="4:46" x14ac:dyDescent="0.2"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AA578" s="74"/>
      <c r="AB578" s="74"/>
      <c r="AC578" s="74"/>
      <c r="AD578" s="74"/>
      <c r="AE578" s="74"/>
      <c r="AF578" s="74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</row>
    <row r="579" spans="4:46" x14ac:dyDescent="0.2"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AA579" s="74"/>
      <c r="AB579" s="74"/>
      <c r="AC579" s="74"/>
      <c r="AD579" s="74"/>
      <c r="AE579" s="74"/>
      <c r="AF579" s="74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</row>
    <row r="580" spans="4:46" x14ac:dyDescent="0.2"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AA580" s="74"/>
      <c r="AB580" s="74"/>
      <c r="AC580" s="74"/>
      <c r="AD580" s="74"/>
      <c r="AE580" s="74"/>
      <c r="AF580" s="74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</row>
    <row r="581" spans="4:46" x14ac:dyDescent="0.2"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AA581" s="74"/>
      <c r="AB581" s="74"/>
      <c r="AC581" s="74"/>
      <c r="AD581" s="74"/>
      <c r="AE581" s="74"/>
      <c r="AF581" s="74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</row>
    <row r="582" spans="4:46" x14ac:dyDescent="0.2"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AA582" s="74"/>
      <c r="AB582" s="74"/>
      <c r="AC582" s="74"/>
      <c r="AD582" s="74"/>
      <c r="AE582" s="74"/>
      <c r="AF582" s="74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</row>
    <row r="583" spans="4:46" x14ac:dyDescent="0.2"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AA583" s="74"/>
      <c r="AB583" s="74"/>
      <c r="AC583" s="74"/>
      <c r="AD583" s="74"/>
      <c r="AE583" s="74"/>
      <c r="AF583" s="74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</row>
    <row r="584" spans="4:46" x14ac:dyDescent="0.2"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AA584" s="74"/>
      <c r="AB584" s="74"/>
      <c r="AC584" s="74"/>
      <c r="AD584" s="74"/>
      <c r="AE584" s="74"/>
      <c r="AF584" s="74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</row>
    <row r="585" spans="4:46" x14ac:dyDescent="0.2"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AA585" s="74"/>
      <c r="AB585" s="74"/>
      <c r="AC585" s="74"/>
      <c r="AD585" s="74"/>
      <c r="AE585" s="74"/>
      <c r="AF585" s="74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</row>
    <row r="586" spans="4:46" x14ac:dyDescent="0.2"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AA586" s="74"/>
      <c r="AB586" s="74"/>
      <c r="AC586" s="74"/>
      <c r="AD586" s="74"/>
      <c r="AE586" s="74"/>
      <c r="AF586" s="74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</row>
    <row r="587" spans="4:46" x14ac:dyDescent="0.2"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AA587" s="74"/>
      <c r="AB587" s="74"/>
      <c r="AC587" s="74"/>
      <c r="AD587" s="74"/>
      <c r="AE587" s="74"/>
      <c r="AF587" s="74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</row>
    <row r="588" spans="4:46" x14ac:dyDescent="0.2"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AA588" s="74"/>
      <c r="AB588" s="74"/>
      <c r="AC588" s="74"/>
      <c r="AD588" s="74"/>
      <c r="AE588" s="74"/>
      <c r="AF588" s="74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</row>
    <row r="589" spans="4:46" x14ac:dyDescent="0.2"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AA589" s="74"/>
      <c r="AB589" s="74"/>
      <c r="AC589" s="74"/>
      <c r="AD589" s="74"/>
      <c r="AE589" s="74"/>
      <c r="AF589" s="74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</row>
    <row r="590" spans="4:46" x14ac:dyDescent="0.2"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AA590" s="74"/>
      <c r="AB590" s="74"/>
      <c r="AC590" s="74"/>
      <c r="AD590" s="74"/>
      <c r="AE590" s="74"/>
      <c r="AF590" s="74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</row>
    <row r="591" spans="4:46" x14ac:dyDescent="0.2"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AA591" s="74"/>
      <c r="AB591" s="74"/>
      <c r="AC591" s="74"/>
      <c r="AD591" s="74"/>
      <c r="AE591" s="74"/>
      <c r="AF591" s="74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</row>
    <row r="592" spans="4:46" x14ac:dyDescent="0.2"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AA592" s="74"/>
      <c r="AB592" s="74"/>
      <c r="AC592" s="74"/>
      <c r="AD592" s="74"/>
      <c r="AE592" s="74"/>
      <c r="AF592" s="74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</row>
    <row r="593" spans="4:46" x14ac:dyDescent="0.2"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AA593" s="74"/>
      <c r="AB593" s="74"/>
      <c r="AC593" s="74"/>
      <c r="AD593" s="74"/>
      <c r="AE593" s="74"/>
      <c r="AF593" s="74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</row>
    <row r="594" spans="4:46" x14ac:dyDescent="0.2"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AA594" s="74"/>
      <c r="AB594" s="74"/>
      <c r="AC594" s="74"/>
      <c r="AD594" s="74"/>
      <c r="AE594" s="74"/>
      <c r="AF594" s="74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</row>
    <row r="595" spans="4:46" x14ac:dyDescent="0.2"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AA595" s="74"/>
      <c r="AB595" s="74"/>
      <c r="AC595" s="74"/>
      <c r="AD595" s="74"/>
      <c r="AE595" s="74"/>
      <c r="AF595" s="74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</row>
    <row r="596" spans="4:46" x14ac:dyDescent="0.2"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AA596" s="74"/>
      <c r="AB596" s="74"/>
      <c r="AC596" s="74"/>
      <c r="AD596" s="74"/>
      <c r="AE596" s="74"/>
      <c r="AF596" s="74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</row>
    <row r="597" spans="4:46" x14ac:dyDescent="0.2"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AA597" s="74"/>
      <c r="AB597" s="74"/>
      <c r="AC597" s="74"/>
      <c r="AD597" s="74"/>
      <c r="AE597" s="74"/>
      <c r="AF597" s="74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</row>
    <row r="598" spans="4:46" x14ac:dyDescent="0.2"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AA598" s="74"/>
      <c r="AB598" s="74"/>
      <c r="AC598" s="74"/>
      <c r="AD598" s="74"/>
      <c r="AE598" s="74"/>
      <c r="AF598" s="74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</row>
    <row r="599" spans="4:46" x14ac:dyDescent="0.2"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AA599" s="74"/>
      <c r="AB599" s="74"/>
      <c r="AC599" s="74"/>
      <c r="AD599" s="74"/>
      <c r="AE599" s="74"/>
      <c r="AF599" s="74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</row>
    <row r="600" spans="4:46" x14ac:dyDescent="0.2"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AA600" s="74"/>
      <c r="AB600" s="74"/>
      <c r="AC600" s="74"/>
      <c r="AD600" s="74"/>
      <c r="AE600" s="74"/>
      <c r="AF600" s="74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</row>
    <row r="601" spans="4:46" x14ac:dyDescent="0.2"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AA601" s="74"/>
      <c r="AB601" s="74"/>
      <c r="AC601" s="74"/>
      <c r="AD601" s="74"/>
      <c r="AE601" s="74"/>
      <c r="AF601" s="74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</row>
    <row r="602" spans="4:46" x14ac:dyDescent="0.2"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AA602" s="74"/>
      <c r="AB602" s="74"/>
      <c r="AC602" s="74"/>
      <c r="AD602" s="74"/>
      <c r="AE602" s="74"/>
      <c r="AF602" s="74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</row>
    <row r="603" spans="4:46" x14ac:dyDescent="0.2"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AA603" s="74"/>
      <c r="AB603" s="74"/>
      <c r="AC603" s="74"/>
      <c r="AD603" s="74"/>
      <c r="AE603" s="74"/>
      <c r="AF603" s="74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</row>
    <row r="604" spans="4:46" x14ac:dyDescent="0.2"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AA604" s="74"/>
      <c r="AB604" s="74"/>
      <c r="AC604" s="74"/>
      <c r="AD604" s="74"/>
      <c r="AE604" s="74"/>
      <c r="AF604" s="74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</row>
    <row r="605" spans="4:46" x14ac:dyDescent="0.2"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AA605" s="74"/>
      <c r="AB605" s="74"/>
      <c r="AC605" s="74"/>
      <c r="AD605" s="74"/>
      <c r="AE605" s="74"/>
      <c r="AF605" s="74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</row>
    <row r="606" spans="4:46" x14ac:dyDescent="0.2"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AA606" s="74"/>
      <c r="AB606" s="74"/>
      <c r="AC606" s="74"/>
      <c r="AD606" s="74"/>
      <c r="AE606" s="74"/>
      <c r="AF606" s="74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</row>
    <row r="607" spans="4:46" x14ac:dyDescent="0.2"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AA607" s="74"/>
      <c r="AB607" s="74"/>
      <c r="AC607" s="74"/>
      <c r="AD607" s="74"/>
      <c r="AE607" s="74"/>
      <c r="AF607" s="74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</row>
    <row r="608" spans="4:46" x14ac:dyDescent="0.2"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AA608" s="74"/>
      <c r="AB608" s="74"/>
      <c r="AC608" s="74"/>
      <c r="AD608" s="74"/>
      <c r="AE608" s="74"/>
      <c r="AF608" s="74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</row>
    <row r="609" spans="4:46" x14ac:dyDescent="0.2"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AA609" s="74"/>
      <c r="AB609" s="74"/>
      <c r="AC609" s="74"/>
      <c r="AD609" s="74"/>
      <c r="AE609" s="74"/>
      <c r="AF609" s="74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</row>
    <row r="610" spans="4:46" x14ac:dyDescent="0.2"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AA610" s="74"/>
      <c r="AB610" s="74"/>
      <c r="AC610" s="74"/>
      <c r="AD610" s="74"/>
      <c r="AE610" s="74"/>
      <c r="AF610" s="74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</row>
    <row r="611" spans="4:46" x14ac:dyDescent="0.2"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AA611" s="74"/>
      <c r="AB611" s="74"/>
      <c r="AC611" s="74"/>
      <c r="AD611" s="74"/>
      <c r="AE611" s="74"/>
      <c r="AF611" s="74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</row>
    <row r="612" spans="4:46" x14ac:dyDescent="0.2"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AA612" s="74"/>
      <c r="AB612" s="74"/>
      <c r="AC612" s="74"/>
      <c r="AD612" s="74"/>
      <c r="AE612" s="74"/>
      <c r="AF612" s="74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</row>
    <row r="613" spans="4:46" x14ac:dyDescent="0.2"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AA613" s="74"/>
      <c r="AB613" s="74"/>
      <c r="AC613" s="74"/>
      <c r="AD613" s="74"/>
      <c r="AE613" s="74"/>
      <c r="AF613" s="74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</row>
    <row r="614" spans="4:46" x14ac:dyDescent="0.2"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AA614" s="74"/>
      <c r="AB614" s="74"/>
      <c r="AC614" s="74"/>
      <c r="AD614" s="74"/>
      <c r="AE614" s="74"/>
      <c r="AF614" s="74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</row>
    <row r="615" spans="4:46" x14ac:dyDescent="0.2"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AA615" s="74"/>
      <c r="AB615" s="74"/>
      <c r="AC615" s="74"/>
      <c r="AD615" s="74"/>
      <c r="AE615" s="74"/>
      <c r="AF615" s="74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</row>
    <row r="616" spans="4:46" x14ac:dyDescent="0.2"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AA616" s="74"/>
      <c r="AB616" s="74"/>
      <c r="AC616" s="74"/>
      <c r="AD616" s="74"/>
      <c r="AE616" s="74"/>
      <c r="AF616" s="74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</row>
    <row r="617" spans="4:46" x14ac:dyDescent="0.2"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AA617" s="74"/>
      <c r="AB617" s="74"/>
      <c r="AC617" s="74"/>
      <c r="AD617" s="74"/>
      <c r="AE617" s="74"/>
      <c r="AF617" s="74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</row>
    <row r="618" spans="4:46" x14ac:dyDescent="0.2"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AA618" s="74"/>
      <c r="AB618" s="74"/>
      <c r="AC618" s="74"/>
      <c r="AD618" s="74"/>
      <c r="AE618" s="74"/>
      <c r="AF618" s="74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</row>
    <row r="619" spans="4:46" x14ac:dyDescent="0.2"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AA619" s="74"/>
      <c r="AB619" s="74"/>
      <c r="AC619" s="74"/>
      <c r="AD619" s="74"/>
      <c r="AE619" s="74"/>
      <c r="AF619" s="74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</row>
    <row r="620" spans="4:46" x14ac:dyDescent="0.2"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AA620" s="74"/>
      <c r="AB620" s="74"/>
      <c r="AC620" s="74"/>
      <c r="AD620" s="74"/>
      <c r="AE620" s="74"/>
      <c r="AF620" s="74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</row>
    <row r="621" spans="4:46" x14ac:dyDescent="0.2"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AA621" s="74"/>
      <c r="AB621" s="74"/>
      <c r="AC621" s="74"/>
      <c r="AD621" s="74"/>
      <c r="AE621" s="74"/>
      <c r="AF621" s="74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</row>
    <row r="622" spans="4:46" x14ac:dyDescent="0.2"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AA622" s="74"/>
      <c r="AB622" s="74"/>
      <c r="AC622" s="74"/>
      <c r="AD622" s="74"/>
      <c r="AE622" s="74"/>
      <c r="AF622" s="74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</row>
    <row r="623" spans="4:46" x14ac:dyDescent="0.2"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AA623" s="74"/>
      <c r="AB623" s="74"/>
      <c r="AC623" s="74"/>
      <c r="AD623" s="74"/>
      <c r="AE623" s="74"/>
      <c r="AF623" s="74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</row>
    <row r="624" spans="4:46" x14ac:dyDescent="0.2"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AA624" s="74"/>
      <c r="AB624" s="74"/>
      <c r="AC624" s="74"/>
      <c r="AD624" s="74"/>
      <c r="AE624" s="74"/>
      <c r="AF624" s="74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</row>
    <row r="625" spans="4:46" x14ac:dyDescent="0.2"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AA625" s="74"/>
      <c r="AB625" s="74"/>
      <c r="AC625" s="74"/>
      <c r="AD625" s="74"/>
      <c r="AE625" s="74"/>
      <c r="AF625" s="74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</row>
    <row r="626" spans="4:46" x14ac:dyDescent="0.2"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AA626" s="74"/>
      <c r="AB626" s="74"/>
      <c r="AC626" s="74"/>
      <c r="AD626" s="74"/>
      <c r="AE626" s="74"/>
      <c r="AF626" s="74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</row>
    <row r="627" spans="4:46" x14ac:dyDescent="0.2"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AA627" s="74"/>
      <c r="AB627" s="74"/>
      <c r="AC627" s="74"/>
      <c r="AD627" s="74"/>
      <c r="AE627" s="74"/>
      <c r="AF627" s="74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</row>
    <row r="628" spans="4:46" x14ac:dyDescent="0.2"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AA628" s="74"/>
      <c r="AB628" s="74"/>
      <c r="AC628" s="74"/>
      <c r="AD628" s="74"/>
      <c r="AE628" s="74"/>
      <c r="AF628" s="74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</row>
    <row r="629" spans="4:46" x14ac:dyDescent="0.2"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AA629" s="74"/>
      <c r="AB629" s="74"/>
      <c r="AC629" s="74"/>
      <c r="AD629" s="74"/>
      <c r="AE629" s="74"/>
      <c r="AF629" s="74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</row>
    <row r="630" spans="4:46" x14ac:dyDescent="0.2"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AA630" s="74"/>
      <c r="AB630" s="74"/>
      <c r="AC630" s="74"/>
      <c r="AD630" s="74"/>
      <c r="AE630" s="74"/>
      <c r="AF630" s="74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</row>
    <row r="631" spans="4:46" x14ac:dyDescent="0.2"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AA631" s="74"/>
      <c r="AB631" s="74"/>
      <c r="AC631" s="74"/>
      <c r="AD631" s="74"/>
      <c r="AE631" s="74"/>
      <c r="AF631" s="74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</row>
    <row r="632" spans="4:46" x14ac:dyDescent="0.2"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AA632" s="74"/>
      <c r="AB632" s="74"/>
      <c r="AC632" s="74"/>
      <c r="AD632" s="74"/>
      <c r="AE632" s="74"/>
      <c r="AF632" s="74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</row>
    <row r="633" spans="4:46" x14ac:dyDescent="0.2"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AA633" s="74"/>
      <c r="AB633" s="74"/>
      <c r="AC633" s="74"/>
      <c r="AD633" s="74"/>
      <c r="AE633" s="74"/>
      <c r="AF633" s="74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</row>
    <row r="634" spans="4:46" x14ac:dyDescent="0.2"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AA634" s="74"/>
      <c r="AB634" s="74"/>
      <c r="AC634" s="74"/>
      <c r="AD634" s="74"/>
      <c r="AE634" s="74"/>
      <c r="AF634" s="74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</row>
    <row r="635" spans="4:46" x14ac:dyDescent="0.2"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AA635" s="74"/>
      <c r="AB635" s="74"/>
      <c r="AC635" s="74"/>
      <c r="AD635" s="74"/>
      <c r="AE635" s="74"/>
      <c r="AF635" s="74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</row>
    <row r="636" spans="4:46" x14ac:dyDescent="0.2"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AA636" s="74"/>
      <c r="AB636" s="74"/>
      <c r="AC636" s="74"/>
      <c r="AD636" s="74"/>
      <c r="AE636" s="74"/>
      <c r="AF636" s="74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</row>
    <row r="637" spans="4:46" x14ac:dyDescent="0.2"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AA637" s="74"/>
      <c r="AB637" s="74"/>
      <c r="AC637" s="74"/>
      <c r="AD637" s="74"/>
      <c r="AE637" s="74"/>
      <c r="AF637" s="74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</row>
    <row r="638" spans="4:46" x14ac:dyDescent="0.2"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AA638" s="74"/>
      <c r="AB638" s="74"/>
      <c r="AC638" s="74"/>
      <c r="AD638" s="74"/>
      <c r="AE638" s="74"/>
      <c r="AF638" s="74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</row>
    <row r="639" spans="4:46" x14ac:dyDescent="0.2"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AA639" s="74"/>
      <c r="AB639" s="74"/>
      <c r="AC639" s="74"/>
      <c r="AD639" s="74"/>
      <c r="AE639" s="74"/>
      <c r="AF639" s="74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</row>
    <row r="640" spans="4:46" x14ac:dyDescent="0.2"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AA640" s="74"/>
      <c r="AB640" s="74"/>
      <c r="AC640" s="74"/>
      <c r="AD640" s="74"/>
      <c r="AE640" s="74"/>
      <c r="AF640" s="74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</row>
    <row r="641" spans="4:46" x14ac:dyDescent="0.2"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AA641" s="74"/>
      <c r="AB641" s="74"/>
      <c r="AC641" s="74"/>
      <c r="AD641" s="74"/>
      <c r="AE641" s="74"/>
      <c r="AF641" s="74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</row>
    <row r="642" spans="4:46" x14ac:dyDescent="0.2"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AA642" s="74"/>
      <c r="AB642" s="74"/>
      <c r="AC642" s="74"/>
      <c r="AD642" s="74"/>
      <c r="AE642" s="74"/>
      <c r="AF642" s="74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</row>
    <row r="643" spans="4:46" x14ac:dyDescent="0.2"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AA643" s="74"/>
      <c r="AB643" s="74"/>
      <c r="AC643" s="74"/>
      <c r="AD643" s="74"/>
      <c r="AE643" s="74"/>
      <c r="AF643" s="74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</row>
    <row r="644" spans="4:46" x14ac:dyDescent="0.2"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AA644" s="74"/>
      <c r="AB644" s="74"/>
      <c r="AC644" s="74"/>
      <c r="AD644" s="74"/>
      <c r="AE644" s="74"/>
      <c r="AF644" s="74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</row>
    <row r="645" spans="4:46" x14ac:dyDescent="0.2"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AA645" s="74"/>
      <c r="AB645" s="74"/>
      <c r="AC645" s="74"/>
      <c r="AD645" s="74"/>
      <c r="AE645" s="74"/>
      <c r="AF645" s="74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</row>
    <row r="646" spans="4:46" x14ac:dyDescent="0.2"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AA646" s="74"/>
      <c r="AB646" s="74"/>
      <c r="AC646" s="74"/>
      <c r="AD646" s="74"/>
      <c r="AE646" s="74"/>
      <c r="AF646" s="74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</row>
    <row r="647" spans="4:46" x14ac:dyDescent="0.2"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AA647" s="74"/>
      <c r="AB647" s="74"/>
      <c r="AC647" s="74"/>
      <c r="AD647" s="74"/>
      <c r="AE647" s="74"/>
      <c r="AF647" s="74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</row>
    <row r="648" spans="4:46" x14ac:dyDescent="0.2"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AA648" s="74"/>
      <c r="AB648" s="74"/>
      <c r="AC648" s="74"/>
      <c r="AD648" s="74"/>
      <c r="AE648" s="74"/>
      <c r="AF648" s="74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</row>
    <row r="649" spans="4:46" x14ac:dyDescent="0.2"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AA649" s="74"/>
      <c r="AB649" s="74"/>
      <c r="AC649" s="74"/>
      <c r="AD649" s="74"/>
      <c r="AE649" s="74"/>
      <c r="AF649" s="74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</row>
    <row r="650" spans="4:46" x14ac:dyDescent="0.2"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AA650" s="74"/>
      <c r="AB650" s="74"/>
      <c r="AC650" s="74"/>
      <c r="AD650" s="74"/>
      <c r="AE650" s="74"/>
      <c r="AF650" s="74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</row>
    <row r="651" spans="4:46" x14ac:dyDescent="0.2"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AA651" s="74"/>
      <c r="AB651" s="74"/>
      <c r="AC651" s="74"/>
      <c r="AD651" s="74"/>
      <c r="AE651" s="74"/>
      <c r="AF651" s="74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</row>
    <row r="652" spans="4:46" x14ac:dyDescent="0.2"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AA652" s="74"/>
      <c r="AB652" s="74"/>
      <c r="AC652" s="74"/>
      <c r="AD652" s="74"/>
      <c r="AE652" s="74"/>
      <c r="AF652" s="74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</row>
    <row r="653" spans="4:46" x14ac:dyDescent="0.2"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AA653" s="74"/>
      <c r="AB653" s="74"/>
      <c r="AC653" s="74"/>
      <c r="AD653" s="74"/>
      <c r="AE653" s="74"/>
      <c r="AF653" s="74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</row>
    <row r="654" spans="4:46" x14ac:dyDescent="0.2"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AA654" s="74"/>
      <c r="AB654" s="74"/>
      <c r="AC654" s="74"/>
      <c r="AD654" s="74"/>
      <c r="AE654" s="74"/>
      <c r="AF654" s="74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</row>
    <row r="655" spans="4:46" x14ac:dyDescent="0.2"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AA655" s="74"/>
      <c r="AB655" s="74"/>
      <c r="AC655" s="74"/>
      <c r="AD655" s="74"/>
      <c r="AE655" s="74"/>
      <c r="AF655" s="74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</row>
    <row r="656" spans="4:46" x14ac:dyDescent="0.2"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AA656" s="74"/>
      <c r="AB656" s="74"/>
      <c r="AC656" s="74"/>
      <c r="AD656" s="74"/>
      <c r="AE656" s="74"/>
      <c r="AF656" s="74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</row>
    <row r="657" spans="4:46" x14ac:dyDescent="0.2"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AA657" s="74"/>
      <c r="AB657" s="74"/>
      <c r="AC657" s="74"/>
      <c r="AD657" s="74"/>
      <c r="AE657" s="74"/>
      <c r="AF657" s="74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</row>
    <row r="658" spans="4:46" x14ac:dyDescent="0.2"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AA658" s="74"/>
      <c r="AB658" s="74"/>
      <c r="AC658" s="74"/>
      <c r="AD658" s="74"/>
      <c r="AE658" s="74"/>
      <c r="AF658" s="74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</row>
    <row r="659" spans="4:46" x14ac:dyDescent="0.2"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AA659" s="74"/>
      <c r="AB659" s="74"/>
      <c r="AC659" s="74"/>
      <c r="AD659" s="74"/>
      <c r="AE659" s="74"/>
      <c r="AF659" s="74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</row>
    <row r="660" spans="4:46" x14ac:dyDescent="0.2"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AA660" s="74"/>
      <c r="AB660" s="74"/>
      <c r="AC660" s="74"/>
      <c r="AD660" s="74"/>
      <c r="AE660" s="74"/>
      <c r="AF660" s="74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</row>
    <row r="661" spans="4:46" x14ac:dyDescent="0.2"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AA661" s="74"/>
      <c r="AB661" s="74"/>
      <c r="AC661" s="74"/>
      <c r="AD661" s="74"/>
      <c r="AE661" s="74"/>
      <c r="AF661" s="74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</row>
    <row r="662" spans="4:46" x14ac:dyDescent="0.2"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AA662" s="74"/>
      <c r="AB662" s="74"/>
      <c r="AC662" s="74"/>
      <c r="AD662" s="74"/>
      <c r="AE662" s="74"/>
      <c r="AF662" s="74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</row>
    <row r="663" spans="4:46" x14ac:dyDescent="0.2"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AA663" s="74"/>
      <c r="AB663" s="74"/>
      <c r="AC663" s="74"/>
      <c r="AD663" s="74"/>
      <c r="AE663" s="74"/>
      <c r="AF663" s="74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</row>
    <row r="664" spans="4:46" x14ac:dyDescent="0.2"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AA664" s="74"/>
      <c r="AB664" s="74"/>
      <c r="AC664" s="74"/>
      <c r="AD664" s="74"/>
      <c r="AE664" s="74"/>
      <c r="AF664" s="74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</row>
    <row r="665" spans="4:46" x14ac:dyDescent="0.2"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AA665" s="74"/>
      <c r="AB665" s="74"/>
      <c r="AC665" s="74"/>
      <c r="AD665" s="74"/>
      <c r="AE665" s="74"/>
      <c r="AF665" s="74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</row>
    <row r="666" spans="4:46" x14ac:dyDescent="0.2"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AA666" s="74"/>
      <c r="AB666" s="74"/>
      <c r="AC666" s="74"/>
      <c r="AD666" s="74"/>
      <c r="AE666" s="74"/>
      <c r="AF666" s="74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</row>
    <row r="667" spans="4:46" x14ac:dyDescent="0.2"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AA667" s="74"/>
      <c r="AB667" s="74"/>
      <c r="AC667" s="74"/>
      <c r="AD667" s="74"/>
      <c r="AE667" s="74"/>
      <c r="AF667" s="74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</row>
    <row r="668" spans="4:46" x14ac:dyDescent="0.2"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AA668" s="74"/>
      <c r="AB668" s="74"/>
      <c r="AC668" s="74"/>
      <c r="AD668" s="74"/>
      <c r="AE668" s="74"/>
      <c r="AF668" s="74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</row>
    <row r="669" spans="4:46" x14ac:dyDescent="0.2"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AA669" s="74"/>
      <c r="AB669" s="74"/>
      <c r="AC669" s="74"/>
      <c r="AD669" s="74"/>
      <c r="AE669" s="74"/>
      <c r="AF669" s="74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</row>
    <row r="670" spans="4:46" x14ac:dyDescent="0.2"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AA670" s="74"/>
      <c r="AB670" s="74"/>
      <c r="AC670" s="74"/>
      <c r="AD670" s="74"/>
      <c r="AE670" s="74"/>
      <c r="AF670" s="74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</row>
    <row r="671" spans="4:46" x14ac:dyDescent="0.2"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AA671" s="74"/>
      <c r="AB671" s="74"/>
      <c r="AC671" s="74"/>
      <c r="AD671" s="74"/>
      <c r="AE671" s="74"/>
      <c r="AF671" s="74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</row>
    <row r="672" spans="4:46" x14ac:dyDescent="0.2"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AA672" s="74"/>
      <c r="AB672" s="74"/>
      <c r="AC672" s="74"/>
      <c r="AD672" s="74"/>
      <c r="AE672" s="74"/>
      <c r="AF672" s="74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</row>
    <row r="673" spans="4:46" x14ac:dyDescent="0.2"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AA673" s="74"/>
      <c r="AB673" s="74"/>
      <c r="AC673" s="74"/>
      <c r="AD673" s="74"/>
      <c r="AE673" s="74"/>
      <c r="AF673" s="74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</row>
    <row r="674" spans="4:46" x14ac:dyDescent="0.2"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AA674" s="74"/>
      <c r="AB674" s="74"/>
      <c r="AC674" s="74"/>
      <c r="AD674" s="74"/>
      <c r="AE674" s="74"/>
      <c r="AF674" s="74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</row>
    <row r="675" spans="4:46" x14ac:dyDescent="0.2"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AA675" s="74"/>
      <c r="AB675" s="74"/>
      <c r="AC675" s="74"/>
      <c r="AD675" s="74"/>
      <c r="AE675" s="74"/>
      <c r="AF675" s="74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</row>
    <row r="676" spans="4:46" x14ac:dyDescent="0.2"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AA676" s="74"/>
      <c r="AB676" s="74"/>
      <c r="AC676" s="74"/>
      <c r="AD676" s="74"/>
      <c r="AE676" s="74"/>
      <c r="AF676" s="74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</row>
    <row r="677" spans="4:46" x14ac:dyDescent="0.2"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AA677" s="74"/>
      <c r="AB677" s="74"/>
      <c r="AC677" s="74"/>
      <c r="AD677" s="74"/>
      <c r="AE677" s="74"/>
      <c r="AF677" s="74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</row>
    <row r="678" spans="4:46" x14ac:dyDescent="0.2"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AA678" s="74"/>
      <c r="AB678" s="74"/>
      <c r="AC678" s="74"/>
      <c r="AD678" s="74"/>
      <c r="AE678" s="74"/>
      <c r="AF678" s="74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</row>
    <row r="679" spans="4:46" x14ac:dyDescent="0.2"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AA679" s="74"/>
      <c r="AB679" s="74"/>
      <c r="AC679" s="74"/>
      <c r="AD679" s="74"/>
      <c r="AE679" s="74"/>
      <c r="AF679" s="74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</row>
    <row r="680" spans="4:46" x14ac:dyDescent="0.2"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AA680" s="74"/>
      <c r="AB680" s="74"/>
      <c r="AC680" s="74"/>
      <c r="AD680" s="74"/>
      <c r="AE680" s="74"/>
      <c r="AF680" s="74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</row>
    <row r="681" spans="4:46" x14ac:dyDescent="0.2"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AA681" s="74"/>
      <c r="AB681" s="74"/>
      <c r="AC681" s="74"/>
      <c r="AD681" s="74"/>
      <c r="AE681" s="74"/>
      <c r="AF681" s="74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</row>
    <row r="682" spans="4:46" x14ac:dyDescent="0.2"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AA682" s="74"/>
      <c r="AB682" s="74"/>
      <c r="AC682" s="74"/>
      <c r="AD682" s="74"/>
      <c r="AE682" s="74"/>
      <c r="AF682" s="74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</row>
    <row r="683" spans="4:46" x14ac:dyDescent="0.2"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AA683" s="74"/>
      <c r="AB683" s="74"/>
      <c r="AC683" s="74"/>
      <c r="AD683" s="74"/>
      <c r="AE683" s="74"/>
      <c r="AF683" s="74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</row>
    <row r="684" spans="4:46" x14ac:dyDescent="0.2"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AA684" s="74"/>
      <c r="AB684" s="74"/>
      <c r="AC684" s="74"/>
      <c r="AD684" s="74"/>
      <c r="AE684" s="74"/>
      <c r="AF684" s="74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</row>
    <row r="685" spans="4:46" x14ac:dyDescent="0.2"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AA685" s="74"/>
      <c r="AB685" s="74"/>
      <c r="AC685" s="74"/>
      <c r="AD685" s="74"/>
      <c r="AE685" s="74"/>
      <c r="AF685" s="74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</row>
    <row r="686" spans="4:46" x14ac:dyDescent="0.2"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AA686" s="74"/>
      <c r="AB686" s="74"/>
      <c r="AC686" s="74"/>
      <c r="AD686" s="74"/>
      <c r="AE686" s="74"/>
      <c r="AF686" s="74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</row>
    <row r="687" spans="4:46" x14ac:dyDescent="0.2"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AA687" s="74"/>
      <c r="AB687" s="74"/>
      <c r="AC687" s="74"/>
      <c r="AD687" s="74"/>
      <c r="AE687" s="74"/>
      <c r="AF687" s="74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</row>
    <row r="688" spans="4:46" x14ac:dyDescent="0.2"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AA688" s="74"/>
      <c r="AB688" s="74"/>
      <c r="AC688" s="74"/>
      <c r="AD688" s="74"/>
      <c r="AE688" s="74"/>
      <c r="AF688" s="74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</row>
    <row r="689" spans="4:46" x14ac:dyDescent="0.2"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AA689" s="74"/>
      <c r="AB689" s="74"/>
      <c r="AC689" s="74"/>
      <c r="AD689" s="74"/>
      <c r="AE689" s="74"/>
      <c r="AF689" s="74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</row>
    <row r="690" spans="4:46" x14ac:dyDescent="0.2"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AA690" s="74"/>
      <c r="AB690" s="74"/>
      <c r="AC690" s="74"/>
      <c r="AD690" s="74"/>
      <c r="AE690" s="74"/>
      <c r="AF690" s="74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</row>
    <row r="691" spans="4:46" x14ac:dyDescent="0.2"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AA691" s="74"/>
      <c r="AB691" s="74"/>
      <c r="AC691" s="74"/>
      <c r="AD691" s="74"/>
      <c r="AE691" s="74"/>
      <c r="AF691" s="74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</row>
    <row r="692" spans="4:46" x14ac:dyDescent="0.2"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AA692" s="74"/>
      <c r="AB692" s="74"/>
      <c r="AC692" s="74"/>
      <c r="AD692" s="74"/>
      <c r="AE692" s="74"/>
      <c r="AF692" s="74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</row>
    <row r="693" spans="4:46" x14ac:dyDescent="0.2"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AA693" s="74"/>
      <c r="AB693" s="74"/>
      <c r="AC693" s="74"/>
      <c r="AD693" s="74"/>
      <c r="AE693" s="74"/>
      <c r="AF693" s="74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</row>
    <row r="694" spans="4:46" x14ac:dyDescent="0.2"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AA694" s="74"/>
      <c r="AB694" s="74"/>
      <c r="AC694" s="74"/>
      <c r="AD694" s="74"/>
      <c r="AE694" s="74"/>
      <c r="AF694" s="74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</row>
    <row r="695" spans="4:46" x14ac:dyDescent="0.2"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AA695" s="74"/>
      <c r="AB695" s="74"/>
      <c r="AC695" s="74"/>
      <c r="AD695" s="74"/>
      <c r="AE695" s="74"/>
      <c r="AF695" s="74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</row>
    <row r="696" spans="4:46" x14ac:dyDescent="0.2"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AA696" s="74"/>
      <c r="AB696" s="74"/>
      <c r="AC696" s="74"/>
      <c r="AD696" s="74"/>
      <c r="AE696" s="74"/>
      <c r="AF696" s="74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</row>
    <row r="697" spans="4:46" x14ac:dyDescent="0.2"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AA697" s="74"/>
      <c r="AB697" s="74"/>
      <c r="AC697" s="74"/>
      <c r="AD697" s="74"/>
      <c r="AE697" s="74"/>
      <c r="AF697" s="74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</row>
    <row r="698" spans="4:46" x14ac:dyDescent="0.2"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AA698" s="74"/>
      <c r="AB698" s="74"/>
      <c r="AC698" s="74"/>
      <c r="AD698" s="74"/>
      <c r="AE698" s="74"/>
      <c r="AF698" s="74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</row>
    <row r="699" spans="4:46" x14ac:dyDescent="0.2"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AA699" s="74"/>
      <c r="AB699" s="74"/>
      <c r="AC699" s="74"/>
      <c r="AD699" s="74"/>
      <c r="AE699" s="74"/>
      <c r="AF699" s="74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</row>
    <row r="700" spans="4:46" x14ac:dyDescent="0.2"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AA700" s="74"/>
      <c r="AB700" s="74"/>
      <c r="AC700" s="74"/>
      <c r="AD700" s="74"/>
      <c r="AE700" s="74"/>
      <c r="AF700" s="74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</row>
    <row r="701" spans="4:46" x14ac:dyDescent="0.2"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AA701" s="74"/>
      <c r="AB701" s="74"/>
      <c r="AC701" s="74"/>
      <c r="AD701" s="74"/>
      <c r="AE701" s="74"/>
      <c r="AF701" s="74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</row>
    <row r="702" spans="4:46" x14ac:dyDescent="0.2"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AA702" s="74"/>
      <c r="AB702" s="74"/>
      <c r="AC702" s="74"/>
      <c r="AD702" s="74"/>
      <c r="AE702" s="74"/>
      <c r="AF702" s="74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</row>
    <row r="703" spans="4:46" x14ac:dyDescent="0.2"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AA703" s="74"/>
      <c r="AB703" s="74"/>
      <c r="AC703" s="74"/>
      <c r="AD703" s="74"/>
      <c r="AE703" s="74"/>
      <c r="AF703" s="74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</row>
    <row r="704" spans="4:46" x14ac:dyDescent="0.2"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AA704" s="74"/>
      <c r="AB704" s="74"/>
      <c r="AC704" s="74"/>
      <c r="AD704" s="74"/>
      <c r="AE704" s="74"/>
      <c r="AF704" s="74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</row>
    <row r="705" spans="4:46" x14ac:dyDescent="0.2"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AA705" s="74"/>
      <c r="AB705" s="74"/>
      <c r="AC705" s="74"/>
      <c r="AD705" s="74"/>
      <c r="AE705" s="74"/>
      <c r="AF705" s="74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</row>
    <row r="706" spans="4:46" x14ac:dyDescent="0.2"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AA706" s="74"/>
      <c r="AB706" s="74"/>
      <c r="AC706" s="74"/>
      <c r="AD706" s="74"/>
      <c r="AE706" s="74"/>
      <c r="AF706" s="74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</row>
    <row r="707" spans="4:46" x14ac:dyDescent="0.2"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AA707" s="74"/>
      <c r="AB707" s="74"/>
      <c r="AC707" s="74"/>
      <c r="AD707" s="74"/>
      <c r="AE707" s="74"/>
      <c r="AF707" s="74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</row>
    <row r="708" spans="4:46" x14ac:dyDescent="0.2"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AA708" s="74"/>
      <c r="AB708" s="74"/>
      <c r="AC708" s="74"/>
      <c r="AD708" s="74"/>
      <c r="AE708" s="74"/>
      <c r="AF708" s="74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</row>
    <row r="709" spans="4:46" x14ac:dyDescent="0.2"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AA709" s="74"/>
      <c r="AB709" s="74"/>
      <c r="AC709" s="74"/>
      <c r="AD709" s="74"/>
      <c r="AE709" s="74"/>
      <c r="AF709" s="74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</row>
    <row r="710" spans="4:46" x14ac:dyDescent="0.2"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AA710" s="74"/>
      <c r="AB710" s="74"/>
      <c r="AC710" s="74"/>
      <c r="AD710" s="74"/>
      <c r="AE710" s="74"/>
      <c r="AF710" s="74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</row>
    <row r="711" spans="4:46" x14ac:dyDescent="0.2"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AA711" s="74"/>
      <c r="AB711" s="74"/>
      <c r="AC711" s="74"/>
      <c r="AD711" s="74"/>
      <c r="AE711" s="74"/>
      <c r="AF711" s="74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</row>
    <row r="712" spans="4:46" x14ac:dyDescent="0.2"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AA712" s="74"/>
      <c r="AB712" s="74"/>
      <c r="AC712" s="74"/>
      <c r="AD712" s="74"/>
      <c r="AE712" s="74"/>
      <c r="AF712" s="74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</row>
    <row r="713" spans="4:46" x14ac:dyDescent="0.2"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AA713" s="74"/>
      <c r="AB713" s="74"/>
      <c r="AC713" s="74"/>
      <c r="AD713" s="74"/>
      <c r="AE713" s="74"/>
      <c r="AF713" s="74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</row>
    <row r="714" spans="4:46" x14ac:dyDescent="0.2"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AA714" s="74"/>
      <c r="AB714" s="74"/>
      <c r="AC714" s="74"/>
      <c r="AD714" s="74"/>
      <c r="AE714" s="74"/>
      <c r="AF714" s="74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</row>
    <row r="715" spans="4:46" x14ac:dyDescent="0.2"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AA715" s="74"/>
      <c r="AB715" s="74"/>
      <c r="AC715" s="74"/>
      <c r="AD715" s="74"/>
      <c r="AE715" s="74"/>
      <c r="AF715" s="74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</row>
    <row r="716" spans="4:46" x14ac:dyDescent="0.2"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AA716" s="74"/>
      <c r="AB716" s="74"/>
      <c r="AC716" s="74"/>
      <c r="AD716" s="74"/>
      <c r="AE716" s="74"/>
      <c r="AF716" s="74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</row>
    <row r="717" spans="4:46" x14ac:dyDescent="0.2"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AA717" s="74"/>
      <c r="AB717" s="74"/>
      <c r="AC717" s="74"/>
      <c r="AD717" s="74"/>
      <c r="AE717" s="74"/>
      <c r="AF717" s="74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</row>
    <row r="718" spans="4:46" x14ac:dyDescent="0.2"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AA718" s="74"/>
      <c r="AB718" s="74"/>
      <c r="AC718" s="74"/>
      <c r="AD718" s="74"/>
      <c r="AE718" s="74"/>
      <c r="AF718" s="74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</row>
    <row r="719" spans="4:46" x14ac:dyDescent="0.2"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AA719" s="74"/>
      <c r="AB719" s="74"/>
      <c r="AC719" s="74"/>
      <c r="AD719" s="74"/>
      <c r="AE719" s="74"/>
      <c r="AF719" s="74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</row>
    <row r="720" spans="4:46" x14ac:dyDescent="0.2"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AA720" s="74"/>
      <c r="AB720" s="74"/>
      <c r="AC720" s="74"/>
      <c r="AD720" s="74"/>
      <c r="AE720" s="74"/>
      <c r="AF720" s="74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</row>
    <row r="721" spans="4:46" x14ac:dyDescent="0.2"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AA721" s="74"/>
      <c r="AB721" s="74"/>
      <c r="AC721" s="74"/>
      <c r="AD721" s="74"/>
      <c r="AE721" s="74"/>
      <c r="AF721" s="74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</row>
    <row r="722" spans="4:46" x14ac:dyDescent="0.2"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AA722" s="74"/>
      <c r="AB722" s="74"/>
      <c r="AC722" s="74"/>
      <c r="AD722" s="74"/>
      <c r="AE722" s="74"/>
      <c r="AF722" s="74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</row>
    <row r="723" spans="4:46" x14ac:dyDescent="0.2"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AA723" s="74"/>
      <c r="AB723" s="74"/>
      <c r="AC723" s="74"/>
      <c r="AD723" s="74"/>
      <c r="AE723" s="74"/>
      <c r="AF723" s="74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</row>
    <row r="724" spans="4:46" x14ac:dyDescent="0.2"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AA724" s="74"/>
      <c r="AB724" s="74"/>
      <c r="AC724" s="74"/>
      <c r="AD724" s="74"/>
      <c r="AE724" s="74"/>
      <c r="AF724" s="74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</row>
    <row r="725" spans="4:46" x14ac:dyDescent="0.2"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AA725" s="74"/>
      <c r="AB725" s="74"/>
      <c r="AC725" s="74"/>
      <c r="AD725" s="74"/>
      <c r="AE725" s="74"/>
      <c r="AF725" s="74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</row>
    <row r="726" spans="4:46" x14ac:dyDescent="0.2"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AA726" s="74"/>
      <c r="AB726" s="74"/>
      <c r="AC726" s="74"/>
      <c r="AD726" s="74"/>
      <c r="AE726" s="74"/>
      <c r="AF726" s="74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</row>
    <row r="727" spans="4:46" x14ac:dyDescent="0.2"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AA727" s="74"/>
      <c r="AB727" s="74"/>
      <c r="AC727" s="74"/>
      <c r="AD727" s="74"/>
      <c r="AE727" s="74"/>
      <c r="AF727" s="74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</row>
  </sheetData>
  <mergeCells count="3">
    <mergeCell ref="B1:W2"/>
    <mergeCell ref="Y1:AT2"/>
    <mergeCell ref="AV1:GV2"/>
  </mergeCells>
  <phoneticPr fontId="43" type="noConversion"/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R32"/>
  <sheetViews>
    <sheetView zoomScale="80" zoomScaleNormal="80" workbookViewId="0"/>
  </sheetViews>
  <sheetFormatPr baseColWidth="10" defaultColWidth="9.1640625" defaultRowHeight="15" x14ac:dyDescent="0.2"/>
  <cols>
    <col min="1" max="1" width="38.83203125" style="108" customWidth="1"/>
    <col min="2" max="6" width="11.5" style="96" hidden="1" customWidth="1"/>
    <col min="7" max="8" width="0" style="110" hidden="1" customWidth="1"/>
    <col min="9" max="13" width="11.5" style="96" hidden="1" customWidth="1"/>
    <col min="14" max="15" width="0" style="113" hidden="1" customWidth="1"/>
    <col min="16" max="16" width="24.6640625" style="113" customWidth="1"/>
    <col min="17" max="17" width="19.83203125" style="113" customWidth="1"/>
    <col min="18" max="19" width="11.5" style="119" bestFit="1" customWidth="1"/>
    <col min="20" max="174" width="11.5" style="119" customWidth="1"/>
    <col min="175" max="16384" width="9.1640625" style="108"/>
  </cols>
  <sheetData>
    <row r="1" spans="1:174" s="2" customFormat="1" x14ac:dyDescent="0.2">
      <c r="A1" s="2" t="s">
        <v>2105</v>
      </c>
      <c r="B1" s="65" t="s">
        <v>3</v>
      </c>
      <c r="C1" s="65" t="s">
        <v>4</v>
      </c>
      <c r="D1" s="65" t="s">
        <v>5</v>
      </c>
      <c r="E1" s="65" t="s">
        <v>2026</v>
      </c>
      <c r="F1" s="65" t="s">
        <v>2027</v>
      </c>
      <c r="G1" s="110"/>
      <c r="H1" s="110"/>
      <c r="I1" s="65" t="s">
        <v>3</v>
      </c>
      <c r="J1" s="65" t="s">
        <v>4</v>
      </c>
      <c r="K1" s="65" t="s">
        <v>5</v>
      </c>
      <c r="L1" s="65" t="s">
        <v>2026</v>
      </c>
      <c r="M1" s="65" t="s">
        <v>2027</v>
      </c>
      <c r="N1" s="111"/>
      <c r="O1" s="111"/>
      <c r="P1" s="2" t="s">
        <v>12</v>
      </c>
      <c r="Q1" s="2" t="s">
        <v>13</v>
      </c>
      <c r="R1" s="36">
        <v>1</v>
      </c>
      <c r="S1" s="36">
        <v>3</v>
      </c>
      <c r="T1" s="36">
        <v>4</v>
      </c>
      <c r="U1" s="36">
        <v>5</v>
      </c>
      <c r="V1" s="36">
        <v>6</v>
      </c>
      <c r="W1" s="36">
        <v>8</v>
      </c>
      <c r="X1" s="36">
        <v>9</v>
      </c>
      <c r="Y1" s="36">
        <v>10</v>
      </c>
      <c r="Z1" s="36">
        <v>11</v>
      </c>
      <c r="AA1" s="36">
        <v>12</v>
      </c>
      <c r="AB1" s="36">
        <v>13</v>
      </c>
      <c r="AC1" s="36">
        <v>14</v>
      </c>
      <c r="AD1" s="36">
        <v>15</v>
      </c>
      <c r="AE1" s="36">
        <v>16</v>
      </c>
      <c r="AF1" s="36">
        <v>17</v>
      </c>
      <c r="AG1" s="36">
        <v>18</v>
      </c>
      <c r="AH1" s="36">
        <v>19</v>
      </c>
      <c r="AI1" s="36">
        <v>20</v>
      </c>
      <c r="AJ1" s="36">
        <v>21</v>
      </c>
      <c r="AK1" s="36">
        <v>22</v>
      </c>
      <c r="AL1" s="36">
        <v>23</v>
      </c>
      <c r="AM1" s="36">
        <v>24</v>
      </c>
      <c r="AN1" s="36">
        <v>25</v>
      </c>
      <c r="AO1" s="36">
        <v>26</v>
      </c>
      <c r="AP1" s="36">
        <v>27</v>
      </c>
      <c r="AQ1" s="36">
        <v>28</v>
      </c>
      <c r="AR1" s="36">
        <v>29</v>
      </c>
      <c r="AS1" s="36">
        <v>30</v>
      </c>
      <c r="AT1" s="36">
        <v>31</v>
      </c>
      <c r="AU1" s="36">
        <v>32</v>
      </c>
      <c r="AV1" s="36">
        <v>33</v>
      </c>
      <c r="AW1" s="36">
        <v>34</v>
      </c>
      <c r="AX1" s="36">
        <v>35</v>
      </c>
      <c r="AY1" s="36">
        <v>36</v>
      </c>
      <c r="AZ1" s="36">
        <v>37</v>
      </c>
      <c r="BA1" s="36">
        <v>38</v>
      </c>
      <c r="BB1" s="36">
        <v>39</v>
      </c>
      <c r="BC1" s="36">
        <v>40</v>
      </c>
      <c r="BD1" s="36">
        <v>41</v>
      </c>
      <c r="BE1" s="36">
        <v>42</v>
      </c>
      <c r="BF1" s="36">
        <v>43</v>
      </c>
      <c r="BG1" s="36">
        <v>44</v>
      </c>
      <c r="BH1" s="36">
        <v>46</v>
      </c>
      <c r="BI1" s="36">
        <v>47</v>
      </c>
      <c r="BJ1" s="36">
        <v>48</v>
      </c>
      <c r="BK1" s="36">
        <v>49</v>
      </c>
      <c r="BL1" s="36">
        <v>50</v>
      </c>
      <c r="BM1" s="36">
        <v>51</v>
      </c>
      <c r="BN1" s="36">
        <v>52</v>
      </c>
      <c r="BO1" s="36">
        <v>53</v>
      </c>
      <c r="BP1" s="36">
        <v>54</v>
      </c>
      <c r="BQ1" s="36">
        <v>55</v>
      </c>
      <c r="BR1" s="36">
        <v>56</v>
      </c>
      <c r="BS1" s="36">
        <v>57</v>
      </c>
      <c r="BT1" s="36">
        <v>58</v>
      </c>
      <c r="BU1" s="36">
        <v>59</v>
      </c>
      <c r="BV1" s="36">
        <v>60</v>
      </c>
      <c r="BW1" s="36">
        <v>61</v>
      </c>
      <c r="BX1" s="36">
        <v>62</v>
      </c>
      <c r="BY1" s="36">
        <v>63</v>
      </c>
      <c r="BZ1" s="36">
        <v>64</v>
      </c>
      <c r="CA1" s="36">
        <v>65</v>
      </c>
      <c r="CB1" s="36">
        <v>66</v>
      </c>
      <c r="CC1" s="36">
        <v>67</v>
      </c>
      <c r="CD1" s="36">
        <v>68</v>
      </c>
      <c r="CE1" s="36">
        <v>69</v>
      </c>
      <c r="CF1" s="36">
        <v>70</v>
      </c>
      <c r="CG1" s="36">
        <v>71</v>
      </c>
      <c r="CH1" s="36">
        <v>72</v>
      </c>
      <c r="CI1" s="36">
        <v>73</v>
      </c>
      <c r="CJ1" s="36">
        <v>74</v>
      </c>
      <c r="CK1" s="36">
        <v>75</v>
      </c>
      <c r="CL1" s="36">
        <v>76</v>
      </c>
      <c r="CM1" s="36">
        <v>77</v>
      </c>
      <c r="CN1" s="36">
        <v>78</v>
      </c>
      <c r="CO1" s="36">
        <v>79</v>
      </c>
      <c r="CP1" s="36">
        <v>80</v>
      </c>
      <c r="CQ1" s="36">
        <v>81</v>
      </c>
      <c r="CR1" s="36">
        <v>82</v>
      </c>
      <c r="CS1" s="36">
        <v>83</v>
      </c>
      <c r="CT1" s="36">
        <v>84</v>
      </c>
      <c r="CU1" s="36">
        <v>85</v>
      </c>
      <c r="CV1" s="36">
        <v>86</v>
      </c>
      <c r="CW1" s="36">
        <v>87</v>
      </c>
      <c r="CX1" s="36">
        <v>88</v>
      </c>
      <c r="CY1" s="36">
        <v>89</v>
      </c>
      <c r="CZ1" s="36">
        <v>90</v>
      </c>
      <c r="DA1" s="36">
        <v>91</v>
      </c>
      <c r="DB1" s="36">
        <v>92</v>
      </c>
      <c r="DC1" s="36">
        <v>93</v>
      </c>
      <c r="DD1" s="36">
        <v>94</v>
      </c>
      <c r="DE1" s="36">
        <v>95</v>
      </c>
      <c r="DF1" s="36">
        <v>96</v>
      </c>
      <c r="DG1" s="36">
        <v>97</v>
      </c>
      <c r="DH1" s="36">
        <v>98</v>
      </c>
      <c r="DI1" s="36">
        <v>99</v>
      </c>
      <c r="DJ1" s="36">
        <v>100</v>
      </c>
      <c r="DK1" s="36">
        <v>101</v>
      </c>
      <c r="DL1" s="36">
        <v>102</v>
      </c>
      <c r="DM1" s="36">
        <v>103</v>
      </c>
      <c r="DN1" s="36">
        <v>104</v>
      </c>
      <c r="DO1" s="36">
        <v>105</v>
      </c>
      <c r="DP1" s="36">
        <v>106</v>
      </c>
      <c r="DQ1" s="36">
        <v>107</v>
      </c>
      <c r="DR1" s="36">
        <v>108</v>
      </c>
      <c r="DS1" s="36">
        <v>109</v>
      </c>
      <c r="DT1" s="36">
        <v>110</v>
      </c>
      <c r="DU1" s="36">
        <v>111</v>
      </c>
      <c r="DV1" s="36">
        <v>112</v>
      </c>
      <c r="DW1" s="36">
        <v>113</v>
      </c>
      <c r="DX1" s="36">
        <v>114</v>
      </c>
      <c r="DY1" s="36">
        <v>115</v>
      </c>
      <c r="DZ1" s="36">
        <v>116</v>
      </c>
      <c r="EA1" s="36">
        <v>117</v>
      </c>
      <c r="EB1" s="36">
        <v>118</v>
      </c>
      <c r="EC1" s="36">
        <v>119</v>
      </c>
      <c r="ED1" s="36">
        <v>120</v>
      </c>
      <c r="EE1" s="36">
        <v>121</v>
      </c>
      <c r="EF1" s="36">
        <v>122</v>
      </c>
      <c r="EG1" s="36">
        <v>123</v>
      </c>
      <c r="EH1" s="36">
        <v>124</v>
      </c>
      <c r="EI1" s="36">
        <v>125</v>
      </c>
      <c r="EJ1" s="36">
        <v>126</v>
      </c>
      <c r="EK1" s="36">
        <v>127</v>
      </c>
      <c r="EL1" s="36">
        <v>128</v>
      </c>
      <c r="EM1" s="36">
        <v>129</v>
      </c>
      <c r="EN1" s="36">
        <v>130</v>
      </c>
      <c r="EO1" s="36">
        <v>131</v>
      </c>
      <c r="EP1" s="36">
        <v>132</v>
      </c>
      <c r="EQ1" s="36">
        <v>133</v>
      </c>
      <c r="ER1" s="36">
        <v>134</v>
      </c>
      <c r="ES1" s="36">
        <v>135</v>
      </c>
      <c r="ET1" s="36">
        <v>136</v>
      </c>
      <c r="EU1" s="36">
        <v>137</v>
      </c>
      <c r="EV1" s="36">
        <v>138</v>
      </c>
      <c r="EW1" s="36">
        <v>139</v>
      </c>
      <c r="EX1" s="36">
        <v>140</v>
      </c>
      <c r="EY1" s="36">
        <v>141</v>
      </c>
      <c r="EZ1" s="36">
        <v>142</v>
      </c>
      <c r="FA1" s="36">
        <v>143</v>
      </c>
      <c r="FB1" s="36">
        <v>144</v>
      </c>
      <c r="FC1" s="36">
        <v>145</v>
      </c>
      <c r="FD1" s="36">
        <v>146</v>
      </c>
      <c r="FE1" s="36">
        <v>147</v>
      </c>
      <c r="FF1" s="36">
        <v>148</v>
      </c>
      <c r="FG1" s="36">
        <v>149</v>
      </c>
      <c r="FH1" s="36">
        <v>150</v>
      </c>
      <c r="FI1" s="36">
        <v>151</v>
      </c>
      <c r="FJ1" s="36">
        <v>152</v>
      </c>
      <c r="FK1" s="36">
        <v>153</v>
      </c>
      <c r="FL1" s="36">
        <v>154</v>
      </c>
      <c r="FM1" s="36">
        <v>155</v>
      </c>
      <c r="FN1" s="36">
        <v>156</v>
      </c>
      <c r="FO1" s="36">
        <v>157</v>
      </c>
      <c r="FP1" s="36">
        <v>158</v>
      </c>
      <c r="FQ1" s="36">
        <v>159</v>
      </c>
      <c r="FR1" s="36">
        <v>160</v>
      </c>
    </row>
    <row r="2" spans="1:174" s="109" customFormat="1" x14ac:dyDescent="0.2">
      <c r="B2" s="141" t="s">
        <v>2106</v>
      </c>
      <c r="C2" s="142"/>
      <c r="D2" s="142"/>
      <c r="E2" s="142"/>
      <c r="F2" s="142"/>
      <c r="G2" s="110" t="s">
        <v>6</v>
      </c>
      <c r="H2" s="110"/>
      <c r="I2" s="141" t="s">
        <v>2106</v>
      </c>
      <c r="J2" s="142"/>
      <c r="K2" s="142"/>
      <c r="L2" s="142"/>
      <c r="M2" s="142"/>
      <c r="N2" s="112" t="s">
        <v>6</v>
      </c>
      <c r="O2" s="112"/>
      <c r="R2" s="143" t="s">
        <v>2107</v>
      </c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43"/>
      <c r="BG2" s="143"/>
      <c r="BH2" s="143"/>
      <c r="BI2" s="143"/>
      <c r="BJ2" s="143"/>
      <c r="BK2" s="143"/>
      <c r="BL2" s="143"/>
      <c r="BM2" s="143"/>
      <c r="BN2" s="143"/>
      <c r="BO2" s="143"/>
      <c r="BP2" s="143"/>
      <c r="BQ2" s="143"/>
      <c r="BR2" s="143"/>
      <c r="BS2" s="143"/>
      <c r="BT2" s="143"/>
      <c r="BU2" s="143"/>
      <c r="BV2" s="143"/>
      <c r="BW2" s="143"/>
      <c r="BX2" s="143"/>
      <c r="BY2" s="143"/>
      <c r="BZ2" s="143"/>
      <c r="CA2" s="143"/>
      <c r="CB2" s="143"/>
      <c r="CC2" s="143"/>
      <c r="CD2" s="143"/>
      <c r="CE2" s="143"/>
      <c r="CF2" s="143"/>
      <c r="CG2" s="143"/>
      <c r="CH2" s="143"/>
      <c r="CI2" s="143"/>
      <c r="CJ2" s="143"/>
      <c r="CK2" s="143"/>
      <c r="CL2" s="143"/>
      <c r="CM2" s="143"/>
      <c r="CN2" s="143"/>
      <c r="CO2" s="143"/>
      <c r="CP2" s="143"/>
      <c r="CQ2" s="143"/>
      <c r="CR2" s="143"/>
      <c r="CS2" s="143"/>
      <c r="CT2" s="143"/>
      <c r="CU2" s="143"/>
      <c r="CV2" s="143"/>
      <c r="CW2" s="143"/>
      <c r="CX2" s="143"/>
      <c r="CY2" s="143"/>
      <c r="CZ2" s="143"/>
      <c r="DA2" s="143"/>
      <c r="DB2" s="143"/>
      <c r="DC2" s="143"/>
      <c r="DD2" s="143"/>
      <c r="DE2" s="143"/>
      <c r="DF2" s="143"/>
      <c r="DG2" s="143"/>
      <c r="DH2" s="143"/>
      <c r="DI2" s="143"/>
      <c r="DJ2" s="143"/>
      <c r="DK2" s="143"/>
      <c r="DL2" s="143"/>
      <c r="DM2" s="143"/>
      <c r="DN2" s="143"/>
      <c r="DO2" s="143"/>
      <c r="DP2" s="143"/>
      <c r="DQ2" s="143"/>
      <c r="DR2" s="143"/>
      <c r="DS2" s="143"/>
      <c r="DT2" s="143"/>
      <c r="DU2" s="143"/>
      <c r="DV2" s="143"/>
      <c r="DW2" s="143"/>
      <c r="DX2" s="143"/>
      <c r="DY2" s="143"/>
      <c r="DZ2" s="143"/>
      <c r="EA2" s="143"/>
      <c r="EB2" s="143"/>
      <c r="EC2" s="143"/>
      <c r="ED2" s="143"/>
      <c r="EE2" s="143"/>
      <c r="EF2" s="143"/>
      <c r="EG2" s="143"/>
      <c r="EH2" s="143"/>
      <c r="EI2" s="143"/>
      <c r="EJ2" s="143"/>
      <c r="EK2" s="143"/>
      <c r="EL2" s="143"/>
      <c r="EM2" s="143"/>
      <c r="EN2" s="143"/>
      <c r="EO2" s="143"/>
      <c r="EP2" s="143"/>
      <c r="EQ2" s="143"/>
      <c r="ER2" s="143"/>
      <c r="ES2" s="143"/>
      <c r="ET2" s="143"/>
      <c r="EU2" s="143"/>
      <c r="EV2" s="143"/>
      <c r="EW2" s="143"/>
      <c r="EX2" s="143"/>
      <c r="EY2" s="143"/>
      <c r="EZ2" s="143"/>
      <c r="FA2" s="143"/>
      <c r="FB2" s="143"/>
      <c r="FC2" s="143"/>
      <c r="FD2" s="143"/>
      <c r="FE2" s="143"/>
      <c r="FF2" s="143"/>
      <c r="FG2" s="143"/>
      <c r="FH2" s="143"/>
      <c r="FI2" s="143"/>
      <c r="FJ2" s="143"/>
      <c r="FK2" s="143"/>
      <c r="FL2" s="143"/>
      <c r="FM2" s="143"/>
      <c r="FN2" s="143"/>
      <c r="FO2" s="143"/>
      <c r="FP2" s="143"/>
      <c r="FQ2" s="143"/>
      <c r="FR2" s="143"/>
    </row>
    <row r="3" spans="1:174" x14ac:dyDescent="0.2">
      <c r="A3" s="108" t="s">
        <v>2094</v>
      </c>
      <c r="B3" s="96">
        <v>437.38700465587925</v>
      </c>
      <c r="C3" s="96">
        <v>435.76601467679666</v>
      </c>
      <c r="D3" s="96">
        <v>479.55918402232788</v>
      </c>
      <c r="E3" s="96">
        <v>506.57903968610083</v>
      </c>
      <c r="F3" s="96">
        <v>538.65294372732728</v>
      </c>
      <c r="G3" s="110">
        <f>STDEV(B3:F3)/AVERAGE(B3:F3)</f>
        <v>9.2773024237589638E-2</v>
      </c>
      <c r="I3" s="96">
        <v>642.223830680182</v>
      </c>
      <c r="J3" s="96">
        <v>747.16056185008551</v>
      </c>
      <c r="K3" s="96">
        <v>721.74584968556485</v>
      </c>
      <c r="L3" s="96">
        <v>726.57069937686276</v>
      </c>
      <c r="M3" s="96">
        <v>550.42075818351566</v>
      </c>
      <c r="N3" s="110">
        <f>STDEV(I3:M3)/AVERAGE(I3:M3)</f>
        <v>0.12036970929530889</v>
      </c>
      <c r="O3" s="110"/>
      <c r="P3" s="4" t="s">
        <v>36</v>
      </c>
      <c r="Q3" s="4" t="s">
        <v>37</v>
      </c>
      <c r="R3" s="106">
        <v>248.72240805266514</v>
      </c>
      <c r="S3" s="106">
        <v>221.19995770836525</v>
      </c>
      <c r="T3" s="106">
        <v>344.81171362407849</v>
      </c>
      <c r="U3" s="106">
        <v>378.25281022071653</v>
      </c>
      <c r="V3" s="106">
        <v>234.43908543934978</v>
      </c>
      <c r="W3" s="106">
        <v>243.23065852261982</v>
      </c>
      <c r="X3" s="106">
        <v>228.89142042866325</v>
      </c>
      <c r="Y3" s="106">
        <v>162.08493776740468</v>
      </c>
      <c r="Z3" s="106">
        <v>215.72008214348742</v>
      </c>
      <c r="AA3" s="106">
        <v>195.36465947515427</v>
      </c>
      <c r="AB3" s="106">
        <v>175.08182130423427</v>
      </c>
      <c r="AC3" s="106">
        <v>245.87609540559404</v>
      </c>
      <c r="AD3" s="106">
        <v>266.19601709788947</v>
      </c>
      <c r="AE3" s="106">
        <v>273.82504546549279</v>
      </c>
      <c r="AF3" s="106">
        <v>174.13281509219269</v>
      </c>
      <c r="AG3" s="106">
        <v>208.83610319167474</v>
      </c>
      <c r="AH3" s="106">
        <v>250.34896667442973</v>
      </c>
      <c r="AI3" s="106">
        <v>295.38525519987792</v>
      </c>
      <c r="AJ3" s="106">
        <v>206.73332674586925</v>
      </c>
      <c r="AK3" s="106">
        <v>251.7180611853189</v>
      </c>
      <c r="AL3" s="106">
        <v>266.91170732541912</v>
      </c>
      <c r="AM3" s="106">
        <v>160.66509727937927</v>
      </c>
      <c r="AN3" s="106">
        <v>158.32120264915542</v>
      </c>
      <c r="AO3" s="106">
        <v>200.37852400985707</v>
      </c>
      <c r="AP3" s="106">
        <v>205.17348771628758</v>
      </c>
      <c r="AQ3" s="106">
        <v>189.24035153920545</v>
      </c>
      <c r="AR3" s="106">
        <v>201.81737733083045</v>
      </c>
      <c r="AS3" s="106">
        <v>350.55793397679957</v>
      </c>
      <c r="AT3" s="106">
        <v>326.09379479818784</v>
      </c>
      <c r="AU3" s="106">
        <v>262.96374456456431</v>
      </c>
      <c r="AV3" s="106">
        <v>391.33307482178532</v>
      </c>
      <c r="AW3" s="106">
        <v>294.10067686130515</v>
      </c>
      <c r="AX3" s="106">
        <v>213.24706174256781</v>
      </c>
      <c r="AY3" s="106">
        <v>217.45420804178164</v>
      </c>
      <c r="AZ3" s="106">
        <v>243.03922851666522</v>
      </c>
      <c r="BA3" s="106">
        <v>257.41079041098368</v>
      </c>
      <c r="BB3" s="106">
        <v>366.41371330381594</v>
      </c>
      <c r="BC3" s="106">
        <v>321.3507534489068</v>
      </c>
      <c r="BD3" s="106">
        <v>217.32484646198657</v>
      </c>
      <c r="BE3" s="106">
        <v>354.26381290497864</v>
      </c>
      <c r="BF3" s="106">
        <v>246.87018998537707</v>
      </c>
      <c r="BG3" s="106">
        <v>254.49104205902674</v>
      </c>
      <c r="BH3" s="106">
        <v>380.80760459496094</v>
      </c>
      <c r="BI3" s="106">
        <v>271.69143670164141</v>
      </c>
      <c r="BJ3" s="106">
        <v>330.57856445180454</v>
      </c>
      <c r="BK3" s="106">
        <v>295.79054347172405</v>
      </c>
      <c r="BL3" s="106">
        <v>277.80401050148356</v>
      </c>
      <c r="BM3" s="106">
        <v>352.50021440058299</v>
      </c>
      <c r="BN3" s="106">
        <v>339.94399143401097</v>
      </c>
      <c r="BO3" s="106">
        <v>318.26574774796796</v>
      </c>
      <c r="BP3" s="106">
        <v>252.32913605808452</v>
      </c>
      <c r="BQ3" s="106">
        <v>288.72918283169128</v>
      </c>
      <c r="BR3" s="106">
        <v>304.48754623127547</v>
      </c>
      <c r="BS3" s="106">
        <v>242.40553845040176</v>
      </c>
      <c r="BT3" s="106">
        <v>304.34482445611047</v>
      </c>
      <c r="BU3" s="106">
        <v>256.10509316271526</v>
      </c>
      <c r="BV3" s="106">
        <v>187.41399080098492</v>
      </c>
      <c r="BW3" s="106">
        <v>395.05703579916513</v>
      </c>
      <c r="BX3" s="106">
        <v>225.83826695375345</v>
      </c>
      <c r="BY3" s="106">
        <v>288.83655467410608</v>
      </c>
      <c r="BZ3" s="106">
        <v>367.21096911725971</v>
      </c>
      <c r="CA3" s="106">
        <v>201.76989907607705</v>
      </c>
      <c r="CB3" s="106">
        <v>278.04998900965211</v>
      </c>
      <c r="CC3" s="106">
        <v>157.00641674491624</v>
      </c>
      <c r="CD3" s="106">
        <v>179.81889875059986</v>
      </c>
      <c r="CE3" s="106">
        <v>209.46163133131631</v>
      </c>
      <c r="CF3" s="106">
        <v>267.96421718089567</v>
      </c>
      <c r="CG3" s="106">
        <v>311.51075565362959</v>
      </c>
      <c r="CH3" s="106">
        <v>285.04967277512173</v>
      </c>
      <c r="CI3" s="106">
        <v>245.27994866755301</v>
      </c>
      <c r="CJ3" s="106">
        <v>185.11661244585443</v>
      </c>
      <c r="CK3" s="106">
        <v>322.67618680846635</v>
      </c>
      <c r="CL3" s="106">
        <v>248.11151185303817</v>
      </c>
      <c r="CM3" s="106">
        <v>258.68741654950969</v>
      </c>
      <c r="CN3" s="106">
        <v>261.35778007534196</v>
      </c>
      <c r="CO3" s="106">
        <v>346.11048079468918</v>
      </c>
      <c r="CP3" s="106">
        <v>261.41348630865622</v>
      </c>
      <c r="CQ3" s="106">
        <v>228.71605566779007</v>
      </c>
      <c r="CR3" s="106">
        <v>241.60828026707691</v>
      </c>
      <c r="CS3" s="106">
        <v>228.04799953662643</v>
      </c>
      <c r="CT3" s="106">
        <v>332.77603580326206</v>
      </c>
      <c r="CU3" s="106">
        <v>360.88726950140949</v>
      </c>
      <c r="CV3" s="106">
        <v>190.19398361500521</v>
      </c>
      <c r="CW3" s="106">
        <v>254.26812469657847</v>
      </c>
      <c r="CX3" s="106">
        <v>252.94306176137346</v>
      </c>
      <c r="CY3" s="106">
        <v>324.44034793843645</v>
      </c>
      <c r="CZ3" s="106">
        <v>388.34664147765255</v>
      </c>
      <c r="DA3" s="106">
        <v>240.50574323036273</v>
      </c>
      <c r="DB3" s="106">
        <v>350.50446345112954</v>
      </c>
      <c r="DC3" s="106">
        <v>292.75046779466794</v>
      </c>
      <c r="DD3" s="106">
        <v>273.41263755534686</v>
      </c>
      <c r="DE3" s="106">
        <v>177.42106365913193</v>
      </c>
      <c r="DF3" s="106">
        <v>286.89185680895082</v>
      </c>
      <c r="DG3" s="106">
        <v>391.81311788958413</v>
      </c>
      <c r="DH3" s="106">
        <v>410.56300371566198</v>
      </c>
      <c r="DI3" s="106">
        <v>393.92318540557119</v>
      </c>
      <c r="DJ3" s="106">
        <v>263.35555400509617</v>
      </c>
      <c r="DK3" s="106">
        <v>314.64204283132875</v>
      </c>
      <c r="DL3" s="106">
        <v>297.81190285125439</v>
      </c>
      <c r="DM3" s="106">
        <v>161.692824381452</v>
      </c>
      <c r="DN3" s="106">
        <v>227.2663027680309</v>
      </c>
      <c r="DO3" s="106">
        <v>318.73946442694</v>
      </c>
      <c r="DP3" s="106">
        <v>205.50533760980252</v>
      </c>
      <c r="DQ3" s="106">
        <v>247.78355555724261</v>
      </c>
      <c r="DR3" s="106">
        <v>350.85661953794369</v>
      </c>
      <c r="DS3" s="106">
        <v>270.17353461759694</v>
      </c>
      <c r="DT3" s="106">
        <v>245.33992743369785</v>
      </c>
      <c r="DU3" s="106">
        <v>338.67529454439006</v>
      </c>
      <c r="DV3" s="106">
        <v>298.10546091063566</v>
      </c>
      <c r="DW3" s="106">
        <v>256.21917797390279</v>
      </c>
      <c r="DX3" s="106">
        <v>250.86732097318588</v>
      </c>
      <c r="DY3" s="106">
        <v>341.39048723512002</v>
      </c>
      <c r="DZ3" s="106">
        <v>254.66849190147835</v>
      </c>
      <c r="EA3" s="106">
        <v>275.60033095873695</v>
      </c>
      <c r="EB3" s="106">
        <v>241.00691756589029</v>
      </c>
      <c r="EC3" s="106">
        <v>256.35060359646144</v>
      </c>
      <c r="ED3" s="106">
        <v>217.6417828962214</v>
      </c>
      <c r="EE3" s="106">
        <v>399.01000057689288</v>
      </c>
      <c r="EF3" s="106">
        <v>217.92068882118144</v>
      </c>
      <c r="EG3" s="106">
        <v>311.57279774370511</v>
      </c>
      <c r="EH3" s="106">
        <v>360.94186133195677</v>
      </c>
      <c r="EI3" s="106">
        <v>347.29509255728232</v>
      </c>
      <c r="EJ3" s="106">
        <v>366.75975178201992</v>
      </c>
      <c r="EK3" s="106">
        <v>286.85526661637357</v>
      </c>
      <c r="EL3" s="106">
        <v>194.90832510186388</v>
      </c>
      <c r="EM3" s="106">
        <v>270.71685682881179</v>
      </c>
      <c r="EN3" s="106">
        <v>285.1272993806615</v>
      </c>
      <c r="EO3" s="106">
        <v>242.08132629866918</v>
      </c>
      <c r="EP3" s="106">
        <v>207.56221523903773</v>
      </c>
      <c r="EQ3" s="106">
        <v>292.67969234572809</v>
      </c>
      <c r="ER3" s="106">
        <v>379.98886158735041</v>
      </c>
      <c r="ES3" s="106">
        <v>267.60632785490458</v>
      </c>
      <c r="ET3" s="106">
        <v>270.28903497525545</v>
      </c>
      <c r="EU3" s="106">
        <v>217.80142042714215</v>
      </c>
      <c r="EV3" s="106">
        <v>141.16629594096</v>
      </c>
      <c r="EW3" s="106">
        <v>365.86227175827656</v>
      </c>
      <c r="EX3" s="106">
        <v>486.24700779235428</v>
      </c>
      <c r="EY3" s="106">
        <v>360.20791172219288</v>
      </c>
      <c r="EZ3" s="106">
        <v>326.45608954776185</v>
      </c>
      <c r="FA3" s="106">
        <v>251.17948264274895</v>
      </c>
      <c r="FB3" s="106">
        <v>421.69803904404228</v>
      </c>
      <c r="FC3" s="106">
        <v>309.46213468785191</v>
      </c>
      <c r="FD3" s="106">
        <v>202.54060683452994</v>
      </c>
      <c r="FE3" s="106">
        <v>373.64931594512638</v>
      </c>
      <c r="FF3" s="106">
        <v>252.60593511962071</v>
      </c>
      <c r="FG3" s="106">
        <v>210.72916494994436</v>
      </c>
      <c r="FH3" s="106">
        <v>255.94719011782911</v>
      </c>
      <c r="FI3" s="106">
        <v>193.99487882858912</v>
      </c>
      <c r="FJ3" s="106">
        <v>174.45854880973465</v>
      </c>
      <c r="FK3" s="106">
        <v>212.75651603484508</v>
      </c>
      <c r="FL3" s="106">
        <v>198.5704467383641</v>
      </c>
      <c r="FM3" s="106">
        <v>279.70909976831604</v>
      </c>
      <c r="FN3" s="106">
        <v>337.56529682571005</v>
      </c>
      <c r="FO3" s="106">
        <v>309.88164710545323</v>
      </c>
      <c r="FP3" s="106">
        <v>351.42226897542946</v>
      </c>
      <c r="FQ3" s="106">
        <v>207.30622290600422</v>
      </c>
      <c r="FR3" s="106">
        <v>291.2259697754647</v>
      </c>
    </row>
    <row r="4" spans="1:174" x14ac:dyDescent="0.2">
      <c r="A4" s="108" t="s">
        <v>1618</v>
      </c>
      <c r="B4" s="96">
        <v>536.41628860815194</v>
      </c>
      <c r="C4" s="96">
        <v>462.48489322669747</v>
      </c>
      <c r="D4" s="96">
        <v>458.35056030586514</v>
      </c>
      <c r="E4" s="96">
        <v>424.83561105937923</v>
      </c>
      <c r="F4" s="96">
        <v>477.70899610313359</v>
      </c>
      <c r="G4" s="110">
        <f t="shared" ref="G4:G32" si="0">STDEV(B4:F4)/AVERAGE(B4:F4)</f>
        <v>8.6609020407397722E-2</v>
      </c>
      <c r="I4" s="96">
        <v>535.16264999826706</v>
      </c>
      <c r="J4" s="96">
        <v>476.80096788246072</v>
      </c>
      <c r="K4" s="96">
        <v>533.81032265376064</v>
      </c>
      <c r="L4" s="96">
        <v>568.42427926799871</v>
      </c>
      <c r="M4" s="96">
        <v>536.16712494126193</v>
      </c>
      <c r="N4" s="110">
        <f t="shared" ref="N4:N32" si="1">STDEV(I4:M4)/AVERAGE(I4:M4)</f>
        <v>6.2467730832820895E-2</v>
      </c>
      <c r="O4" s="110"/>
      <c r="P4" s="4" t="s">
        <v>56</v>
      </c>
      <c r="Q4" s="4" t="s">
        <v>57</v>
      </c>
      <c r="R4" s="103">
        <v>290.92598315599952</v>
      </c>
      <c r="S4" s="103">
        <v>560.56572742297658</v>
      </c>
      <c r="T4" s="103">
        <v>373.09266622645004</v>
      </c>
      <c r="U4" s="103">
        <v>677.60803867240895</v>
      </c>
      <c r="V4" s="103">
        <v>475.71887560076976</v>
      </c>
      <c r="W4" s="103">
        <v>404.13855087384337</v>
      </c>
      <c r="X4" s="103">
        <v>304.07326233487976</v>
      </c>
      <c r="Y4" s="103">
        <v>263.8471744764887</v>
      </c>
      <c r="Z4" s="103">
        <v>365.57690570051125</v>
      </c>
      <c r="AA4" s="103">
        <v>328.17899877028822</v>
      </c>
      <c r="AB4" s="103">
        <v>355.71340999991293</v>
      </c>
      <c r="AC4" s="103">
        <v>380.04064420114128</v>
      </c>
      <c r="AD4" s="103">
        <v>393.64463444410694</v>
      </c>
      <c r="AE4" s="103">
        <v>358.61453198501783</v>
      </c>
      <c r="AF4" s="103">
        <v>248.76134800504639</v>
      </c>
      <c r="AG4" s="103">
        <v>458.53089867283472</v>
      </c>
      <c r="AH4" s="103">
        <v>329.81139051889636</v>
      </c>
      <c r="AI4" s="103">
        <v>456.8974056806731</v>
      </c>
      <c r="AJ4" s="103">
        <v>292.54551904018035</v>
      </c>
      <c r="AK4" s="103">
        <v>405.4243234801931</v>
      </c>
      <c r="AL4" s="103">
        <v>290.59944931765665</v>
      </c>
      <c r="AM4" s="103">
        <v>415.10754845024684</v>
      </c>
      <c r="AN4" s="103">
        <v>299.9962728569958</v>
      </c>
      <c r="AO4" s="103">
        <v>350.41608864472812</v>
      </c>
      <c r="AP4" s="103">
        <v>355.05173743551313</v>
      </c>
      <c r="AQ4" s="103">
        <v>322.94117093212787</v>
      </c>
      <c r="AR4" s="103">
        <v>314.22997571404488</v>
      </c>
      <c r="AS4" s="103">
        <v>328.11675418144347</v>
      </c>
      <c r="AT4" s="103">
        <v>462.71281948932017</v>
      </c>
      <c r="AU4" s="103">
        <v>459.18128886152158</v>
      </c>
      <c r="AV4" s="103">
        <v>403.42188894874914</v>
      </c>
      <c r="AW4" s="103">
        <v>472.34775288127179</v>
      </c>
      <c r="AX4" s="103">
        <v>416.61924957196845</v>
      </c>
      <c r="AY4" s="103">
        <v>344.71066209765837</v>
      </c>
      <c r="AZ4" s="103">
        <v>295.25819999302882</v>
      </c>
      <c r="BA4" s="103">
        <v>470.29130200277547</v>
      </c>
      <c r="BB4" s="103">
        <v>438.68947422116668</v>
      </c>
      <c r="BC4" s="103">
        <v>423.6447335460806</v>
      </c>
      <c r="BD4" s="103">
        <v>358.88703755952957</v>
      </c>
      <c r="BE4" s="103">
        <v>439.73273622815628</v>
      </c>
      <c r="BF4" s="103">
        <v>462.46748245970281</v>
      </c>
      <c r="BG4" s="103">
        <v>316.34798927815172</v>
      </c>
      <c r="BH4" s="103">
        <v>468.29566761171668</v>
      </c>
      <c r="BI4" s="103">
        <v>359.35615359210743</v>
      </c>
      <c r="BJ4" s="103">
        <v>493.21807773124038</v>
      </c>
      <c r="BK4" s="103">
        <v>483.27515382899014</v>
      </c>
      <c r="BL4" s="103">
        <v>239.12286653058902</v>
      </c>
      <c r="BM4" s="103">
        <v>483.0224146824188</v>
      </c>
      <c r="BN4" s="103">
        <v>366.30822593091312</v>
      </c>
      <c r="BO4" s="103">
        <v>470.58192979351435</v>
      </c>
      <c r="BP4" s="103">
        <v>534.25935142816809</v>
      </c>
      <c r="BQ4" s="103">
        <v>493.69641391068802</v>
      </c>
      <c r="BR4" s="103">
        <v>480.22179758699838</v>
      </c>
      <c r="BS4" s="103">
        <v>336.63826702987228</v>
      </c>
      <c r="BT4" s="103">
        <v>477.01942752200409</v>
      </c>
      <c r="BU4" s="103">
        <v>432.91471877610337</v>
      </c>
      <c r="BV4" s="103">
        <v>628.59854532907116</v>
      </c>
      <c r="BW4" s="103">
        <v>383.64191294428804</v>
      </c>
      <c r="BX4" s="103">
        <v>517.37289582539904</v>
      </c>
      <c r="BY4" s="103">
        <v>446.11795188246145</v>
      </c>
      <c r="BZ4" s="103">
        <v>502.78083944092862</v>
      </c>
      <c r="CA4" s="103">
        <v>282.77806680999225</v>
      </c>
      <c r="CB4" s="103">
        <v>505.29417499159774</v>
      </c>
      <c r="CC4" s="103">
        <v>371.44314604504774</v>
      </c>
      <c r="CD4" s="103">
        <v>219.30178391767078</v>
      </c>
      <c r="CE4" s="103">
        <v>454.20974865953627</v>
      </c>
      <c r="CF4" s="103">
        <v>391.62028228322646</v>
      </c>
      <c r="CG4" s="103">
        <v>559.49449458401762</v>
      </c>
      <c r="CH4" s="103">
        <v>325.56417025609068</v>
      </c>
      <c r="CI4" s="103">
        <v>459.60272337785125</v>
      </c>
      <c r="CJ4" s="103">
        <v>202.15072282345582</v>
      </c>
      <c r="CK4" s="103">
        <v>672.92222039401986</v>
      </c>
      <c r="CL4" s="103">
        <v>339.13903229644671</v>
      </c>
      <c r="CM4" s="103">
        <v>370.19246876513273</v>
      </c>
      <c r="CN4" s="103">
        <v>387.17327338740625</v>
      </c>
      <c r="CO4" s="103">
        <v>357.49320808877758</v>
      </c>
      <c r="CP4" s="103">
        <v>580.29543094853113</v>
      </c>
      <c r="CQ4" s="103">
        <v>257.29877569356711</v>
      </c>
      <c r="CR4" s="103">
        <v>215.82262843488181</v>
      </c>
      <c r="CS4" s="103">
        <v>492.38010212116217</v>
      </c>
      <c r="CT4" s="103">
        <v>413.75666071981095</v>
      </c>
      <c r="CU4" s="103">
        <v>525.45485200316284</v>
      </c>
      <c r="CV4" s="103">
        <v>266.07227382885299</v>
      </c>
      <c r="CW4" s="103">
        <v>280.64003149896217</v>
      </c>
      <c r="CX4" s="103">
        <v>285.71811444731861</v>
      </c>
      <c r="CY4" s="103">
        <v>384.96912455929032</v>
      </c>
      <c r="CZ4" s="103">
        <v>453.29897529043893</v>
      </c>
      <c r="DA4" s="103">
        <v>263.78981516595246</v>
      </c>
      <c r="DB4" s="103">
        <v>355.99901794348222</v>
      </c>
      <c r="DC4" s="103">
        <v>461.93149110120373</v>
      </c>
      <c r="DD4" s="103">
        <v>490.31101799557547</v>
      </c>
      <c r="DE4" s="103">
        <v>245.31521448108776</v>
      </c>
      <c r="DF4" s="103">
        <v>429.54702880839284</v>
      </c>
      <c r="DG4" s="103">
        <v>330.59492093963325</v>
      </c>
      <c r="DH4" s="103">
        <v>491.88919105692065</v>
      </c>
      <c r="DI4" s="103">
        <v>322.80483225065342</v>
      </c>
      <c r="DJ4" s="103">
        <v>430.66855896997356</v>
      </c>
      <c r="DK4" s="103">
        <v>408.29723589419132</v>
      </c>
      <c r="DL4" s="103">
        <v>410.58980926689662</v>
      </c>
      <c r="DM4" s="103">
        <v>162.06655252224556</v>
      </c>
      <c r="DN4" s="103">
        <v>360.2714570075434</v>
      </c>
      <c r="DO4" s="103">
        <v>431.68686090713612</v>
      </c>
      <c r="DP4" s="103">
        <v>295.84653427592889</v>
      </c>
      <c r="DQ4" s="103">
        <v>246.23971244996795</v>
      </c>
      <c r="DR4" s="103">
        <v>430.68056226656466</v>
      </c>
      <c r="DS4" s="103">
        <v>396.22228708016701</v>
      </c>
      <c r="DT4" s="103">
        <v>387.27232178762046</v>
      </c>
      <c r="DU4" s="103">
        <v>276.73403596172892</v>
      </c>
      <c r="DV4" s="103">
        <v>311.15827612000493</v>
      </c>
      <c r="DW4" s="103">
        <v>436.11704968845362</v>
      </c>
      <c r="DX4" s="103">
        <v>367.78581690299376</v>
      </c>
      <c r="DY4" s="103">
        <v>299.75522667193724</v>
      </c>
      <c r="DZ4" s="103">
        <v>262.59856556817783</v>
      </c>
      <c r="EA4" s="103">
        <v>375.24354934151091</v>
      </c>
      <c r="EB4" s="103">
        <v>323.54265737833407</v>
      </c>
      <c r="EC4" s="103">
        <v>394.25433783020878</v>
      </c>
      <c r="ED4" s="103">
        <v>725.5380110109445</v>
      </c>
      <c r="EE4" s="103">
        <v>439.50922322954221</v>
      </c>
      <c r="EF4" s="103">
        <v>332.10033100731584</v>
      </c>
      <c r="EG4" s="103">
        <v>422.62554804844541</v>
      </c>
      <c r="EH4" s="103">
        <v>243.79554179453066</v>
      </c>
      <c r="EI4" s="103">
        <v>339.05911508023758</v>
      </c>
      <c r="EJ4" s="103">
        <v>316.81494185448719</v>
      </c>
      <c r="EK4" s="103">
        <v>407.32307068579502</v>
      </c>
      <c r="EL4" s="103">
        <v>276.81784324968652</v>
      </c>
      <c r="EM4" s="103">
        <v>477.32190210152783</v>
      </c>
      <c r="EN4" s="103">
        <v>453.20527893956444</v>
      </c>
      <c r="EO4" s="103">
        <v>427.60723679714266</v>
      </c>
      <c r="EP4" s="103">
        <v>320.78746798043102</v>
      </c>
      <c r="EQ4" s="103">
        <v>450.58265266520834</v>
      </c>
      <c r="ER4" s="103">
        <v>543.73930940280036</v>
      </c>
      <c r="ES4" s="103">
        <v>484.08197596982745</v>
      </c>
      <c r="ET4" s="103">
        <v>521.18220484672713</v>
      </c>
      <c r="EU4" s="103">
        <v>612.9359484412729</v>
      </c>
      <c r="EV4" s="103">
        <v>234.69129943857064</v>
      </c>
      <c r="EW4" s="103">
        <v>346.60477355766972</v>
      </c>
      <c r="EX4" s="103">
        <v>372.97990671738881</v>
      </c>
      <c r="EY4" s="103">
        <v>444.56086600939062</v>
      </c>
      <c r="EZ4" s="103">
        <v>491.19425476121143</v>
      </c>
      <c r="FA4" s="103">
        <v>462.42154619761794</v>
      </c>
      <c r="FB4" s="103">
        <v>393.45719619563874</v>
      </c>
      <c r="FC4" s="103">
        <v>454.02817339502019</v>
      </c>
      <c r="FD4" s="103">
        <v>205.92057991229763</v>
      </c>
      <c r="FE4" s="103">
        <v>324.09610181697593</v>
      </c>
      <c r="FF4" s="103">
        <v>328.07728041604349</v>
      </c>
      <c r="FG4" s="103">
        <v>258.97751735148961</v>
      </c>
      <c r="FH4" s="103">
        <v>575.6240494582878</v>
      </c>
      <c r="FI4" s="103">
        <v>411.71523901249776</v>
      </c>
      <c r="FJ4" s="103">
        <v>269.66818803220804</v>
      </c>
      <c r="FK4" s="103">
        <v>232.90511240599687</v>
      </c>
      <c r="FL4" s="103">
        <v>265.00734584597143</v>
      </c>
      <c r="FM4" s="103">
        <v>340.06476022023037</v>
      </c>
      <c r="FN4" s="103">
        <v>300.97058332912303</v>
      </c>
      <c r="FO4" s="103">
        <v>306.90957481449652</v>
      </c>
      <c r="FP4" s="103">
        <v>471.27529570892619</v>
      </c>
      <c r="FQ4" s="103">
        <v>452.01387367928419</v>
      </c>
      <c r="FR4" s="103">
        <v>401.57864828862137</v>
      </c>
    </row>
    <row r="5" spans="1:174" x14ac:dyDescent="0.2">
      <c r="A5" s="108" t="s">
        <v>1624</v>
      </c>
      <c r="B5" s="96">
        <v>16.157368863173435</v>
      </c>
      <c r="C5" s="96">
        <v>16.253787877436359</v>
      </c>
      <c r="D5" s="96">
        <v>16.329972205099132</v>
      </c>
      <c r="E5" s="96">
        <v>16.055451427892393</v>
      </c>
      <c r="F5" s="96">
        <v>16.18127848205101</v>
      </c>
      <c r="G5" s="110">
        <f t="shared" si="0"/>
        <v>6.3832535675641755E-3</v>
      </c>
      <c r="I5" s="96">
        <v>21.078865417705945</v>
      </c>
      <c r="J5" s="96">
        <v>20.807443770734135</v>
      </c>
      <c r="K5" s="96">
        <v>21.176606919366872</v>
      </c>
      <c r="L5" s="96">
        <v>20.594679771859383</v>
      </c>
      <c r="M5" s="96">
        <v>20.661730534608534</v>
      </c>
      <c r="N5" s="110">
        <f t="shared" si="1"/>
        <v>1.2232305856039013E-2</v>
      </c>
      <c r="O5" s="110"/>
      <c r="P5" s="4" t="s">
        <v>78</v>
      </c>
      <c r="Q5" s="4" t="s">
        <v>79</v>
      </c>
      <c r="R5" s="103">
        <v>13.832580347866392</v>
      </c>
      <c r="S5" s="103">
        <v>40.596593419459097</v>
      </c>
      <c r="T5" s="103">
        <v>20.877869906737249</v>
      </c>
      <c r="U5" s="103">
        <v>7.3626213597884744</v>
      </c>
      <c r="V5" s="103">
        <v>8.8720476270965243</v>
      </c>
      <c r="W5" s="103">
        <v>6.6811013137770843</v>
      </c>
      <c r="X5" s="103">
        <v>12.111157679766359</v>
      </c>
      <c r="Y5" s="103">
        <v>5.9608192337119519</v>
      </c>
      <c r="Z5" s="103">
        <v>7.2377571752490866</v>
      </c>
      <c r="AA5" s="103">
        <v>7.3885438022264189</v>
      </c>
      <c r="AB5" s="103">
        <v>11.662459965744151</v>
      </c>
      <c r="AC5" s="103">
        <v>9.5180004289259141</v>
      </c>
      <c r="AD5" s="103">
        <v>9.3895861798778277</v>
      </c>
      <c r="AE5" s="103">
        <v>7.8370819785009047</v>
      </c>
      <c r="AF5" s="103">
        <v>18.530842466934597</v>
      </c>
      <c r="AG5" s="103">
        <v>6.7530079129278704</v>
      </c>
      <c r="AH5" s="103">
        <v>13.457674324047288</v>
      </c>
      <c r="AI5" s="103">
        <v>8.0522173831415209</v>
      </c>
      <c r="AJ5" s="103">
        <v>10.102524495500369</v>
      </c>
      <c r="AK5" s="103">
        <v>9.4832025756543228</v>
      </c>
      <c r="AL5" s="103">
        <v>6.2797453940494368</v>
      </c>
      <c r="AM5" s="103">
        <v>9.7967270833516693</v>
      </c>
      <c r="AN5" s="103">
        <v>10.620369351117372</v>
      </c>
      <c r="AO5" s="103">
        <v>7.0189521565833104</v>
      </c>
      <c r="AP5" s="103">
        <v>10.851766201791403</v>
      </c>
      <c r="AQ5" s="103">
        <v>8.9713539110250871</v>
      </c>
      <c r="AR5" s="103">
        <v>8.3564067846957339</v>
      </c>
      <c r="AS5" s="103">
        <v>6.0065846996701859</v>
      </c>
      <c r="AT5" s="103">
        <v>7.1100320667183778</v>
      </c>
      <c r="AU5" s="103">
        <v>18.433564326256619</v>
      </c>
      <c r="AV5" s="103">
        <v>11.703007142205163</v>
      </c>
      <c r="AW5" s="103">
        <v>7.3702971053820008</v>
      </c>
      <c r="AX5" s="103">
        <v>10.848453181116167</v>
      </c>
      <c r="AY5" s="103">
        <v>7.660640345873202</v>
      </c>
      <c r="AZ5" s="103">
        <v>6.7972967008012484</v>
      </c>
      <c r="BA5" s="103">
        <v>7.3590222090755351</v>
      </c>
      <c r="BB5" s="103">
        <v>9.2336256849793141</v>
      </c>
      <c r="BC5" s="103">
        <v>10.448964607249195</v>
      </c>
      <c r="BD5" s="103">
        <v>17.061467872974429</v>
      </c>
      <c r="BE5" s="103">
        <v>7.9711753838628843</v>
      </c>
      <c r="BF5" s="103">
        <v>5.9789297998659148</v>
      </c>
      <c r="BG5" s="103">
        <v>6.4645479152803293</v>
      </c>
      <c r="BH5" s="103">
        <v>6.371766756932181</v>
      </c>
      <c r="BI5" s="103">
        <v>8.1895310359510276</v>
      </c>
      <c r="BJ5" s="103">
        <v>5.4072941916257236</v>
      </c>
      <c r="BK5" s="103">
        <v>5.8350589356236311</v>
      </c>
      <c r="BL5" s="103">
        <v>6.0320999166829967</v>
      </c>
      <c r="BM5" s="103">
        <v>6.9809038279144513</v>
      </c>
      <c r="BN5" s="103">
        <v>11.6183836465348</v>
      </c>
      <c r="BO5" s="103">
        <v>13.760845138270142</v>
      </c>
      <c r="BP5" s="103">
        <v>10.391973077435438</v>
      </c>
      <c r="BQ5" s="103">
        <v>8.9164204989275007</v>
      </c>
      <c r="BR5" s="103">
        <v>7.9940279172882454</v>
      </c>
      <c r="BS5" s="103">
        <v>13.008179160432924</v>
      </c>
      <c r="BT5" s="103">
        <v>6.8995367745933587</v>
      </c>
      <c r="BU5" s="103">
        <v>7.4445834495836776</v>
      </c>
      <c r="BV5" s="103">
        <v>9.072695724420619</v>
      </c>
      <c r="BW5" s="103">
        <v>16.627839884148727</v>
      </c>
      <c r="BX5" s="103">
        <v>8.062832868154949</v>
      </c>
      <c r="BY5" s="103">
        <v>5.1889088099712337</v>
      </c>
      <c r="BZ5" s="103">
        <v>14.194675439714599</v>
      </c>
      <c r="CA5" s="103">
        <v>4.6886723394204397</v>
      </c>
      <c r="CB5" s="103">
        <v>8.0457833873424587</v>
      </c>
      <c r="CC5" s="103">
        <v>6.778353172734171</v>
      </c>
      <c r="CD5" s="103">
        <v>7.721677944779537</v>
      </c>
      <c r="CE5" s="103">
        <v>7.6732371434775262</v>
      </c>
      <c r="CF5" s="103">
        <v>34.406764067595226</v>
      </c>
      <c r="CG5" s="103">
        <v>11.751686814505318</v>
      </c>
      <c r="CH5" s="103">
        <v>8.5473999430813645</v>
      </c>
      <c r="CI5" s="103">
        <v>7.0765214661641487</v>
      </c>
      <c r="CJ5" s="103">
        <v>6.1890578860727876</v>
      </c>
      <c r="CK5" s="103">
        <v>8.2799622847127008</v>
      </c>
      <c r="CL5" s="103">
        <v>5.2127550399580356</v>
      </c>
      <c r="CM5" s="103">
        <v>8.4175051048061551</v>
      </c>
      <c r="CN5" s="103">
        <v>4.7413787834430545</v>
      </c>
      <c r="CO5" s="103">
        <v>11.514812443133131</v>
      </c>
      <c r="CP5" s="103">
        <v>7.095363282428309</v>
      </c>
      <c r="CQ5" s="103">
        <v>6.8503392565572838</v>
      </c>
      <c r="CR5" s="103">
        <v>6.1716241076719358</v>
      </c>
      <c r="CS5" s="103">
        <v>7.9367579637160004</v>
      </c>
      <c r="CT5" s="103">
        <v>7.7784683022036907</v>
      </c>
      <c r="CU5" s="103">
        <v>6.2270884223574754</v>
      </c>
      <c r="CV5" s="103">
        <v>18.332273915665205</v>
      </c>
      <c r="CW5" s="103">
        <v>8.0614013199806962</v>
      </c>
      <c r="CX5" s="103">
        <v>6.1037534050227258</v>
      </c>
      <c r="CY5" s="103">
        <v>6.061915232863428</v>
      </c>
      <c r="CZ5" s="103">
        <v>13.728575823420053</v>
      </c>
      <c r="DA5" s="103">
        <v>5.8037286000584816</v>
      </c>
      <c r="DB5" s="103">
        <v>10.378720066318627</v>
      </c>
      <c r="DC5" s="103">
        <v>11.091017623855704</v>
      </c>
      <c r="DD5" s="103">
        <v>5.9651883862702579</v>
      </c>
      <c r="DE5" s="103">
        <v>15.372155466233334</v>
      </c>
      <c r="DF5" s="103">
        <v>10.617283917124595</v>
      </c>
      <c r="DG5" s="103">
        <v>4.1728984491840606</v>
      </c>
      <c r="DH5" s="103">
        <v>6.9786376248112774</v>
      </c>
      <c r="DI5" s="103">
        <v>7.2545901925993581</v>
      </c>
      <c r="DJ5" s="103">
        <v>10.095689889603937</v>
      </c>
      <c r="DK5" s="103">
        <v>8.2076849844678499</v>
      </c>
      <c r="DL5" s="103">
        <v>5.4366331899671048</v>
      </c>
      <c r="DM5" s="103">
        <v>4.9490889730818273</v>
      </c>
      <c r="DN5" s="103">
        <v>5.3138567866673547</v>
      </c>
      <c r="DO5" s="103">
        <v>9.6275613300730019</v>
      </c>
      <c r="DP5" s="103">
        <v>6.1283373371158438</v>
      </c>
      <c r="DQ5" s="103">
        <v>7.80821314915418</v>
      </c>
      <c r="DR5" s="103">
        <v>6.8922249964629083</v>
      </c>
      <c r="DS5" s="103">
        <v>6.0466528463923535</v>
      </c>
      <c r="DT5" s="103">
        <v>6.8567346361639769</v>
      </c>
      <c r="DU5" s="103">
        <v>5.9229727749036236</v>
      </c>
      <c r="DV5" s="103">
        <v>7.8179970529411404</v>
      </c>
      <c r="DW5" s="103">
        <v>7.9354473328843165</v>
      </c>
      <c r="DX5" s="103">
        <v>6.7208857213124693</v>
      </c>
      <c r="DY5" s="103">
        <v>4.8883651314772214</v>
      </c>
      <c r="DZ5" s="103">
        <v>7.9798621743912062</v>
      </c>
      <c r="EA5" s="103">
        <v>8.5395575286932832</v>
      </c>
      <c r="EB5" s="103">
        <v>4.2968872935980702</v>
      </c>
      <c r="EC5" s="103">
        <v>7.5180059410931177</v>
      </c>
      <c r="ED5" s="103">
        <v>10.501285134634468</v>
      </c>
      <c r="EE5" s="103">
        <v>7.836881951677058</v>
      </c>
      <c r="EF5" s="103">
        <v>11.232000435465659</v>
      </c>
      <c r="EG5" s="103">
        <v>9.1953040506474331</v>
      </c>
      <c r="EH5" s="103">
        <v>5.3386665959036197</v>
      </c>
      <c r="EI5" s="103">
        <v>7.1538041858261181</v>
      </c>
      <c r="EJ5" s="103">
        <v>6.5158860604211544</v>
      </c>
      <c r="EK5" s="103">
        <v>8.6680714184805421</v>
      </c>
      <c r="EL5" s="103">
        <v>22.106646044272981</v>
      </c>
      <c r="EM5" s="103">
        <v>9.3546075493077456</v>
      </c>
      <c r="EN5" s="103">
        <v>7.9864688678160478</v>
      </c>
      <c r="EO5" s="103">
        <v>8.1555475534571151</v>
      </c>
      <c r="EP5" s="103">
        <v>7.8030088227647365</v>
      </c>
      <c r="EQ5" s="103">
        <v>9.6768043083239181</v>
      </c>
      <c r="ER5" s="103">
        <v>7.0534592701784593</v>
      </c>
      <c r="ES5" s="103">
        <v>6.734532552257094</v>
      </c>
      <c r="ET5" s="103">
        <v>29.373167711849426</v>
      </c>
      <c r="EU5" s="103">
        <v>52.772770900109009</v>
      </c>
      <c r="EV5" s="103">
        <v>5.9114290481717067</v>
      </c>
      <c r="EW5" s="103">
        <v>6.3530813089651668</v>
      </c>
      <c r="EX5" s="103">
        <v>5.9067362333164866</v>
      </c>
      <c r="EY5" s="103">
        <v>12.223934370376851</v>
      </c>
      <c r="EZ5" s="103">
        <v>5.2582957760617264</v>
      </c>
      <c r="FA5" s="103">
        <v>7.5855104785159373</v>
      </c>
      <c r="FB5" s="103">
        <v>7.0703935209586835</v>
      </c>
      <c r="FC5" s="103">
        <v>11.717131903533396</v>
      </c>
      <c r="FD5" s="103">
        <v>6.9267969334905581</v>
      </c>
      <c r="FE5" s="103">
        <v>6.1906475422850322</v>
      </c>
      <c r="FF5" s="103">
        <v>5.1199779847937448</v>
      </c>
      <c r="FG5" s="103">
        <v>5.1113234614287393</v>
      </c>
      <c r="FH5" s="103">
        <v>8.9798006149306548</v>
      </c>
      <c r="FI5" s="103">
        <v>5.7594665340885642</v>
      </c>
      <c r="FJ5" s="103">
        <v>5.8757303647736778</v>
      </c>
      <c r="FK5" s="103">
        <v>6.3602482225895338</v>
      </c>
      <c r="FL5" s="103">
        <v>16.377285585546396</v>
      </c>
      <c r="FM5" s="103">
        <v>8.1371081800202631</v>
      </c>
      <c r="FN5" s="103">
        <v>12.511894437438983</v>
      </c>
      <c r="FO5" s="103">
        <v>6.1480130223484606</v>
      </c>
      <c r="FP5" s="103">
        <v>8.115726377841705</v>
      </c>
      <c r="FQ5" s="103">
        <v>6.7752086743881605</v>
      </c>
      <c r="FR5" s="103">
        <v>4.586705653425267</v>
      </c>
    </row>
    <row r="6" spans="1:174" x14ac:dyDescent="0.2">
      <c r="A6" s="108" t="s">
        <v>1629</v>
      </c>
      <c r="B6" s="96">
        <v>226.98899108174825</v>
      </c>
      <c r="C6" s="96">
        <v>218.60516822197232</v>
      </c>
      <c r="D6" s="96">
        <v>233.56828180572106</v>
      </c>
      <c r="E6" s="96">
        <v>200.66478451980376</v>
      </c>
      <c r="F6" s="96">
        <v>212.455864597198</v>
      </c>
      <c r="G6" s="110">
        <f t="shared" si="0"/>
        <v>5.8520594524978882E-2</v>
      </c>
      <c r="I6" s="96">
        <v>223.11726370041336</v>
      </c>
      <c r="J6" s="96">
        <v>207.17674533460959</v>
      </c>
      <c r="K6" s="96">
        <v>219.95509136963915</v>
      </c>
      <c r="L6" s="96">
        <v>203.59467753673044</v>
      </c>
      <c r="M6" s="96">
        <v>203.5231813461462</v>
      </c>
      <c r="N6" s="110">
        <f t="shared" si="1"/>
        <v>4.4312750318784774E-2</v>
      </c>
      <c r="O6" s="110"/>
      <c r="P6" s="4" t="s">
        <v>93</v>
      </c>
      <c r="Q6" s="4" t="s">
        <v>94</v>
      </c>
      <c r="R6" s="103">
        <v>77.055561533926507</v>
      </c>
      <c r="S6" s="103">
        <v>220.62855994866729</v>
      </c>
      <c r="T6" s="103">
        <v>136.22968979449121</v>
      </c>
      <c r="U6" s="103">
        <v>155.69268999378565</v>
      </c>
      <c r="V6" s="103">
        <v>110.90174240801284</v>
      </c>
      <c r="W6" s="103">
        <v>100.78797135688896</v>
      </c>
      <c r="X6" s="103">
        <v>136.26390890222157</v>
      </c>
      <c r="Y6" s="103">
        <v>119.31450519826899</v>
      </c>
      <c r="Z6" s="103">
        <v>136.16669920227909</v>
      </c>
      <c r="AA6" s="103">
        <v>126.18251445422391</v>
      </c>
      <c r="AB6" s="103">
        <v>93.905998097012002</v>
      </c>
      <c r="AC6" s="103">
        <v>145.32860076479022</v>
      </c>
      <c r="AD6" s="103">
        <v>99.060606674420214</v>
      </c>
      <c r="AE6" s="103">
        <v>123.6014452279057</v>
      </c>
      <c r="AF6" s="103">
        <v>120.92591121634719</v>
      </c>
      <c r="AG6" s="103">
        <v>90.397973656420717</v>
      </c>
      <c r="AH6" s="103">
        <v>123.10098205975211</v>
      </c>
      <c r="AI6" s="103">
        <v>121.09269186260603</v>
      </c>
      <c r="AJ6" s="103">
        <v>117.63220976679631</v>
      </c>
      <c r="AK6" s="103">
        <v>111.61355696985019</v>
      </c>
      <c r="AL6" s="103">
        <v>115.01247255006201</v>
      </c>
      <c r="AM6" s="103">
        <v>98.925956172455628</v>
      </c>
      <c r="AN6" s="103">
        <v>102.33930221630187</v>
      </c>
      <c r="AO6" s="103">
        <v>110.9286759232707</v>
      </c>
      <c r="AP6" s="103">
        <v>126.72486441460127</v>
      </c>
      <c r="AQ6" s="103">
        <v>132.49830369202274</v>
      </c>
      <c r="AR6" s="103">
        <v>90.128488998022277</v>
      </c>
      <c r="AS6" s="103">
        <v>111.05820105010585</v>
      </c>
      <c r="AT6" s="103">
        <v>140.89241880635203</v>
      </c>
      <c r="AU6" s="103">
        <v>118.69235873680996</v>
      </c>
      <c r="AV6" s="103">
        <v>146.99210040959557</v>
      </c>
      <c r="AW6" s="103">
        <v>146.56856217533397</v>
      </c>
      <c r="AX6" s="103">
        <v>104.44471678593996</v>
      </c>
      <c r="AY6" s="103">
        <v>118.37396523919404</v>
      </c>
      <c r="AZ6" s="103">
        <v>100.22027075751765</v>
      </c>
      <c r="BA6" s="103">
        <v>116.05118732804533</v>
      </c>
      <c r="BB6" s="103">
        <v>113.99750269470931</v>
      </c>
      <c r="BC6" s="103">
        <v>133.95028483381833</v>
      </c>
      <c r="BD6" s="103">
        <v>104.5649839642543</v>
      </c>
      <c r="BE6" s="103">
        <v>145.03934521799829</v>
      </c>
      <c r="BF6" s="103">
        <v>117.65905469314717</v>
      </c>
      <c r="BG6" s="103">
        <v>124.59001158979427</v>
      </c>
      <c r="BH6" s="103">
        <v>218.91629708240191</v>
      </c>
      <c r="BI6" s="103">
        <v>94.588869265728832</v>
      </c>
      <c r="BJ6" s="103">
        <v>123.53583140911304</v>
      </c>
      <c r="BK6" s="103">
        <v>124.75808633765995</v>
      </c>
      <c r="BL6" s="103">
        <v>120.25605489738909</v>
      </c>
      <c r="BM6" s="103">
        <v>124.80069332436067</v>
      </c>
      <c r="BN6" s="103">
        <v>168.44697460960927</v>
      </c>
      <c r="BO6" s="103">
        <v>150.36808212607011</v>
      </c>
      <c r="BP6" s="103">
        <v>111.53152924818221</v>
      </c>
      <c r="BQ6" s="103">
        <v>124.7301579421559</v>
      </c>
      <c r="BR6" s="103">
        <v>92.301175605985577</v>
      </c>
      <c r="BS6" s="103">
        <v>123.23024184784019</v>
      </c>
      <c r="BT6" s="103">
        <v>102.3526733760438</v>
      </c>
      <c r="BU6" s="103">
        <v>156.15069084424442</v>
      </c>
      <c r="BV6" s="103">
        <v>105.64006970735772</v>
      </c>
      <c r="BW6" s="103">
        <v>255.00069323594423</v>
      </c>
      <c r="BX6" s="103">
        <v>110.41426540789234</v>
      </c>
      <c r="BY6" s="103">
        <v>134.59834095171988</v>
      </c>
      <c r="BZ6" s="103">
        <v>166.71876019343313</v>
      </c>
      <c r="CA6" s="103">
        <v>109.66147620779341</v>
      </c>
      <c r="CB6" s="103">
        <v>112.62106247640605</v>
      </c>
      <c r="CC6" s="103">
        <v>76.932470683446184</v>
      </c>
      <c r="CD6" s="103">
        <v>92.259224634970138</v>
      </c>
      <c r="CE6" s="103">
        <v>77.883248748294321</v>
      </c>
      <c r="CF6" s="103">
        <v>132.04736787377476</v>
      </c>
      <c r="CG6" s="103">
        <v>141.90927621768461</v>
      </c>
      <c r="CH6" s="103">
        <v>114.5120949163172</v>
      </c>
      <c r="CI6" s="103">
        <v>117.28629068295746</v>
      </c>
      <c r="CJ6" s="103">
        <v>82.962976202437218</v>
      </c>
      <c r="CK6" s="103">
        <v>189.62209727073952</v>
      </c>
      <c r="CL6" s="103">
        <v>113.55568685768745</v>
      </c>
      <c r="CM6" s="103">
        <v>99.752339506894899</v>
      </c>
      <c r="CN6" s="103">
        <v>98.389042858921286</v>
      </c>
      <c r="CO6" s="103">
        <v>226.1867862054203</v>
      </c>
      <c r="CP6" s="103">
        <v>105.85957710998557</v>
      </c>
      <c r="CQ6" s="103">
        <v>101.86809920097963</v>
      </c>
      <c r="CR6" s="103">
        <v>87.565844666097533</v>
      </c>
      <c r="CS6" s="103">
        <v>97.254986758190711</v>
      </c>
      <c r="CT6" s="103">
        <v>171.35021200671608</v>
      </c>
      <c r="CU6" s="103">
        <v>142.41934755157558</v>
      </c>
      <c r="CV6" s="103">
        <v>104.09906114622611</v>
      </c>
      <c r="CW6" s="103">
        <v>100.84852486528662</v>
      </c>
      <c r="CX6" s="103">
        <v>92.795258000891465</v>
      </c>
      <c r="CY6" s="103">
        <v>160.75875247535754</v>
      </c>
      <c r="CZ6" s="103">
        <v>190.53136423945202</v>
      </c>
      <c r="DA6" s="103">
        <v>79.233262839497769</v>
      </c>
      <c r="DB6" s="103">
        <v>131.23657768112912</v>
      </c>
      <c r="DC6" s="103">
        <v>99.186882028017422</v>
      </c>
      <c r="DD6" s="103">
        <v>120.62046686361516</v>
      </c>
      <c r="DE6" s="103">
        <v>118.37200842277437</v>
      </c>
      <c r="DF6" s="103">
        <v>102.61556672827888</v>
      </c>
      <c r="DG6" s="103">
        <v>125.76737517233727</v>
      </c>
      <c r="DH6" s="103">
        <v>164.86204257311539</v>
      </c>
      <c r="DI6" s="103">
        <v>186.64305596068476</v>
      </c>
      <c r="DJ6" s="103">
        <v>109.98314575056736</v>
      </c>
      <c r="DK6" s="103">
        <v>141.77802779388583</v>
      </c>
      <c r="DL6" s="103">
        <v>87.816274203496064</v>
      </c>
      <c r="DM6" s="103">
        <v>86.449211302712854</v>
      </c>
      <c r="DN6" s="103">
        <v>96.90751450495965</v>
      </c>
      <c r="DO6" s="103">
        <v>144.28869148551652</v>
      </c>
      <c r="DP6" s="103">
        <v>78.642535743152621</v>
      </c>
      <c r="DQ6" s="103">
        <v>111.64455527614028</v>
      </c>
      <c r="DR6" s="103">
        <v>126.17801032321718</v>
      </c>
      <c r="DS6" s="103">
        <v>141.4194082844067</v>
      </c>
      <c r="DT6" s="103">
        <v>108.27156589291114</v>
      </c>
      <c r="DU6" s="103">
        <v>135.06616414389308</v>
      </c>
      <c r="DV6" s="103">
        <v>92.111960729353186</v>
      </c>
      <c r="DW6" s="103">
        <v>123.04818867333358</v>
      </c>
      <c r="DX6" s="103">
        <v>89.390481126229076</v>
      </c>
      <c r="DY6" s="103">
        <v>119.32851942808492</v>
      </c>
      <c r="DZ6" s="103">
        <v>91.97991820278861</v>
      </c>
      <c r="EA6" s="103">
        <v>97.868429330171637</v>
      </c>
      <c r="EB6" s="103">
        <v>106.78807825955599</v>
      </c>
      <c r="EC6" s="103">
        <v>112.41000111709354</v>
      </c>
      <c r="ED6" s="103">
        <v>91.79704882257829</v>
      </c>
      <c r="EE6" s="103">
        <v>160.60934736362745</v>
      </c>
      <c r="EF6" s="103">
        <v>102.04495478191754</v>
      </c>
      <c r="EG6" s="103">
        <v>118.12406492130205</v>
      </c>
      <c r="EH6" s="103">
        <v>106.99042813997222</v>
      </c>
      <c r="EI6" s="103">
        <v>114.8178221819157</v>
      </c>
      <c r="EJ6" s="103">
        <v>111.83790151770435</v>
      </c>
      <c r="EK6" s="103">
        <v>131.96929433588312</v>
      </c>
      <c r="EL6" s="103">
        <v>73.248660628818755</v>
      </c>
      <c r="EM6" s="103">
        <v>100.36161298039345</v>
      </c>
      <c r="EN6" s="103">
        <v>72.727978864209831</v>
      </c>
      <c r="EO6" s="103">
        <v>158.75086027123913</v>
      </c>
      <c r="EP6" s="103">
        <v>84.370796428552566</v>
      </c>
      <c r="EQ6" s="103">
        <v>107.31178842073572</v>
      </c>
      <c r="ER6" s="103">
        <v>115.82432820415586</v>
      </c>
      <c r="ES6" s="103">
        <v>112.55709917062066</v>
      </c>
      <c r="ET6" s="103">
        <v>133.25940234914549</v>
      </c>
      <c r="EU6" s="103">
        <v>146.19410285018469</v>
      </c>
      <c r="EV6" s="103">
        <v>78.68701456943954</v>
      </c>
      <c r="EW6" s="103">
        <v>98.81467485289555</v>
      </c>
      <c r="EX6" s="103">
        <v>124.40402948065223</v>
      </c>
      <c r="EY6" s="103">
        <v>159.56376492793689</v>
      </c>
      <c r="EZ6" s="103">
        <v>115.26980284795154</v>
      </c>
      <c r="FA6" s="103">
        <v>90.575533816192504</v>
      </c>
      <c r="FB6" s="103">
        <v>146.00580065772314</v>
      </c>
      <c r="FC6" s="103">
        <v>151.52954318809589</v>
      </c>
      <c r="FD6" s="103">
        <v>108.92224309948877</v>
      </c>
      <c r="FE6" s="103">
        <v>116.245579826241</v>
      </c>
      <c r="FF6" s="103">
        <v>149.12929814811986</v>
      </c>
      <c r="FG6" s="103">
        <v>114.76603406966039</v>
      </c>
      <c r="FH6" s="103">
        <v>104.1541038838922</v>
      </c>
      <c r="FI6" s="103">
        <v>115.89780209313967</v>
      </c>
      <c r="FJ6" s="103">
        <v>97.053536602813637</v>
      </c>
      <c r="FK6" s="103">
        <v>93.134060409947736</v>
      </c>
      <c r="FL6" s="103">
        <v>141.17601924009887</v>
      </c>
      <c r="FM6" s="103">
        <v>130.22531789586833</v>
      </c>
      <c r="FN6" s="103">
        <v>118.2657338677962</v>
      </c>
      <c r="FO6" s="103">
        <v>144.73699319909764</v>
      </c>
      <c r="FP6" s="103">
        <v>158.03143833722379</v>
      </c>
      <c r="FQ6" s="103">
        <v>112.94645970533634</v>
      </c>
      <c r="FR6" s="103">
        <v>123.0472852325163</v>
      </c>
    </row>
    <row r="7" spans="1:174" x14ac:dyDescent="0.2">
      <c r="A7" s="108" t="s">
        <v>1634</v>
      </c>
      <c r="B7" s="96">
        <v>56.835294473890514</v>
      </c>
      <c r="C7" s="96">
        <v>56.229992505336604</v>
      </c>
      <c r="D7" s="96">
        <v>57.051484976405717</v>
      </c>
      <c r="E7" s="96">
        <v>56.07545986260692</v>
      </c>
      <c r="F7" s="96">
        <v>55.777041154140377</v>
      </c>
      <c r="G7" s="110">
        <f t="shared" si="0"/>
        <v>9.4500356845883034E-3</v>
      </c>
      <c r="I7" s="96">
        <v>8.0296128087344059</v>
      </c>
      <c r="J7" s="96">
        <v>8.0251797629832069</v>
      </c>
      <c r="K7" s="96">
        <v>8.3281644417445317</v>
      </c>
      <c r="L7" s="96">
        <v>8.2800726419444217</v>
      </c>
      <c r="M7" s="96">
        <v>8.2654185296107077</v>
      </c>
      <c r="N7" s="110">
        <f t="shared" si="1"/>
        <v>1.7880225619764378E-2</v>
      </c>
      <c r="O7" s="110"/>
      <c r="P7" s="4" t="s">
        <v>113</v>
      </c>
      <c r="Q7" s="4" t="s">
        <v>114</v>
      </c>
      <c r="R7" s="103">
        <v>75.900165634886946</v>
      </c>
      <c r="S7" s="103">
        <v>50.919517536490702</v>
      </c>
      <c r="T7" s="103">
        <v>82.186811342242336</v>
      </c>
      <c r="U7" s="103">
        <v>50.746775387010146</v>
      </c>
      <c r="V7" s="103">
        <v>80.458682350688321</v>
      </c>
      <c r="W7" s="103">
        <v>48.412085964661181</v>
      </c>
      <c r="X7" s="103">
        <v>56.777733936262671</v>
      </c>
      <c r="Y7" s="103">
        <v>52.248969363320967</v>
      </c>
      <c r="Z7" s="103">
        <v>89.597634516939692</v>
      </c>
      <c r="AA7" s="103">
        <v>64.462570266443961</v>
      </c>
      <c r="AB7" s="103">
        <v>70.011515305180808</v>
      </c>
      <c r="AC7" s="103">
        <v>49.821596881680371</v>
      </c>
      <c r="AD7" s="103">
        <v>85.99797279354442</v>
      </c>
      <c r="AE7" s="103">
        <v>49.523466554007094</v>
      </c>
      <c r="AF7" s="103">
        <v>57.251578802465318</v>
      </c>
      <c r="AG7" s="103">
        <v>68.957765216217325</v>
      </c>
      <c r="AH7" s="103">
        <v>71.636710924583085</v>
      </c>
      <c r="AI7" s="103">
        <v>85.172160793017937</v>
      </c>
      <c r="AJ7" s="103">
        <v>52.817011428730829</v>
      </c>
      <c r="AK7" s="103">
        <v>65.013454990595662</v>
      </c>
      <c r="AL7" s="103">
        <v>69.390566812822428</v>
      </c>
      <c r="AM7" s="103">
        <v>61.882509492015352</v>
      </c>
      <c r="AN7" s="103">
        <v>40.119401288300814</v>
      </c>
      <c r="AO7" s="103">
        <v>66.721675893999247</v>
      </c>
      <c r="AP7" s="103">
        <v>45.985054855023719</v>
      </c>
      <c r="AQ7" s="103">
        <v>78.649689013147494</v>
      </c>
      <c r="AR7" s="103">
        <v>73.368608468094777</v>
      </c>
      <c r="AS7" s="103">
        <v>72.438848833360709</v>
      </c>
      <c r="AT7" s="103">
        <v>60.807839772545812</v>
      </c>
      <c r="AU7" s="103">
        <v>47.468061302892366</v>
      </c>
      <c r="AV7" s="103">
        <v>62.864797323827048</v>
      </c>
      <c r="AW7" s="103">
        <v>54.11160642130227</v>
      </c>
      <c r="AX7" s="103">
        <v>43.181755993448228</v>
      </c>
      <c r="AY7" s="103">
        <v>60.684406555793245</v>
      </c>
      <c r="AZ7" s="103">
        <v>69.028671944360084</v>
      </c>
      <c r="BA7" s="103">
        <v>51.899137468014644</v>
      </c>
      <c r="BB7" s="103">
        <v>80.274554853226434</v>
      </c>
      <c r="BC7" s="103">
        <v>60.524513643369588</v>
      </c>
      <c r="BD7" s="103">
        <v>58.904908442255206</v>
      </c>
      <c r="BE7" s="103">
        <v>81.291209706123681</v>
      </c>
      <c r="BF7" s="103">
        <v>87.281367212558237</v>
      </c>
      <c r="BG7" s="103">
        <v>78.941497856583808</v>
      </c>
      <c r="BH7" s="103">
        <v>95.110721402470048</v>
      </c>
      <c r="BI7" s="103">
        <v>80.33249595991056</v>
      </c>
      <c r="BJ7" s="103">
        <v>73.577271763007417</v>
      </c>
      <c r="BK7" s="103">
        <v>74.967504766541325</v>
      </c>
      <c r="BL7" s="103">
        <v>86.116973528898697</v>
      </c>
      <c r="BM7" s="103">
        <v>68.118401280284615</v>
      </c>
      <c r="BN7" s="103">
        <v>68.64365249738907</v>
      </c>
      <c r="BO7" s="103">
        <v>59.572753070538567</v>
      </c>
      <c r="BP7" s="103">
        <v>59.899996425653114</v>
      </c>
      <c r="BQ7" s="103">
        <v>76.570271835811226</v>
      </c>
      <c r="BR7" s="103">
        <v>88.336523118513426</v>
      </c>
      <c r="BS7" s="103">
        <v>74.299695467937539</v>
      </c>
      <c r="BT7" s="103">
        <v>83.683222351828391</v>
      </c>
      <c r="BU7" s="103">
        <v>71.852357721648204</v>
      </c>
      <c r="BV7" s="103">
        <v>71.38164998291569</v>
      </c>
      <c r="BW7" s="103">
        <v>72.121402766431416</v>
      </c>
      <c r="BX7" s="103">
        <v>66.450482066069583</v>
      </c>
      <c r="BY7" s="103">
        <v>81.253645859867788</v>
      </c>
      <c r="BZ7" s="103">
        <v>72.781413970296271</v>
      </c>
      <c r="CA7" s="103">
        <v>52.348725760389506</v>
      </c>
      <c r="CB7" s="103">
        <v>63.155410370033685</v>
      </c>
      <c r="CC7" s="103">
        <v>83.434719316344228</v>
      </c>
      <c r="CD7" s="103">
        <v>69.79666580521743</v>
      </c>
      <c r="CE7" s="103">
        <v>77.489959788963176</v>
      </c>
      <c r="CF7" s="103">
        <v>101.71178506106331</v>
      </c>
      <c r="CG7" s="103">
        <v>63.722637519433007</v>
      </c>
      <c r="CH7" s="103">
        <v>76.65620163803375</v>
      </c>
      <c r="CI7" s="103">
        <v>57.943633295698568</v>
      </c>
      <c r="CJ7" s="103">
        <v>51.730399556092429</v>
      </c>
      <c r="CK7" s="103">
        <v>56.962851920641292</v>
      </c>
      <c r="CL7" s="103">
        <v>63.009972497698492</v>
      </c>
      <c r="CM7" s="103">
        <v>75.925296861885613</v>
      </c>
      <c r="CN7" s="103">
        <v>67.13551826867878</v>
      </c>
      <c r="CO7" s="103">
        <v>49.754034656727406</v>
      </c>
      <c r="CP7" s="103">
        <v>99.541088099859095</v>
      </c>
      <c r="CQ7" s="103">
        <v>66.265948389858835</v>
      </c>
      <c r="CR7" s="103">
        <v>53.658952242960559</v>
      </c>
      <c r="CS7" s="103">
        <v>71.155853314820348</v>
      </c>
      <c r="CT7" s="103">
        <v>78.472420291571268</v>
      </c>
      <c r="CU7" s="103">
        <v>67.525703602358433</v>
      </c>
      <c r="CV7" s="103">
        <v>62.849294865694311</v>
      </c>
      <c r="CW7" s="103">
        <v>86.422266434495526</v>
      </c>
      <c r="CX7" s="103">
        <v>72.628340472614269</v>
      </c>
      <c r="CY7" s="103">
        <v>58.214121467506409</v>
      </c>
      <c r="CZ7" s="103">
        <v>55.814639181262223</v>
      </c>
      <c r="DA7" s="103">
        <v>52.670670067663039</v>
      </c>
      <c r="DB7" s="103">
        <v>55.515317993973909</v>
      </c>
      <c r="DC7" s="103">
        <v>74.204958376120331</v>
      </c>
      <c r="DD7" s="103">
        <v>92.728369676728633</v>
      </c>
      <c r="DE7" s="103">
        <v>48.890209931557052</v>
      </c>
      <c r="DF7" s="103">
        <v>67.010061629572576</v>
      </c>
      <c r="DG7" s="103">
        <v>84.169879013245975</v>
      </c>
      <c r="DH7" s="103">
        <v>84.970499714676279</v>
      </c>
      <c r="DI7" s="103">
        <v>82.781512979635195</v>
      </c>
      <c r="DJ7" s="103">
        <v>64.814690907142449</v>
      </c>
      <c r="DK7" s="103">
        <v>67.448574942542905</v>
      </c>
      <c r="DL7" s="103">
        <v>93.775539693542981</v>
      </c>
      <c r="DM7" s="103">
        <v>76.784005027174999</v>
      </c>
      <c r="DN7" s="103">
        <v>65.402286816473776</v>
      </c>
      <c r="DO7" s="103">
        <v>72.549949167874999</v>
      </c>
      <c r="DP7" s="103">
        <v>86.382843982861928</v>
      </c>
      <c r="DQ7" s="103">
        <v>50.87605398576023</v>
      </c>
      <c r="DR7" s="103">
        <v>79.376884723640373</v>
      </c>
      <c r="DS7" s="103">
        <v>62.649574544258876</v>
      </c>
      <c r="DT7" s="103">
        <v>48.096623443959309</v>
      </c>
      <c r="DU7" s="103">
        <v>63.710405995537926</v>
      </c>
      <c r="DV7" s="103">
        <v>83.766085468524523</v>
      </c>
      <c r="DW7" s="103">
        <v>60.124472030400433</v>
      </c>
      <c r="DX7" s="103">
        <v>82.278263164477849</v>
      </c>
      <c r="DY7" s="103">
        <v>99.465238555711196</v>
      </c>
      <c r="DZ7" s="103">
        <v>80.993984869657851</v>
      </c>
      <c r="EA7" s="103">
        <v>75.096120234501555</v>
      </c>
      <c r="EB7" s="103">
        <v>65.958275331275601</v>
      </c>
      <c r="EC7" s="103">
        <v>76.000092366980482</v>
      </c>
      <c r="ED7" s="103">
        <v>38.627750784012079</v>
      </c>
      <c r="EE7" s="103">
        <v>67.473493028091497</v>
      </c>
      <c r="EF7" s="103">
        <v>55.258975698054869</v>
      </c>
      <c r="EG7" s="103">
        <v>64.93314793272414</v>
      </c>
      <c r="EH7" s="103">
        <v>98.259924488642284</v>
      </c>
      <c r="EI7" s="103">
        <v>79.550025397225568</v>
      </c>
      <c r="EJ7" s="103">
        <v>101.7656593801818</v>
      </c>
      <c r="EK7" s="103">
        <v>92.099817455675463</v>
      </c>
      <c r="EL7" s="103">
        <v>72.855333348889971</v>
      </c>
      <c r="EM7" s="103">
        <v>92.712053697987542</v>
      </c>
      <c r="EN7" s="103">
        <v>87.422399503152164</v>
      </c>
      <c r="EO7" s="103">
        <v>66.745333653449194</v>
      </c>
      <c r="EP7" s="103">
        <v>67.614459138717365</v>
      </c>
      <c r="EQ7" s="103">
        <v>76.956943847410159</v>
      </c>
      <c r="ER7" s="103">
        <v>80.019747177245648</v>
      </c>
      <c r="ES7" s="103">
        <v>55.846105649576835</v>
      </c>
      <c r="ET7" s="103">
        <v>71.699106237295013</v>
      </c>
      <c r="EU7" s="103">
        <v>40.378119764660362</v>
      </c>
      <c r="EV7" s="103">
        <v>46.740679864652328</v>
      </c>
      <c r="EW7" s="103">
        <v>101.30967522609059</v>
      </c>
      <c r="EX7" s="103">
        <v>99.895306931041119</v>
      </c>
      <c r="EY7" s="103">
        <v>45.959558543252363</v>
      </c>
      <c r="EZ7" s="103">
        <v>75.095751366804009</v>
      </c>
      <c r="FA7" s="103">
        <v>64.420473857067833</v>
      </c>
      <c r="FB7" s="103">
        <v>69.513388118168791</v>
      </c>
      <c r="FC7" s="103">
        <v>53.063689175923408</v>
      </c>
      <c r="FD7" s="103">
        <v>44.669822615989936</v>
      </c>
      <c r="FE7" s="103">
        <v>63.989445525115187</v>
      </c>
      <c r="FF7" s="103">
        <v>43.552611352128679</v>
      </c>
      <c r="FG7" s="103">
        <v>80.789282208108048</v>
      </c>
      <c r="FH7" s="103">
        <v>61.65758950185262</v>
      </c>
      <c r="FI7" s="103">
        <v>56.655539247990419</v>
      </c>
      <c r="FJ7" s="103">
        <v>67.212413794341217</v>
      </c>
      <c r="FK7" s="103">
        <v>62.382289660396154</v>
      </c>
      <c r="FL7" s="103">
        <v>36.951966263256217</v>
      </c>
      <c r="FM7" s="103">
        <v>67.473431568323932</v>
      </c>
      <c r="FN7" s="103">
        <v>76.651039092101499</v>
      </c>
      <c r="FO7" s="103">
        <v>58.680530545768001</v>
      </c>
      <c r="FP7" s="103">
        <v>76.410331012089756</v>
      </c>
      <c r="FQ7" s="103">
        <v>40.323233390506907</v>
      </c>
      <c r="FR7" s="103">
        <v>70.792351554852758</v>
      </c>
    </row>
    <row r="8" spans="1:174" x14ac:dyDescent="0.2">
      <c r="A8" s="108" t="s">
        <v>1636</v>
      </c>
      <c r="B8" s="96">
        <v>184.22042073675061</v>
      </c>
      <c r="C8" s="96">
        <v>178.36806533248043</v>
      </c>
      <c r="D8" s="96">
        <v>195.45354412108827</v>
      </c>
      <c r="E8" s="96">
        <v>192.81928785019809</v>
      </c>
      <c r="F8" s="96">
        <v>187.34265388259399</v>
      </c>
      <c r="G8" s="110">
        <f t="shared" si="0"/>
        <v>3.6304758254884273E-2</v>
      </c>
      <c r="I8" s="96">
        <v>85.447829843430412</v>
      </c>
      <c r="J8" s="96">
        <v>78.776282439835356</v>
      </c>
      <c r="K8" s="96">
        <v>87.37922121845854</v>
      </c>
      <c r="L8" s="96">
        <v>82.532988957916643</v>
      </c>
      <c r="M8" s="96">
        <v>83.046157569560862</v>
      </c>
      <c r="N8" s="110">
        <f t="shared" si="1"/>
        <v>3.8964143279571262E-2</v>
      </c>
      <c r="O8" s="110"/>
      <c r="P8" s="4" t="s">
        <v>123</v>
      </c>
      <c r="Q8" s="4" t="s">
        <v>124</v>
      </c>
      <c r="R8" s="103">
        <v>87.847224244422563</v>
      </c>
      <c r="S8" s="103">
        <v>99.78274511786465</v>
      </c>
      <c r="T8" s="103">
        <v>157.99666242201644</v>
      </c>
      <c r="U8" s="103">
        <v>192.72428084468339</v>
      </c>
      <c r="V8" s="103">
        <v>97.538286821050249</v>
      </c>
      <c r="W8" s="103">
        <v>93.417943835467923</v>
      </c>
      <c r="X8" s="103">
        <v>95.30073227266773</v>
      </c>
      <c r="Y8" s="103">
        <v>83.948909201322067</v>
      </c>
      <c r="Z8" s="103">
        <v>76.498761303255847</v>
      </c>
      <c r="AA8" s="103">
        <v>64.350604970727034</v>
      </c>
      <c r="AB8" s="103">
        <v>59.773381669821262</v>
      </c>
      <c r="AC8" s="103">
        <v>133.9366418300344</v>
      </c>
      <c r="AD8" s="103">
        <v>99.317252754440503</v>
      </c>
      <c r="AE8" s="103">
        <v>104.72230913095635</v>
      </c>
      <c r="AF8" s="103">
        <v>59.043427449417884</v>
      </c>
      <c r="AG8" s="103">
        <v>69.35223668908823</v>
      </c>
      <c r="AH8" s="103">
        <v>69.083150992799332</v>
      </c>
      <c r="AI8" s="103">
        <v>109.05553965639805</v>
      </c>
      <c r="AJ8" s="103">
        <v>80.74114120694091</v>
      </c>
      <c r="AK8" s="103">
        <v>108.00565639264804</v>
      </c>
      <c r="AL8" s="103">
        <v>67.065104206856745</v>
      </c>
      <c r="AM8" s="103">
        <v>70.935358842436045</v>
      </c>
      <c r="AN8" s="103">
        <v>54.443653821814848</v>
      </c>
      <c r="AO8" s="103">
        <v>63.673177098791562</v>
      </c>
      <c r="AP8" s="103">
        <v>80.091485037697908</v>
      </c>
      <c r="AQ8" s="103">
        <v>68.144714079542041</v>
      </c>
      <c r="AR8" s="103">
        <v>79.178791112205573</v>
      </c>
      <c r="AS8" s="103">
        <v>102.79194572188722</v>
      </c>
      <c r="AT8" s="103">
        <v>123.11210593756881</v>
      </c>
      <c r="AU8" s="103">
        <v>97.766765607136449</v>
      </c>
      <c r="AV8" s="103">
        <v>213.08267699978657</v>
      </c>
      <c r="AW8" s="103">
        <v>94.764986656978039</v>
      </c>
      <c r="AX8" s="103">
        <v>100.55211042686398</v>
      </c>
      <c r="AY8" s="103">
        <v>134.92060215690438</v>
      </c>
      <c r="AZ8" s="103">
        <v>71.758024219735404</v>
      </c>
      <c r="BA8" s="103">
        <v>72.420418506146206</v>
      </c>
      <c r="BB8" s="103">
        <v>150.17690383403036</v>
      </c>
      <c r="BC8" s="103">
        <v>83.101749892814226</v>
      </c>
      <c r="BD8" s="103">
        <v>93.874482672546051</v>
      </c>
      <c r="BE8" s="103">
        <v>138.73552160997741</v>
      </c>
      <c r="BF8" s="103">
        <v>92.417813453540646</v>
      </c>
      <c r="BG8" s="103">
        <v>84.283124657007448</v>
      </c>
      <c r="BH8" s="103">
        <v>123.60293453287588</v>
      </c>
      <c r="BI8" s="103">
        <v>121.19344688173933</v>
      </c>
      <c r="BJ8" s="103">
        <v>117.86847943193737</v>
      </c>
      <c r="BK8" s="103">
        <v>121.31050158427801</v>
      </c>
      <c r="BL8" s="103">
        <v>94.266693538167658</v>
      </c>
      <c r="BM8" s="103">
        <v>103.83843622770452</v>
      </c>
      <c r="BN8" s="103">
        <v>84.260212792360306</v>
      </c>
      <c r="BO8" s="103">
        <v>79.517109367647762</v>
      </c>
      <c r="BP8" s="103">
        <v>97.24965002153462</v>
      </c>
      <c r="BQ8" s="103">
        <v>126.10025216022535</v>
      </c>
      <c r="BR8" s="103">
        <v>99.694030464327412</v>
      </c>
      <c r="BS8" s="103">
        <v>72.89206189874406</v>
      </c>
      <c r="BT8" s="103">
        <v>128.34581441807234</v>
      </c>
      <c r="BU8" s="103">
        <v>96.998299055225033</v>
      </c>
      <c r="BV8" s="103">
        <v>100.05731816670976</v>
      </c>
      <c r="BW8" s="103">
        <v>195.56167346249018</v>
      </c>
      <c r="BX8" s="103">
        <v>119.74854864094034</v>
      </c>
      <c r="BY8" s="103">
        <v>180.07850527364772</v>
      </c>
      <c r="BZ8" s="103">
        <v>100.81792790130461</v>
      </c>
      <c r="CA8" s="103">
        <v>84.747262098504166</v>
      </c>
      <c r="CB8" s="103">
        <v>103.98086782036189</v>
      </c>
      <c r="CC8" s="103">
        <v>60.255003966212875</v>
      </c>
      <c r="CD8" s="103">
        <v>68.113258532964636</v>
      </c>
      <c r="CE8" s="103">
        <v>102.08415477144725</v>
      </c>
      <c r="CF8" s="103">
        <v>126.11973135571554</v>
      </c>
      <c r="CG8" s="103">
        <v>118.58865731284669</v>
      </c>
      <c r="CH8" s="103">
        <v>112.21482818126781</v>
      </c>
      <c r="CI8" s="103">
        <v>104.77216309487058</v>
      </c>
      <c r="CJ8" s="103">
        <v>61.007509770603804</v>
      </c>
      <c r="CK8" s="103">
        <v>172.63039997151427</v>
      </c>
      <c r="CL8" s="103">
        <v>103.60060439810707</v>
      </c>
      <c r="CM8" s="103">
        <v>99.639169072464966</v>
      </c>
      <c r="CN8" s="103">
        <v>89.500940756726905</v>
      </c>
      <c r="CO8" s="103">
        <v>152.32893053317369</v>
      </c>
      <c r="CP8" s="103">
        <v>103.64144846750247</v>
      </c>
      <c r="CQ8" s="103">
        <v>75.107255047159626</v>
      </c>
      <c r="CR8" s="103">
        <v>48.102959878153662</v>
      </c>
      <c r="CS8" s="103">
        <v>102.63693996802994</v>
      </c>
      <c r="CT8" s="103">
        <v>180.93278514592512</v>
      </c>
      <c r="CU8" s="103">
        <v>148.48384731619012</v>
      </c>
      <c r="CV8" s="103">
        <v>89.333268538448863</v>
      </c>
      <c r="CW8" s="103">
        <v>84.292869311977853</v>
      </c>
      <c r="CX8" s="103">
        <v>114.86859070904035</v>
      </c>
      <c r="CY8" s="103">
        <v>97.690083683054041</v>
      </c>
      <c r="CZ8" s="103">
        <v>121.30243160604311</v>
      </c>
      <c r="DA8" s="103">
        <v>57.237891466263783</v>
      </c>
      <c r="DB8" s="103">
        <v>108.44138202790241</v>
      </c>
      <c r="DC8" s="103">
        <v>149.48999104060434</v>
      </c>
      <c r="DD8" s="103">
        <v>102.54617938223736</v>
      </c>
      <c r="DE8" s="103">
        <v>87.576814312649887</v>
      </c>
      <c r="DF8" s="103">
        <v>146.16042582170374</v>
      </c>
      <c r="DG8" s="103">
        <v>121.65885024961942</v>
      </c>
      <c r="DH8" s="103">
        <v>116.57512574588614</v>
      </c>
      <c r="DI8" s="103">
        <v>125.44992850642738</v>
      </c>
      <c r="DJ8" s="103">
        <v>125.75181790817119</v>
      </c>
      <c r="DK8" s="103">
        <v>161.12924837245566</v>
      </c>
      <c r="DL8" s="103">
        <v>94.589434821199617</v>
      </c>
      <c r="DM8" s="103">
        <v>60.31383587294718</v>
      </c>
      <c r="DN8" s="103">
        <v>64.579068362911983</v>
      </c>
      <c r="DO8" s="103">
        <v>108.05441693329583</v>
      </c>
      <c r="DP8" s="103">
        <v>78.74886226782769</v>
      </c>
      <c r="DQ8" s="103">
        <v>114.86144488991771</v>
      </c>
      <c r="DR8" s="103">
        <v>140.07342420602419</v>
      </c>
      <c r="DS8" s="103">
        <v>103.54476809928427</v>
      </c>
      <c r="DT8" s="103">
        <v>154.27803903623933</v>
      </c>
      <c r="DU8" s="103">
        <v>111.08569808954546</v>
      </c>
      <c r="DV8" s="103">
        <v>75.196467196427122</v>
      </c>
      <c r="DW8" s="103">
        <v>84.021861632215163</v>
      </c>
      <c r="DX8" s="103">
        <v>85.118966318603157</v>
      </c>
      <c r="DY8" s="103">
        <v>96.523082291805238</v>
      </c>
      <c r="DZ8" s="103">
        <v>107.87839382115963</v>
      </c>
      <c r="EA8" s="103">
        <v>131.77782353484204</v>
      </c>
      <c r="EB8" s="103">
        <v>78.596239725756419</v>
      </c>
      <c r="EC8" s="103">
        <v>78.052909730229842</v>
      </c>
      <c r="ED8" s="103">
        <v>189.42674061115935</v>
      </c>
      <c r="EE8" s="103">
        <v>118.53686546653645</v>
      </c>
      <c r="EF8" s="103">
        <v>79.583990010565813</v>
      </c>
      <c r="EG8" s="103">
        <v>116.23867886510611</v>
      </c>
      <c r="EH8" s="103">
        <v>87.08302380297765</v>
      </c>
      <c r="EI8" s="103">
        <v>146.97285282533383</v>
      </c>
      <c r="EJ8" s="103">
        <v>106.3491031839031</v>
      </c>
      <c r="EK8" s="103">
        <v>83.771015736062566</v>
      </c>
      <c r="EL8" s="103">
        <v>63.501579907833978</v>
      </c>
      <c r="EM8" s="103">
        <v>96.688270100384344</v>
      </c>
      <c r="EN8" s="103">
        <v>95.578479995641473</v>
      </c>
      <c r="EO8" s="103">
        <v>95.215847209989775</v>
      </c>
      <c r="EP8" s="103">
        <v>66.348219212989449</v>
      </c>
      <c r="EQ8" s="103">
        <v>104.07710281438476</v>
      </c>
      <c r="ER8" s="103">
        <v>111.82510483820889</v>
      </c>
      <c r="ES8" s="103">
        <v>126.79820020283491</v>
      </c>
      <c r="ET8" s="103">
        <v>89.314330926623327</v>
      </c>
      <c r="EU8" s="103">
        <v>137.11516368685679</v>
      </c>
      <c r="EV8" s="103">
        <v>37.30421822863314</v>
      </c>
      <c r="EW8" s="103">
        <v>103.85618553724277</v>
      </c>
      <c r="EX8" s="103">
        <v>131.41067457956595</v>
      </c>
      <c r="EY8" s="103">
        <v>163.610637252141</v>
      </c>
      <c r="EZ8" s="103">
        <v>95.84700456344342</v>
      </c>
      <c r="FA8" s="103">
        <v>126.27576352034066</v>
      </c>
      <c r="FB8" s="103">
        <v>107.97823725083485</v>
      </c>
      <c r="FC8" s="103">
        <v>85.553639860244985</v>
      </c>
      <c r="FD8" s="103">
        <v>62.569230226164329</v>
      </c>
      <c r="FE8" s="103">
        <v>160.62904206162844</v>
      </c>
      <c r="FF8" s="103">
        <v>89.671541719938404</v>
      </c>
      <c r="FG8" s="103">
        <v>67.701532757350307</v>
      </c>
      <c r="FH8" s="103">
        <v>120.62646609588401</v>
      </c>
      <c r="FI8" s="103">
        <v>66.762509255801731</v>
      </c>
      <c r="FJ8" s="103">
        <v>84.849243231564984</v>
      </c>
      <c r="FK8" s="103">
        <v>66.054094926520108</v>
      </c>
      <c r="FL8" s="103">
        <v>73.387826582114243</v>
      </c>
      <c r="FM8" s="103">
        <v>77.926293278689741</v>
      </c>
      <c r="FN8" s="103">
        <v>92.34996338819569</v>
      </c>
      <c r="FO8" s="103">
        <v>78.956739431259933</v>
      </c>
      <c r="FP8" s="103">
        <v>136.18168512461193</v>
      </c>
      <c r="FQ8" s="103">
        <v>94.726748728567941</v>
      </c>
      <c r="FR8" s="103">
        <v>63.108878908862863</v>
      </c>
    </row>
    <row r="9" spans="1:174" x14ac:dyDescent="0.2">
      <c r="A9" s="108" t="s">
        <v>1640</v>
      </c>
      <c r="B9" s="96">
        <v>139.25024147943196</v>
      </c>
      <c r="C9" s="96">
        <v>164.31319420721985</v>
      </c>
      <c r="D9" s="96">
        <v>149.04930568890836</v>
      </c>
      <c r="E9" s="96">
        <v>147.87074106877893</v>
      </c>
      <c r="F9" s="96">
        <v>141.05177374394114</v>
      </c>
      <c r="G9" s="110">
        <f t="shared" si="0"/>
        <v>6.6716166669455193E-2</v>
      </c>
      <c r="I9" s="96">
        <v>118.51756674519817</v>
      </c>
      <c r="J9" s="96">
        <v>128.38547844579381</v>
      </c>
      <c r="K9" s="96">
        <v>135.40588200395345</v>
      </c>
      <c r="L9" s="96">
        <v>109.36705028517969</v>
      </c>
      <c r="M9" s="96">
        <v>117.8008349514929</v>
      </c>
      <c r="N9" s="110">
        <f t="shared" si="1"/>
        <v>8.3035341139654745E-2</v>
      </c>
      <c r="O9" s="110"/>
      <c r="P9" s="4" t="s">
        <v>137</v>
      </c>
      <c r="Q9" s="4" t="s">
        <v>138</v>
      </c>
      <c r="R9" s="103">
        <v>88.01274877141104</v>
      </c>
      <c r="S9" s="103">
        <v>144.10989067006764</v>
      </c>
      <c r="T9" s="103">
        <v>113.29267354917729</v>
      </c>
      <c r="U9" s="103">
        <v>127.05931363967731</v>
      </c>
      <c r="V9" s="103">
        <v>110.39935163103947</v>
      </c>
      <c r="W9" s="103">
        <v>120.72972929967567</v>
      </c>
      <c r="X9" s="103">
        <v>84.365801478825702</v>
      </c>
      <c r="Y9" s="103">
        <v>77.67353801892331</v>
      </c>
      <c r="Z9" s="103">
        <v>131.83074094669291</v>
      </c>
      <c r="AA9" s="103">
        <v>111.65987526696226</v>
      </c>
      <c r="AB9" s="103">
        <v>90.005009865566521</v>
      </c>
      <c r="AC9" s="103">
        <v>123.30664475301145</v>
      </c>
      <c r="AD9" s="103">
        <v>140.66302022397184</v>
      </c>
      <c r="AE9" s="103">
        <v>122.49295524362238</v>
      </c>
      <c r="AF9" s="103">
        <v>68.926831269499118</v>
      </c>
      <c r="AG9" s="103">
        <v>83.819918126635415</v>
      </c>
      <c r="AH9" s="103">
        <v>133.14308439767314</v>
      </c>
      <c r="AI9" s="103">
        <v>118.70787974195794</v>
      </c>
      <c r="AJ9" s="103">
        <v>78.845141382061726</v>
      </c>
      <c r="AK9" s="103">
        <v>97.787444731543957</v>
      </c>
      <c r="AL9" s="103">
        <v>95.160598035901742</v>
      </c>
      <c r="AM9" s="103">
        <v>104.78182699375729</v>
      </c>
      <c r="AN9" s="103">
        <v>73.15662697812995</v>
      </c>
      <c r="AO9" s="103">
        <v>73.550711020234658</v>
      </c>
      <c r="AP9" s="103">
        <v>98.04661964119326</v>
      </c>
      <c r="AQ9" s="103">
        <v>97.153434441035046</v>
      </c>
      <c r="AR9" s="103">
        <v>81.313384728245339</v>
      </c>
      <c r="AS9" s="103">
        <v>81.266599982698381</v>
      </c>
      <c r="AT9" s="103">
        <v>99.748123864173408</v>
      </c>
      <c r="AU9" s="103">
        <v>133.55785499446046</v>
      </c>
      <c r="AV9" s="103">
        <v>66.225713800491519</v>
      </c>
      <c r="AW9" s="103">
        <v>89.196029179816904</v>
      </c>
      <c r="AX9" s="103">
        <v>71.403305649792102</v>
      </c>
      <c r="AY9" s="103">
        <v>83.594801407375471</v>
      </c>
      <c r="AZ9" s="103">
        <v>94.196972047650277</v>
      </c>
      <c r="BA9" s="103">
        <v>70.07200298364755</v>
      </c>
      <c r="BB9" s="103">
        <v>76.824014716527458</v>
      </c>
      <c r="BC9" s="103">
        <v>92.184603690770402</v>
      </c>
      <c r="BD9" s="103">
        <v>76.007905767891174</v>
      </c>
      <c r="BE9" s="103">
        <v>118.62121128495636</v>
      </c>
      <c r="BF9" s="103">
        <v>102.76917558231158</v>
      </c>
      <c r="BG9" s="103">
        <v>123.89690497366848</v>
      </c>
      <c r="BH9" s="103">
        <v>104.55069963319156</v>
      </c>
      <c r="BI9" s="103">
        <v>123.82033446326395</v>
      </c>
      <c r="BJ9" s="103">
        <v>101.52126730233465</v>
      </c>
      <c r="BK9" s="103">
        <v>126.690883448588</v>
      </c>
      <c r="BL9" s="103">
        <v>118.14460115203606</v>
      </c>
      <c r="BM9" s="103">
        <v>105.06824264980806</v>
      </c>
      <c r="BN9" s="103">
        <v>96.347081410687395</v>
      </c>
      <c r="BO9" s="103">
        <v>83.472689302881534</v>
      </c>
      <c r="BP9" s="103">
        <v>113.90699198674204</v>
      </c>
      <c r="BQ9" s="103">
        <v>145.92360743466315</v>
      </c>
      <c r="BR9" s="103">
        <v>77.922459375816842</v>
      </c>
      <c r="BS9" s="103">
        <v>96.50754028337488</v>
      </c>
      <c r="BT9" s="103">
        <v>87.400956838759129</v>
      </c>
      <c r="BU9" s="103">
        <v>100.17502759486236</v>
      </c>
      <c r="BV9" s="103">
        <v>120.46249422754188</v>
      </c>
      <c r="BW9" s="103">
        <v>87.18108105529069</v>
      </c>
      <c r="BX9" s="103">
        <v>107.56967206660558</v>
      </c>
      <c r="BY9" s="103">
        <v>96.949334803964931</v>
      </c>
      <c r="BZ9" s="103">
        <v>98.189501729792113</v>
      </c>
      <c r="CA9" s="103">
        <v>102.75011511870342</v>
      </c>
      <c r="CB9" s="103">
        <v>139.7651172303909</v>
      </c>
      <c r="CC9" s="103">
        <v>77.877258578110158</v>
      </c>
      <c r="CD9" s="103">
        <v>107.63323071737331</v>
      </c>
      <c r="CE9" s="103">
        <v>54.590656226738531</v>
      </c>
      <c r="CF9" s="103">
        <v>80.375662409087809</v>
      </c>
      <c r="CG9" s="103">
        <v>99.770813087108394</v>
      </c>
      <c r="CH9" s="103">
        <v>77.141965183719407</v>
      </c>
      <c r="CI9" s="103">
        <v>89.539289210152774</v>
      </c>
      <c r="CJ9" s="103">
        <v>72.862045198328829</v>
      </c>
      <c r="CK9" s="103">
        <v>101.37152626787977</v>
      </c>
      <c r="CL9" s="103">
        <v>70.735717930121993</v>
      </c>
      <c r="CM9" s="103">
        <v>102.45205906904857</v>
      </c>
      <c r="CN9" s="103">
        <v>88.450664814638571</v>
      </c>
      <c r="CO9" s="103">
        <v>87.263060290754169</v>
      </c>
      <c r="CP9" s="103">
        <v>118.13124754734535</v>
      </c>
      <c r="CQ9" s="103">
        <v>82.156330219746081</v>
      </c>
      <c r="CR9" s="103">
        <v>73.480306383086557</v>
      </c>
      <c r="CS9" s="103">
        <v>131.62062749782339</v>
      </c>
      <c r="CT9" s="103">
        <v>112.06780230806436</v>
      </c>
      <c r="CU9" s="103">
        <v>97.976737813720092</v>
      </c>
      <c r="CV9" s="103">
        <v>101.88853888420471</v>
      </c>
      <c r="CW9" s="103">
        <v>67.127348502016105</v>
      </c>
      <c r="CX9" s="103">
        <v>107.6400796474815</v>
      </c>
      <c r="CY9" s="103">
        <v>124.22303637175244</v>
      </c>
      <c r="CZ9" s="103">
        <v>111.40876804683845</v>
      </c>
      <c r="DA9" s="103">
        <v>50.402724847894177</v>
      </c>
      <c r="DB9" s="103">
        <v>80.47969398275751</v>
      </c>
      <c r="DC9" s="103">
        <v>100.46933971487428</v>
      </c>
      <c r="DD9" s="103">
        <v>87.236622133883969</v>
      </c>
      <c r="DE9" s="103">
        <v>109.27830509068431</v>
      </c>
      <c r="DF9" s="103">
        <v>107.65228116778179</v>
      </c>
      <c r="DG9" s="103">
        <v>70.841845289643615</v>
      </c>
      <c r="DH9" s="103">
        <v>99.695259225733594</v>
      </c>
      <c r="DI9" s="103">
        <v>94.589451698743702</v>
      </c>
      <c r="DJ9" s="103">
        <v>106.93999997368147</v>
      </c>
      <c r="DK9" s="103">
        <v>86.233032390823027</v>
      </c>
      <c r="DL9" s="103">
        <v>83.436486857354893</v>
      </c>
      <c r="DM9" s="103">
        <v>52.587685890727109</v>
      </c>
      <c r="DN9" s="103">
        <v>64.126087975830032</v>
      </c>
      <c r="DO9" s="103">
        <v>83.237454551513508</v>
      </c>
      <c r="DP9" s="103">
        <v>88.606954188069892</v>
      </c>
      <c r="DQ9" s="103">
        <v>82.425785038021289</v>
      </c>
      <c r="DR9" s="103">
        <v>75.774692181064694</v>
      </c>
      <c r="DS9" s="103">
        <v>98.933305860032576</v>
      </c>
      <c r="DT9" s="103">
        <v>98.516321765778002</v>
      </c>
      <c r="DU9" s="103">
        <v>81.73168399467491</v>
      </c>
      <c r="DV9" s="103">
        <v>111.65371583721326</v>
      </c>
      <c r="DW9" s="103">
        <v>94.650232212018679</v>
      </c>
      <c r="DX9" s="103">
        <v>98.228849238101617</v>
      </c>
      <c r="DY9" s="103">
        <v>57.130021810212504</v>
      </c>
      <c r="DZ9" s="103">
        <v>96.897535278937468</v>
      </c>
      <c r="EA9" s="103">
        <v>144.63046086248332</v>
      </c>
      <c r="EB9" s="103">
        <v>80.482026524954264</v>
      </c>
      <c r="EC9" s="103">
        <v>79.184922583013432</v>
      </c>
      <c r="ED9" s="103">
        <v>144.73656743328988</v>
      </c>
      <c r="EE9" s="103">
        <v>91.258417121011774</v>
      </c>
      <c r="EF9" s="103">
        <v>97.724217279038768</v>
      </c>
      <c r="EG9" s="103">
        <v>74.591821769279022</v>
      </c>
      <c r="EH9" s="103">
        <v>84.914108942830566</v>
      </c>
      <c r="EI9" s="103">
        <v>102.07018495815967</v>
      </c>
      <c r="EJ9" s="103">
        <v>83.966461546163984</v>
      </c>
      <c r="EK9" s="103">
        <v>138.9398294258566</v>
      </c>
      <c r="EL9" s="103">
        <v>83.810185708439903</v>
      </c>
      <c r="EM9" s="103">
        <v>116.51023167481104</v>
      </c>
      <c r="EN9" s="103">
        <v>93.458275450415186</v>
      </c>
      <c r="EO9" s="103">
        <v>97.685625525895432</v>
      </c>
      <c r="EP9" s="103">
        <v>66.944915663883421</v>
      </c>
      <c r="EQ9" s="103">
        <v>108.56703831997861</v>
      </c>
      <c r="ER9" s="103">
        <v>64.756014089024504</v>
      </c>
      <c r="ES9" s="103">
        <v>117.51052816635726</v>
      </c>
      <c r="ET9" s="103">
        <v>89.564424650939671</v>
      </c>
      <c r="EU9" s="103">
        <v>178.625641251113</v>
      </c>
      <c r="EV9" s="103">
        <v>79.393689659772676</v>
      </c>
      <c r="EW9" s="103">
        <v>65.006489810144132</v>
      </c>
      <c r="EX9" s="103">
        <v>121.82633792709596</v>
      </c>
      <c r="EY9" s="103">
        <v>98.642741722406342</v>
      </c>
      <c r="EZ9" s="103">
        <v>111.45603071229897</v>
      </c>
      <c r="FA9" s="103">
        <v>89.491969659471465</v>
      </c>
      <c r="FB9" s="103">
        <v>105.33867557325789</v>
      </c>
      <c r="FC9" s="103">
        <v>123.25907545053937</v>
      </c>
      <c r="FD9" s="103">
        <v>115.97385533029343</v>
      </c>
      <c r="FE9" s="103">
        <v>139.46929305588287</v>
      </c>
      <c r="FF9" s="103">
        <v>73.174661743780248</v>
      </c>
      <c r="FG9" s="103">
        <v>89.122798937074194</v>
      </c>
      <c r="FH9" s="103">
        <v>119.78725001006687</v>
      </c>
      <c r="FI9" s="103">
        <v>79.051247888988115</v>
      </c>
      <c r="FJ9" s="103">
        <v>88.045462763734264</v>
      </c>
      <c r="FK9" s="103">
        <v>78.966133786607614</v>
      </c>
      <c r="FL9" s="103">
        <v>74.521716130778714</v>
      </c>
      <c r="FM9" s="103">
        <v>109.00478995517371</v>
      </c>
      <c r="FN9" s="103">
        <v>88.046318905472162</v>
      </c>
      <c r="FO9" s="103">
        <v>108.47401693621329</v>
      </c>
      <c r="FP9" s="103">
        <v>101.50623628562212</v>
      </c>
      <c r="FQ9" s="103">
        <v>102.03894524515336</v>
      </c>
      <c r="FR9" s="103">
        <v>97.466460577727133</v>
      </c>
    </row>
    <row r="10" spans="1:174" x14ac:dyDescent="0.2">
      <c r="A10" s="108" t="s">
        <v>1642</v>
      </c>
      <c r="B10" s="96">
        <v>152.18652271365826</v>
      </c>
      <c r="C10" s="96">
        <v>135.51889922070797</v>
      </c>
      <c r="D10" s="96">
        <v>158.59346143100461</v>
      </c>
      <c r="E10" s="96">
        <v>132.46600913906894</v>
      </c>
      <c r="F10" s="96">
        <v>146.99041494585308</v>
      </c>
      <c r="G10" s="110">
        <f t="shared" si="0"/>
        <v>7.6038545846564748E-2</v>
      </c>
      <c r="I10" s="96">
        <v>220.6195612080094</v>
      </c>
      <c r="J10" s="96">
        <v>242.41799411805903</v>
      </c>
      <c r="K10" s="96">
        <v>240.99891560525109</v>
      </c>
      <c r="L10" s="96">
        <v>272.71277451400101</v>
      </c>
      <c r="M10" s="96">
        <v>259.24041990533846</v>
      </c>
      <c r="N10" s="110">
        <f t="shared" si="1"/>
        <v>7.99841338947226E-2</v>
      </c>
      <c r="O10" s="110"/>
      <c r="P10" s="4" t="s">
        <v>146</v>
      </c>
      <c r="Q10" s="4" t="s">
        <v>147</v>
      </c>
      <c r="R10" s="103">
        <v>160.50307487345515</v>
      </c>
      <c r="S10" s="103">
        <v>239.11256004742148</v>
      </c>
      <c r="T10" s="103">
        <v>104.2290488372907</v>
      </c>
      <c r="U10" s="103">
        <v>192.20754471104945</v>
      </c>
      <c r="V10" s="103">
        <v>172.0164257900573</v>
      </c>
      <c r="W10" s="103">
        <v>164.14949217570546</v>
      </c>
      <c r="X10" s="103">
        <v>168.22933619887053</v>
      </c>
      <c r="Y10" s="103">
        <v>286.83291496938062</v>
      </c>
      <c r="Z10" s="103">
        <v>208.04748298839311</v>
      </c>
      <c r="AA10" s="103">
        <v>263.52864615504649</v>
      </c>
      <c r="AB10" s="103">
        <v>128.89193293961239</v>
      </c>
      <c r="AC10" s="103">
        <v>367.30612208309441</v>
      </c>
      <c r="AD10" s="103">
        <v>268.71221011108287</v>
      </c>
      <c r="AE10" s="103">
        <v>233.46655082762544</v>
      </c>
      <c r="AF10" s="103">
        <v>110.11378207375758</v>
      </c>
      <c r="AG10" s="103">
        <v>247.79456176432075</v>
      </c>
      <c r="AH10" s="103">
        <v>133.94894698164174</v>
      </c>
      <c r="AI10" s="103">
        <v>197.16999485231605</v>
      </c>
      <c r="AJ10" s="103">
        <v>146.17382673581565</v>
      </c>
      <c r="AK10" s="103">
        <v>235.91415472463532</v>
      </c>
      <c r="AL10" s="103">
        <v>129.6817182931851</v>
      </c>
      <c r="AM10" s="103">
        <v>234.62126509412698</v>
      </c>
      <c r="AN10" s="103">
        <v>207.43091864176731</v>
      </c>
      <c r="AO10" s="103">
        <v>235.39727633564405</v>
      </c>
      <c r="AP10" s="103">
        <v>146.46747460377969</v>
      </c>
      <c r="AQ10" s="103">
        <v>263.30119649709246</v>
      </c>
      <c r="AR10" s="103">
        <v>114.36065489133087</v>
      </c>
      <c r="AS10" s="103">
        <v>157.74933618515823</v>
      </c>
      <c r="AT10" s="103">
        <v>214.33430464979895</v>
      </c>
      <c r="AU10" s="103">
        <v>295.59563568567137</v>
      </c>
      <c r="AV10" s="103">
        <v>138.51949398614258</v>
      </c>
      <c r="AW10" s="103">
        <v>138.52913093322681</v>
      </c>
      <c r="AX10" s="103">
        <v>165.80291193778459</v>
      </c>
      <c r="AY10" s="103">
        <v>235.13189517034451</v>
      </c>
      <c r="AZ10" s="103">
        <v>144.12135178237057</v>
      </c>
      <c r="BA10" s="103">
        <v>218.28384905759222</v>
      </c>
      <c r="BB10" s="103">
        <v>286.98963631915166</v>
      </c>
      <c r="BC10" s="103">
        <v>145.71281520352952</v>
      </c>
      <c r="BD10" s="103">
        <v>235.86264979632807</v>
      </c>
      <c r="BE10" s="103">
        <v>301.33134832355682</v>
      </c>
      <c r="BF10" s="103">
        <v>146.26444373483298</v>
      </c>
      <c r="BG10" s="103">
        <v>260.82160296807541</v>
      </c>
      <c r="BH10" s="103">
        <v>149.76246880931097</v>
      </c>
      <c r="BI10" s="103">
        <v>154.59033507040633</v>
      </c>
      <c r="BJ10" s="103">
        <v>164.78790423116789</v>
      </c>
      <c r="BK10" s="103">
        <v>225.50072349637705</v>
      </c>
      <c r="BL10" s="103">
        <v>183.53408339081327</v>
      </c>
      <c r="BM10" s="103">
        <v>233.55978330041768</v>
      </c>
      <c r="BN10" s="103">
        <v>189.63702778929991</v>
      </c>
      <c r="BO10" s="103">
        <v>119.47402896412396</v>
      </c>
      <c r="BP10" s="103">
        <v>239.5996466468176</v>
      </c>
      <c r="BQ10" s="103">
        <v>185.11072786639099</v>
      </c>
      <c r="BR10" s="103">
        <v>163.87936329313303</v>
      </c>
      <c r="BS10" s="103">
        <v>182.45661163026452</v>
      </c>
      <c r="BT10" s="103">
        <v>169.4163673924825</v>
      </c>
      <c r="BU10" s="103">
        <v>209.34803236488636</v>
      </c>
      <c r="BV10" s="103">
        <v>101.3253868305338</v>
      </c>
      <c r="BW10" s="103">
        <v>156.3136445113862</v>
      </c>
      <c r="BX10" s="103">
        <v>156.88575155225163</v>
      </c>
      <c r="BY10" s="103">
        <v>327.33580456485998</v>
      </c>
      <c r="BZ10" s="103">
        <v>168.4102332199767</v>
      </c>
      <c r="CA10" s="103">
        <v>135.95613537033438</v>
      </c>
      <c r="CB10" s="103">
        <v>262.28058262797043</v>
      </c>
      <c r="CC10" s="103">
        <v>152.36314191958542</v>
      </c>
      <c r="CD10" s="103">
        <v>202.56800690137402</v>
      </c>
      <c r="CE10" s="103">
        <v>115.88500688083784</v>
      </c>
      <c r="CF10" s="103">
        <v>208.38474078464611</v>
      </c>
      <c r="CG10" s="103">
        <v>160.23426908012914</v>
      </c>
      <c r="CH10" s="103">
        <v>217.1540362540768</v>
      </c>
      <c r="CI10" s="103">
        <v>194.91238003504898</v>
      </c>
      <c r="CJ10" s="103">
        <v>111.14910891908647</v>
      </c>
      <c r="CK10" s="103">
        <v>267.8617261629754</v>
      </c>
      <c r="CL10" s="103">
        <v>150.91362426357412</v>
      </c>
      <c r="CM10" s="103">
        <v>217.59413730543628</v>
      </c>
      <c r="CN10" s="103">
        <v>226.2167803113951</v>
      </c>
      <c r="CO10" s="103">
        <v>217.57020051354169</v>
      </c>
      <c r="CP10" s="103">
        <v>156.90047630166924</v>
      </c>
      <c r="CQ10" s="103">
        <v>106.51789903657753</v>
      </c>
      <c r="CR10" s="103">
        <v>123.90925265001835</v>
      </c>
      <c r="CS10" s="103">
        <v>224.52092088781373</v>
      </c>
      <c r="CT10" s="103">
        <v>176.66436808385566</v>
      </c>
      <c r="CU10" s="103">
        <v>205.15690239341473</v>
      </c>
      <c r="CV10" s="103">
        <v>172.2944813795971</v>
      </c>
      <c r="CW10" s="103">
        <v>307.05818202555957</v>
      </c>
      <c r="CX10" s="103">
        <v>177.69866824267217</v>
      </c>
      <c r="CY10" s="103">
        <v>215.06809489468264</v>
      </c>
      <c r="CZ10" s="103">
        <v>200.13112525946636</v>
      </c>
      <c r="DA10" s="103">
        <v>137.98511753977908</v>
      </c>
      <c r="DB10" s="103">
        <v>203.00410509112288</v>
      </c>
      <c r="DC10" s="103">
        <v>216.45668227307198</v>
      </c>
      <c r="DD10" s="103">
        <v>330.83329543752365</v>
      </c>
      <c r="DE10" s="103">
        <v>330.00824034624316</v>
      </c>
      <c r="DF10" s="103">
        <v>163.24124446934232</v>
      </c>
      <c r="DG10" s="103">
        <v>312.38182625337532</v>
      </c>
      <c r="DH10" s="103">
        <v>203.20844724026492</v>
      </c>
      <c r="DI10" s="103">
        <v>231.72484466453807</v>
      </c>
      <c r="DJ10" s="103">
        <v>175.89390760172853</v>
      </c>
      <c r="DK10" s="103">
        <v>194.76662525761049</v>
      </c>
      <c r="DL10" s="103">
        <v>325.49119184064182</v>
      </c>
      <c r="DM10" s="103">
        <v>128.79982190197268</v>
      </c>
      <c r="DN10" s="103">
        <v>119.19921379305443</v>
      </c>
      <c r="DO10" s="103">
        <v>167.93930449661318</v>
      </c>
      <c r="DP10" s="103">
        <v>234.48087206512392</v>
      </c>
      <c r="DQ10" s="103">
        <v>238.84927844652461</v>
      </c>
      <c r="DR10" s="103">
        <v>203.77850851451336</v>
      </c>
      <c r="DS10" s="103">
        <v>147.6192783012539</v>
      </c>
      <c r="DT10" s="103">
        <v>225.72058460515052</v>
      </c>
      <c r="DU10" s="103">
        <v>183.23409656900753</v>
      </c>
      <c r="DV10" s="103">
        <v>233.92972611645061</v>
      </c>
      <c r="DW10" s="103">
        <v>124.27241441514448</v>
      </c>
      <c r="DX10" s="103">
        <v>136.96526285768746</v>
      </c>
      <c r="DY10" s="103">
        <v>253.51609736705254</v>
      </c>
      <c r="DZ10" s="103">
        <v>120.02863054134647</v>
      </c>
      <c r="EA10" s="103">
        <v>280.20459904732525</v>
      </c>
      <c r="EB10" s="103">
        <v>146.50477454510124</v>
      </c>
      <c r="EC10" s="103">
        <v>157.27044952083534</v>
      </c>
      <c r="ED10" s="103">
        <v>212.73548592137715</v>
      </c>
      <c r="EE10" s="103">
        <v>136.1138274335745</v>
      </c>
      <c r="EF10" s="103">
        <v>191.74758747252727</v>
      </c>
      <c r="EG10" s="103">
        <v>177.05445899460398</v>
      </c>
      <c r="EH10" s="103">
        <v>182.00837502713361</v>
      </c>
      <c r="EI10" s="103">
        <v>129.15251208680019</v>
      </c>
      <c r="EJ10" s="103">
        <v>188.92652782402445</v>
      </c>
      <c r="EK10" s="103">
        <v>327.05860893854742</v>
      </c>
      <c r="EL10" s="103">
        <v>194.24535659952039</v>
      </c>
      <c r="EM10" s="103">
        <v>179.02355663248429</v>
      </c>
      <c r="EN10" s="103">
        <v>247.58554263686713</v>
      </c>
      <c r="EO10" s="103">
        <v>367.26854859665139</v>
      </c>
      <c r="EP10" s="103">
        <v>112.503408936474</v>
      </c>
      <c r="EQ10" s="103">
        <v>201.43341620595325</v>
      </c>
      <c r="ER10" s="103">
        <v>227.95390233452193</v>
      </c>
      <c r="ES10" s="103">
        <v>208.6621902887178</v>
      </c>
      <c r="ET10" s="103">
        <v>213.19655250009203</v>
      </c>
      <c r="EU10" s="103">
        <v>203.68072329138616</v>
      </c>
      <c r="EV10" s="103">
        <v>161.83912921037657</v>
      </c>
      <c r="EW10" s="103">
        <v>189.6542502851874</v>
      </c>
      <c r="EX10" s="103">
        <v>204.7376023790377</v>
      </c>
      <c r="EY10" s="103">
        <v>229.40118030377494</v>
      </c>
      <c r="EZ10" s="103">
        <v>169.55639902693437</v>
      </c>
      <c r="FA10" s="103">
        <v>174.05446236487231</v>
      </c>
      <c r="FB10" s="103">
        <v>178.2906883951525</v>
      </c>
      <c r="FC10" s="103">
        <v>288.79854084967394</v>
      </c>
      <c r="FD10" s="103">
        <v>209.58680314735852</v>
      </c>
      <c r="FE10" s="103">
        <v>116.51335910540837</v>
      </c>
      <c r="FF10" s="103">
        <v>164.90639039815184</v>
      </c>
      <c r="FG10" s="103">
        <v>165.72092358385416</v>
      </c>
      <c r="FH10" s="103">
        <v>195.16620340410455</v>
      </c>
      <c r="FI10" s="103">
        <v>170.30303860316837</v>
      </c>
      <c r="FJ10" s="103">
        <v>189.96052299676816</v>
      </c>
      <c r="FK10" s="103">
        <v>143.58048958818128</v>
      </c>
      <c r="FL10" s="103">
        <v>124.08171004386654</v>
      </c>
      <c r="FM10" s="103">
        <v>182.26671878828046</v>
      </c>
      <c r="FN10" s="103">
        <v>165.3823534335736</v>
      </c>
      <c r="FO10" s="103">
        <v>121.54007687946789</v>
      </c>
      <c r="FP10" s="103">
        <v>268.67717047724483</v>
      </c>
      <c r="FQ10" s="103">
        <v>245.29640530455723</v>
      </c>
      <c r="FR10" s="103">
        <v>202.58955535711851</v>
      </c>
    </row>
    <row r="11" spans="1:174" x14ac:dyDescent="0.2">
      <c r="A11" s="108" t="s">
        <v>2095</v>
      </c>
      <c r="B11" s="96">
        <v>89.76576735222153</v>
      </c>
      <c r="C11" s="96">
        <v>106.41157385940424</v>
      </c>
      <c r="D11" s="96">
        <v>104.95067278973436</v>
      </c>
      <c r="E11" s="96">
        <v>102.62692807955997</v>
      </c>
      <c r="F11" s="96">
        <v>92.704397974228172</v>
      </c>
      <c r="G11" s="110">
        <f t="shared" si="0"/>
        <v>7.6032827100467465E-2</v>
      </c>
      <c r="I11" s="96">
        <v>74.570674046034583</v>
      </c>
      <c r="J11" s="96">
        <v>74.786873779601777</v>
      </c>
      <c r="K11" s="96">
        <v>82.154845988428974</v>
      </c>
      <c r="L11" s="96">
        <v>78.495165693223157</v>
      </c>
      <c r="M11" s="96">
        <v>81.092282410466694</v>
      </c>
      <c r="N11" s="110">
        <f t="shared" si="1"/>
        <v>4.4705716270401361E-2</v>
      </c>
      <c r="O11" s="110"/>
      <c r="P11" s="4" t="s">
        <v>230</v>
      </c>
      <c r="Q11" s="4" t="s">
        <v>231</v>
      </c>
      <c r="R11" s="103">
        <v>5.6223597729947761</v>
      </c>
      <c r="S11" s="103">
        <v>11.384000691257302</v>
      </c>
      <c r="T11" s="103">
        <v>7.3968034661195361</v>
      </c>
      <c r="U11" s="103">
        <v>7.2068518307761966</v>
      </c>
      <c r="V11" s="103">
        <v>4.4819823375448617</v>
      </c>
      <c r="W11" s="103">
        <v>3.4169497661467019</v>
      </c>
      <c r="X11" s="103">
        <v>7.1939635676482627</v>
      </c>
      <c r="Y11" s="103">
        <v>3.9315559488749257</v>
      </c>
      <c r="Z11" s="103">
        <v>4.2641980456110744</v>
      </c>
      <c r="AA11" s="103">
        <v>3.4509905705574742</v>
      </c>
      <c r="AB11" s="103">
        <v>11.985678756543004</v>
      </c>
      <c r="AC11" s="103">
        <v>5.322338395222773</v>
      </c>
      <c r="AD11" s="103">
        <v>4.1499551636466903</v>
      </c>
      <c r="AE11" s="103">
        <v>3.7405451633897959</v>
      </c>
      <c r="AF11" s="103">
        <v>3.0029257302226333</v>
      </c>
      <c r="AG11" s="103">
        <v>3.7034843287341639</v>
      </c>
      <c r="AH11" s="103">
        <v>8.8444744370595334</v>
      </c>
      <c r="AI11" s="103">
        <v>21.126233685100765</v>
      </c>
      <c r="AJ11" s="103">
        <v>4.0365460196693883</v>
      </c>
      <c r="AK11" s="103">
        <v>4.3204161788010147</v>
      </c>
      <c r="AL11" s="103">
        <v>4.0162854698660455</v>
      </c>
      <c r="AM11" s="103">
        <v>3.762491219150577</v>
      </c>
      <c r="AN11" s="103">
        <v>3.5976467765312168</v>
      </c>
      <c r="AO11" s="103">
        <v>3.4500971611889883</v>
      </c>
      <c r="AP11" s="103">
        <v>5.7107704029786799</v>
      </c>
      <c r="AQ11" s="103">
        <v>4.731877573862322</v>
      </c>
      <c r="AR11" s="103">
        <v>3.8382278495408602</v>
      </c>
      <c r="AS11" s="103">
        <v>4.4531611849381942</v>
      </c>
      <c r="AT11" s="103">
        <v>3.207520538983951</v>
      </c>
      <c r="AU11" s="103">
        <v>4.3892393793132811</v>
      </c>
      <c r="AV11" s="103">
        <v>6.2840952271122088</v>
      </c>
      <c r="AW11" s="103">
        <v>3.6923249914688254</v>
      </c>
      <c r="AX11" s="103">
        <v>5.6133387783406477</v>
      </c>
      <c r="AY11" s="103">
        <v>7.0283020585497358</v>
      </c>
      <c r="AZ11" s="103">
        <v>3.0457963103436905</v>
      </c>
      <c r="BA11" s="103">
        <v>3.7942070519957487</v>
      </c>
      <c r="BB11" s="103">
        <v>19.188437127768935</v>
      </c>
      <c r="BC11" s="103">
        <v>4.2542938057831297</v>
      </c>
      <c r="BD11" s="103">
        <v>11.870901465474029</v>
      </c>
      <c r="BE11" s="103">
        <v>7.0098272725868638</v>
      </c>
      <c r="BF11" s="103">
        <v>4.9469309033168187</v>
      </c>
      <c r="BG11" s="103">
        <v>3.9967380046029355</v>
      </c>
      <c r="BH11" s="103">
        <v>14.465778460799728</v>
      </c>
      <c r="BI11" s="103">
        <v>5.6388341918573097</v>
      </c>
      <c r="BJ11" s="103">
        <v>4.4114121925646224</v>
      </c>
      <c r="BK11" s="103">
        <v>6.3117246834893281</v>
      </c>
      <c r="BL11" s="103">
        <v>4.7250457491152718</v>
      </c>
      <c r="BM11" s="103">
        <v>5.6263430782154122</v>
      </c>
      <c r="BN11" s="103">
        <v>3.9960375704421867</v>
      </c>
      <c r="BO11" s="103">
        <v>4.6317990008854908</v>
      </c>
      <c r="BP11" s="103">
        <v>4.4786784098616668</v>
      </c>
      <c r="BQ11" s="103">
        <v>4.8428717816053659</v>
      </c>
      <c r="BR11" s="103">
        <v>10.552640643555218</v>
      </c>
      <c r="BS11" s="103">
        <v>8.1397280786234969</v>
      </c>
      <c r="BT11" s="103">
        <v>5.7190964310479258</v>
      </c>
      <c r="BU11" s="103">
        <v>10.464147934717568</v>
      </c>
      <c r="BV11" s="103">
        <v>3.294522652662955</v>
      </c>
      <c r="BW11" s="103">
        <v>39.254659253240661</v>
      </c>
      <c r="BX11" s="103">
        <v>5.0915196994986784</v>
      </c>
      <c r="BY11" s="103">
        <v>5.6863333710293391</v>
      </c>
      <c r="BZ11" s="103">
        <v>35.382347254193206</v>
      </c>
      <c r="CA11" s="103">
        <v>5.7664440064387152</v>
      </c>
      <c r="CB11" s="103">
        <v>5.1900016140795238</v>
      </c>
      <c r="CC11" s="103">
        <v>4.7634695155009377</v>
      </c>
      <c r="CD11" s="103">
        <v>16.108765880348749</v>
      </c>
      <c r="CE11" s="103">
        <v>3.6888619524340567</v>
      </c>
      <c r="CF11" s="103">
        <v>17.145435161994182</v>
      </c>
      <c r="CG11" s="103">
        <v>5.6414129615333382</v>
      </c>
      <c r="CH11" s="103">
        <v>5.348508232339988</v>
      </c>
      <c r="CI11" s="103">
        <v>5.0228294828506179</v>
      </c>
      <c r="CJ11" s="103">
        <v>4.0968209769527837</v>
      </c>
      <c r="CK11" s="103">
        <v>6.817433676024355</v>
      </c>
      <c r="CL11" s="103">
        <v>3.656749602195462</v>
      </c>
      <c r="CM11" s="103">
        <v>5.9444583197057179</v>
      </c>
      <c r="CN11" s="103">
        <v>2.8037471097082651</v>
      </c>
      <c r="CO11" s="103">
        <v>32.7361990883267</v>
      </c>
      <c r="CP11" s="103">
        <v>5.3452421579793636</v>
      </c>
      <c r="CQ11" s="103">
        <v>4.2528814851823586</v>
      </c>
      <c r="CR11" s="103">
        <v>3.3472448904759999</v>
      </c>
      <c r="CS11" s="103">
        <v>4.4249764233657931</v>
      </c>
      <c r="CT11" s="103">
        <v>5.6174471306999303</v>
      </c>
      <c r="CU11" s="103">
        <v>2.8771293922187873</v>
      </c>
      <c r="CV11" s="103">
        <v>6.6680282405752918</v>
      </c>
      <c r="CW11" s="103">
        <v>13.695882204878089</v>
      </c>
      <c r="CX11" s="103">
        <v>4.4375023200048149</v>
      </c>
      <c r="CY11" s="103">
        <v>4.0764596691849402</v>
      </c>
      <c r="CZ11" s="103">
        <v>45.243014626491892</v>
      </c>
      <c r="DA11" s="103">
        <v>4.6984986156905935</v>
      </c>
      <c r="DB11" s="103">
        <v>13.807038005207767</v>
      </c>
      <c r="DC11" s="103">
        <v>5.7802386666695913</v>
      </c>
      <c r="DD11" s="103">
        <v>2.8057344801083244</v>
      </c>
      <c r="DE11" s="103">
        <v>9.5960938474250117</v>
      </c>
      <c r="DF11" s="103">
        <v>4.4392642248004153</v>
      </c>
      <c r="DG11" s="103">
        <v>2.1165756404932532</v>
      </c>
      <c r="DH11" s="103">
        <v>7.4353374762086881</v>
      </c>
      <c r="DI11" s="103">
        <v>8.7281694528811968</v>
      </c>
      <c r="DJ11" s="103">
        <v>7.7192406648460254</v>
      </c>
      <c r="DK11" s="103">
        <v>6.2535333395886994</v>
      </c>
      <c r="DL11" s="103">
        <v>6.2087777454545758</v>
      </c>
      <c r="DM11" s="103">
        <v>5.9324971704832965</v>
      </c>
      <c r="DN11" s="103">
        <v>7.9986087606715532</v>
      </c>
      <c r="DO11" s="103">
        <v>25.123927210065691</v>
      </c>
      <c r="DP11" s="103">
        <v>4.7355553897125269</v>
      </c>
      <c r="DQ11" s="103">
        <v>5.6240757151825029</v>
      </c>
      <c r="DR11" s="103">
        <v>6.6182363746834252</v>
      </c>
      <c r="DS11" s="103">
        <v>7.8666914776725223</v>
      </c>
      <c r="DT11" s="103">
        <v>5.6373786338329266</v>
      </c>
      <c r="DU11" s="103">
        <v>5.3918445957442946</v>
      </c>
      <c r="DV11" s="103">
        <v>7.786891956483899</v>
      </c>
      <c r="DW11" s="103">
        <v>7.8316151414173989</v>
      </c>
      <c r="DX11" s="103">
        <v>6.5220051336713274</v>
      </c>
      <c r="DY11" s="103">
        <v>5.4443644673738882</v>
      </c>
      <c r="DZ11" s="103">
        <v>5.4524249382673773</v>
      </c>
      <c r="EA11" s="103">
        <v>7.5190652825413435</v>
      </c>
      <c r="EB11" s="103">
        <v>6.8567376048754669</v>
      </c>
      <c r="EC11" s="103">
        <v>5.7504141274651221</v>
      </c>
      <c r="ED11" s="103">
        <v>10.190169376242858</v>
      </c>
      <c r="EE11" s="103">
        <v>16.645955718788603</v>
      </c>
      <c r="EF11" s="103">
        <v>19.068692310199761</v>
      </c>
      <c r="EG11" s="103">
        <v>7.5417566488152143</v>
      </c>
      <c r="EH11" s="103">
        <v>7.2263659608260316</v>
      </c>
      <c r="EI11" s="103">
        <v>6.5006469147472803</v>
      </c>
      <c r="EJ11" s="103">
        <v>6.6609723991230121</v>
      </c>
      <c r="EK11" s="103">
        <v>5.0616582524913536</v>
      </c>
      <c r="EL11" s="103">
        <v>8.2465039615991937</v>
      </c>
      <c r="EM11" s="103">
        <v>6.4045463853396818</v>
      </c>
      <c r="EN11" s="103">
        <v>6.5148329274371912</v>
      </c>
      <c r="EO11" s="103">
        <v>5.5796318365096473</v>
      </c>
      <c r="EP11" s="103">
        <v>5.2990843727517714</v>
      </c>
      <c r="EQ11" s="103">
        <v>6.7143386123432069</v>
      </c>
      <c r="ER11" s="103">
        <v>8.7365567887134929</v>
      </c>
      <c r="ES11" s="103">
        <v>6.2492698050530633</v>
      </c>
      <c r="ET11" s="103">
        <v>7.4897564816094597</v>
      </c>
      <c r="EU11" s="103">
        <v>17.155911464430865</v>
      </c>
      <c r="EV11" s="103">
        <v>5.6922491880398027</v>
      </c>
      <c r="EW11" s="103">
        <v>13.160906105368456</v>
      </c>
      <c r="EX11" s="103">
        <v>5.8789322515331461</v>
      </c>
      <c r="EY11" s="103">
        <v>10.786035348593021</v>
      </c>
      <c r="EZ11" s="103">
        <v>6.0026135957030595</v>
      </c>
      <c r="FA11" s="103">
        <v>4.2572813230439506</v>
      </c>
      <c r="FB11" s="103">
        <v>5.4748025708409482</v>
      </c>
      <c r="FC11" s="103">
        <v>5.8024150570563151</v>
      </c>
      <c r="FD11" s="103">
        <v>5.0282730809766134</v>
      </c>
      <c r="FE11" s="103">
        <v>6.2494642541707588</v>
      </c>
      <c r="FF11" s="103">
        <v>6.3483135730759122</v>
      </c>
      <c r="FG11" s="103">
        <v>4.960755679986792</v>
      </c>
      <c r="FH11" s="103">
        <v>5.0420569768557222</v>
      </c>
      <c r="FI11" s="103">
        <v>6.13256831277549</v>
      </c>
      <c r="FJ11" s="103">
        <v>6.5141276756428903</v>
      </c>
      <c r="FK11" s="103">
        <v>8.1563998988771633</v>
      </c>
      <c r="FL11" s="103">
        <v>4.9904444624943505</v>
      </c>
      <c r="FM11" s="103">
        <v>4.285146440494624</v>
      </c>
      <c r="FN11" s="103">
        <v>10.659444340631284</v>
      </c>
      <c r="FO11" s="103">
        <v>6.2515411366710856</v>
      </c>
      <c r="FP11" s="103">
        <v>9.1780296126874799</v>
      </c>
      <c r="FQ11" s="103">
        <v>5.9850978669721169</v>
      </c>
      <c r="FR11" s="103">
        <v>3.487245226333382</v>
      </c>
    </row>
    <row r="12" spans="1:174" x14ac:dyDescent="0.2">
      <c r="A12" s="108" t="s">
        <v>2096</v>
      </c>
      <c r="B12" s="96">
        <v>53.76635292294069</v>
      </c>
      <c r="C12" s="96">
        <v>49.400830050347018</v>
      </c>
      <c r="D12" s="96">
        <v>50.698269224564207</v>
      </c>
      <c r="E12" s="96">
        <v>55.157531631235592</v>
      </c>
      <c r="F12" s="96">
        <v>48.129060287543652</v>
      </c>
      <c r="G12" s="110">
        <f t="shared" si="0"/>
        <v>5.7434973888880171E-2</v>
      </c>
      <c r="I12" s="96">
        <v>55.252519991065085</v>
      </c>
      <c r="J12" s="96">
        <v>49.008337890215941</v>
      </c>
      <c r="K12" s="96">
        <v>51.692982734912</v>
      </c>
      <c r="L12" s="96">
        <v>53.99613743982291</v>
      </c>
      <c r="M12" s="96">
        <v>50.593846006658737</v>
      </c>
      <c r="N12" s="110">
        <f t="shared" si="1"/>
        <v>4.8478539406130311E-2</v>
      </c>
      <c r="O12" s="110"/>
      <c r="P12" s="4" t="s">
        <v>225</v>
      </c>
      <c r="Q12" s="4" t="s">
        <v>226</v>
      </c>
      <c r="R12" s="103">
        <v>26.746748251242273</v>
      </c>
      <c r="S12" s="103">
        <v>44.067575682106906</v>
      </c>
      <c r="T12" s="103">
        <v>21.956216322247528</v>
      </c>
      <c r="U12" s="103">
        <v>51.902552433229339</v>
      </c>
      <c r="V12" s="103">
        <v>37.118458458755072</v>
      </c>
      <c r="W12" s="103">
        <v>43.04809915284919</v>
      </c>
      <c r="X12" s="103">
        <v>44.429223485272686</v>
      </c>
      <c r="Y12" s="103">
        <v>42.092863125736791</v>
      </c>
      <c r="Z12" s="103">
        <v>43.079689292611192</v>
      </c>
      <c r="AA12" s="103">
        <v>34.53407566752572</v>
      </c>
      <c r="AB12" s="103">
        <v>33.008357892335482</v>
      </c>
      <c r="AC12" s="103">
        <v>47.725430552422651</v>
      </c>
      <c r="AD12" s="103">
        <v>35.495284698157562</v>
      </c>
      <c r="AE12" s="103">
        <v>50.914940686088094</v>
      </c>
      <c r="AF12" s="103">
        <v>29.563004106297669</v>
      </c>
      <c r="AG12" s="103">
        <v>28.169767307748838</v>
      </c>
      <c r="AH12" s="103">
        <v>30.213967160038468</v>
      </c>
      <c r="AI12" s="103">
        <v>57.820812496207068</v>
      </c>
      <c r="AJ12" s="103">
        <v>40.27744269082315</v>
      </c>
      <c r="AK12" s="103">
        <v>55.414795677568797</v>
      </c>
      <c r="AL12" s="103">
        <v>41.920012360276758</v>
      </c>
      <c r="AM12" s="103">
        <v>31.530705666641563</v>
      </c>
      <c r="AN12" s="103">
        <v>32.467483781443761</v>
      </c>
      <c r="AO12" s="103">
        <v>33.152195242031702</v>
      </c>
      <c r="AP12" s="103">
        <v>30.885412077719376</v>
      </c>
      <c r="AQ12" s="103">
        <v>38.716158667955085</v>
      </c>
      <c r="AR12" s="103">
        <v>36.2190276767002</v>
      </c>
      <c r="AS12" s="103">
        <v>36.554929778378138</v>
      </c>
      <c r="AT12" s="103">
        <v>45.111381273379784</v>
      </c>
      <c r="AU12" s="103">
        <v>45.728999938418589</v>
      </c>
      <c r="AV12" s="103">
        <v>38.784233937993804</v>
      </c>
      <c r="AW12" s="103">
        <v>40.327266928241215</v>
      </c>
      <c r="AX12" s="103">
        <v>42.211943229841125</v>
      </c>
      <c r="AY12" s="103">
        <v>37.115523872984738</v>
      </c>
      <c r="AZ12" s="103">
        <v>42.332386223268109</v>
      </c>
      <c r="BA12" s="103">
        <v>45.843221036143028</v>
      </c>
      <c r="BB12" s="103">
        <v>41.637020206112162</v>
      </c>
      <c r="BC12" s="103">
        <v>40.182202657248247</v>
      </c>
      <c r="BD12" s="103">
        <v>33.906978392330757</v>
      </c>
      <c r="BE12" s="103">
        <v>57.711908210987595</v>
      </c>
      <c r="BF12" s="103">
        <v>47.725318638193841</v>
      </c>
      <c r="BG12" s="103">
        <v>47.410542199260604</v>
      </c>
      <c r="BH12" s="103">
        <v>61.697472482156122</v>
      </c>
      <c r="BI12" s="103">
        <v>43.359243921529185</v>
      </c>
      <c r="BJ12" s="103">
        <v>43.641121529858921</v>
      </c>
      <c r="BK12" s="103">
        <v>44.061887677872292</v>
      </c>
      <c r="BL12" s="103">
        <v>31.937350502822341</v>
      </c>
      <c r="BM12" s="103">
        <v>43.765610211723811</v>
      </c>
      <c r="BN12" s="103">
        <v>48.354969165894104</v>
      </c>
      <c r="BO12" s="103">
        <v>43.345820901985334</v>
      </c>
      <c r="BP12" s="103">
        <v>43.22321642077376</v>
      </c>
      <c r="BQ12" s="103">
        <v>42.98329446387276</v>
      </c>
      <c r="BR12" s="103">
        <v>35.253585016571613</v>
      </c>
      <c r="BS12" s="103">
        <v>41.609160936397473</v>
      </c>
      <c r="BT12" s="103">
        <v>38.715309381709801</v>
      </c>
      <c r="BU12" s="103">
        <v>42.872737587042302</v>
      </c>
      <c r="BV12" s="103">
        <v>35.135632792072649</v>
      </c>
      <c r="BW12" s="103">
        <v>70.042475488276935</v>
      </c>
      <c r="BX12" s="103">
        <v>38.586799337378103</v>
      </c>
      <c r="BY12" s="103">
        <v>52.523034541724847</v>
      </c>
      <c r="BZ12" s="103">
        <v>36.770073854916475</v>
      </c>
      <c r="CA12" s="103">
        <v>46.192945564803651</v>
      </c>
      <c r="CB12" s="103">
        <v>37.11963508509799</v>
      </c>
      <c r="CC12" s="103">
        <v>27.559843148576604</v>
      </c>
      <c r="CD12" s="103">
        <v>28.255291379872123</v>
      </c>
      <c r="CE12" s="103">
        <v>27.516375939440628</v>
      </c>
      <c r="CF12" s="103">
        <v>23.61805727508926</v>
      </c>
      <c r="CG12" s="103">
        <v>46.859746395005871</v>
      </c>
      <c r="CH12" s="103">
        <v>40.479633782235766</v>
      </c>
      <c r="CI12" s="103">
        <v>43.050566365647512</v>
      </c>
      <c r="CJ12" s="103">
        <v>24.983200398495711</v>
      </c>
      <c r="CK12" s="103">
        <v>55.72011165535266</v>
      </c>
      <c r="CL12" s="103">
        <v>33.430629944451297</v>
      </c>
      <c r="CM12" s="103">
        <v>30.78505094638351</v>
      </c>
      <c r="CN12" s="103">
        <v>41.865079072490765</v>
      </c>
      <c r="CO12" s="103">
        <v>43.158887370906832</v>
      </c>
      <c r="CP12" s="103">
        <v>41.939760154962805</v>
      </c>
      <c r="CQ12" s="103">
        <v>37.934356290272554</v>
      </c>
      <c r="CR12" s="103">
        <v>30.789349708573017</v>
      </c>
      <c r="CS12" s="103">
        <v>34.623673502479349</v>
      </c>
      <c r="CT12" s="103">
        <v>66.009987224476319</v>
      </c>
      <c r="CU12" s="103">
        <v>40.940626385995401</v>
      </c>
      <c r="CV12" s="103">
        <v>31.674237174762748</v>
      </c>
      <c r="CW12" s="103">
        <v>31.113692278461436</v>
      </c>
      <c r="CX12" s="103">
        <v>36.444717679840018</v>
      </c>
      <c r="CY12" s="103">
        <v>45.877781505150345</v>
      </c>
      <c r="CZ12" s="103">
        <v>49.937461330587468</v>
      </c>
      <c r="DA12" s="103">
        <v>24.720184352529596</v>
      </c>
      <c r="DB12" s="103">
        <v>45.199509100233158</v>
      </c>
      <c r="DC12" s="103">
        <v>44.791169029473714</v>
      </c>
      <c r="DD12" s="103">
        <v>36.890179112802059</v>
      </c>
      <c r="DE12" s="103">
        <v>33.840120434191668</v>
      </c>
      <c r="DF12" s="103">
        <v>53.194084694039958</v>
      </c>
      <c r="DG12" s="103">
        <v>52.945144323422397</v>
      </c>
      <c r="DH12" s="103">
        <v>49.575450983447176</v>
      </c>
      <c r="DI12" s="103">
        <v>45.881220182717627</v>
      </c>
      <c r="DJ12" s="103">
        <v>34.006918166372486</v>
      </c>
      <c r="DK12" s="103">
        <v>48.162066498413473</v>
      </c>
      <c r="DL12" s="103">
        <v>38.407705276453157</v>
      </c>
      <c r="DM12" s="103">
        <v>40.773318131058545</v>
      </c>
      <c r="DN12" s="103">
        <v>40.98080138556643</v>
      </c>
      <c r="DO12" s="103">
        <v>41.20052892233528</v>
      </c>
      <c r="DP12" s="103">
        <v>39.713219412401862</v>
      </c>
      <c r="DQ12" s="103">
        <v>52.332870584122141</v>
      </c>
      <c r="DR12" s="103">
        <v>58.424214096763301</v>
      </c>
      <c r="DS12" s="103">
        <v>53.48517631239784</v>
      </c>
      <c r="DT12" s="103">
        <v>51.901973544110859</v>
      </c>
      <c r="DU12" s="103">
        <v>46.565747986913969</v>
      </c>
      <c r="DV12" s="103">
        <v>43.797065777429857</v>
      </c>
      <c r="DW12" s="103">
        <v>36.768568451057085</v>
      </c>
      <c r="DX12" s="103">
        <v>40.559833320255251</v>
      </c>
      <c r="DY12" s="103">
        <v>52.200667410220674</v>
      </c>
      <c r="DZ12" s="103">
        <v>28.802639891082155</v>
      </c>
      <c r="EA12" s="103">
        <v>50.001406478635005</v>
      </c>
      <c r="EB12" s="103">
        <v>32.747101078837773</v>
      </c>
      <c r="EC12" s="103">
        <v>37.699248589967517</v>
      </c>
      <c r="ED12" s="103">
        <v>40.483993071468049</v>
      </c>
      <c r="EE12" s="103">
        <v>54.588240908836305</v>
      </c>
      <c r="EF12" s="103">
        <v>28.863594650118973</v>
      </c>
      <c r="EG12" s="103">
        <v>48.759980297573314</v>
      </c>
      <c r="EH12" s="103">
        <v>58.492347772757427</v>
      </c>
      <c r="EI12" s="103">
        <v>38.222722022791096</v>
      </c>
      <c r="EJ12" s="103">
        <v>54.250967459586256</v>
      </c>
      <c r="EK12" s="103">
        <v>30.678675621515804</v>
      </c>
      <c r="EL12" s="103">
        <v>25.492028677286815</v>
      </c>
      <c r="EM12" s="103">
        <v>41.50845754464455</v>
      </c>
      <c r="EN12" s="103">
        <v>35.32466774876363</v>
      </c>
      <c r="EO12" s="103">
        <v>53.663003063798499</v>
      </c>
      <c r="EP12" s="103">
        <v>32.358342010701982</v>
      </c>
      <c r="EQ12" s="103">
        <v>40.908597183840051</v>
      </c>
      <c r="ER12" s="103">
        <v>45.703377656507591</v>
      </c>
      <c r="ES12" s="103">
        <v>44.545618746465095</v>
      </c>
      <c r="ET12" s="103">
        <v>41.598958865828884</v>
      </c>
      <c r="EU12" s="103">
        <v>49.583013248785868</v>
      </c>
      <c r="EV12" s="103">
        <v>23.228036939728803</v>
      </c>
      <c r="EW12" s="103">
        <v>44.09235248511181</v>
      </c>
      <c r="EX12" s="103">
        <v>46.517318742609156</v>
      </c>
      <c r="EY12" s="103">
        <v>60.098200210275728</v>
      </c>
      <c r="EZ12" s="103">
        <v>39.086069439821827</v>
      </c>
      <c r="FA12" s="103">
        <v>28.484697155718479</v>
      </c>
      <c r="FB12" s="103">
        <v>40.495234366010123</v>
      </c>
      <c r="FC12" s="103">
        <v>51.910546631316585</v>
      </c>
      <c r="FD12" s="103">
        <v>33.523269906325467</v>
      </c>
      <c r="FE12" s="103">
        <v>30.366474250774186</v>
      </c>
      <c r="FF12" s="103">
        <v>41.921626622213431</v>
      </c>
      <c r="FG12" s="103">
        <v>38.78146919548184</v>
      </c>
      <c r="FH12" s="103">
        <v>46.949932138066508</v>
      </c>
      <c r="FI12" s="103">
        <v>37.299624424005366</v>
      </c>
      <c r="FJ12" s="103">
        <v>27.293203301564741</v>
      </c>
      <c r="FK12" s="103">
        <v>27.125822166219617</v>
      </c>
      <c r="FL12" s="103">
        <v>30.975675831225061</v>
      </c>
      <c r="FM12" s="103">
        <v>30.937935725921577</v>
      </c>
      <c r="FN12" s="103">
        <v>37.280852736823597</v>
      </c>
      <c r="FO12" s="103">
        <v>45.800180784736348</v>
      </c>
      <c r="FP12" s="103">
        <v>55.818092235270342</v>
      </c>
      <c r="FQ12" s="103">
        <v>38.483209722485391</v>
      </c>
      <c r="FR12" s="103">
        <v>31.97121581853677</v>
      </c>
    </row>
    <row r="13" spans="1:174" x14ac:dyDescent="0.2">
      <c r="A13" s="108" t="s">
        <v>2097</v>
      </c>
      <c r="B13" s="96">
        <v>199.01159253183258</v>
      </c>
      <c r="C13" s="96">
        <v>169.15810425572627</v>
      </c>
      <c r="D13" s="96">
        <v>191.28194550453296</v>
      </c>
      <c r="E13" s="96">
        <v>214.96136335283762</v>
      </c>
      <c r="F13" s="96">
        <v>181.81426223883128</v>
      </c>
      <c r="G13" s="110">
        <f t="shared" si="0"/>
        <v>9.0550182111953495E-2</v>
      </c>
      <c r="I13" s="96">
        <v>190.10090193889474</v>
      </c>
      <c r="J13" s="96">
        <v>180.91269503901563</v>
      </c>
      <c r="K13" s="96">
        <v>166.67378778234655</v>
      </c>
      <c r="L13" s="96">
        <v>171.57406497069508</v>
      </c>
      <c r="M13" s="96">
        <v>169.367789542651</v>
      </c>
      <c r="N13" s="110">
        <f t="shared" si="1"/>
        <v>5.4963535541985693E-2</v>
      </c>
      <c r="O13" s="110"/>
      <c r="P13" s="4" t="s">
        <v>211</v>
      </c>
      <c r="Q13" s="4" t="s">
        <v>212</v>
      </c>
      <c r="R13" s="103">
        <v>121.83087398509333</v>
      </c>
      <c r="S13" s="103">
        <v>175.77559870358263</v>
      </c>
      <c r="T13" s="103">
        <v>112.11604072612532</v>
      </c>
      <c r="U13" s="103">
        <v>167.18207961830328</v>
      </c>
      <c r="V13" s="103">
        <v>158.97916008207667</v>
      </c>
      <c r="W13" s="103">
        <v>177.35141035690145</v>
      </c>
      <c r="X13" s="103">
        <v>134.51379960702906</v>
      </c>
      <c r="Y13" s="103">
        <v>101.30228102016603</v>
      </c>
      <c r="Z13" s="103">
        <v>186.59039271863463</v>
      </c>
      <c r="AA13" s="103">
        <v>132.91973903471794</v>
      </c>
      <c r="AB13" s="103">
        <v>121.2794018331011</v>
      </c>
      <c r="AC13" s="103">
        <v>159.27932137157012</v>
      </c>
      <c r="AD13" s="103">
        <v>180.97846096418564</v>
      </c>
      <c r="AE13" s="103">
        <v>159.48407042448466</v>
      </c>
      <c r="AF13" s="103">
        <v>75.112227271503272</v>
      </c>
      <c r="AG13" s="103">
        <v>116.13096204324395</v>
      </c>
      <c r="AH13" s="103">
        <v>163.76144308130841</v>
      </c>
      <c r="AI13" s="103">
        <v>189.86285419128953</v>
      </c>
      <c r="AJ13" s="103">
        <v>108.05523536441486</v>
      </c>
      <c r="AK13" s="103">
        <v>139.65608705931731</v>
      </c>
      <c r="AL13" s="103">
        <v>142.43378405027079</v>
      </c>
      <c r="AM13" s="103">
        <v>113.47141881850639</v>
      </c>
      <c r="AN13" s="103">
        <v>80.649571291826874</v>
      </c>
      <c r="AO13" s="103">
        <v>101.29710599914462</v>
      </c>
      <c r="AP13" s="103">
        <v>120.50612076486016</v>
      </c>
      <c r="AQ13" s="103">
        <v>136.44374597186822</v>
      </c>
      <c r="AR13" s="103">
        <v>134.5215264422398</v>
      </c>
      <c r="AS13" s="103">
        <v>107.57915074983367</v>
      </c>
      <c r="AT13" s="103">
        <v>142.8539334323402</v>
      </c>
      <c r="AU13" s="103">
        <v>188.92291084707546</v>
      </c>
      <c r="AV13" s="103">
        <v>122.02697703079325</v>
      </c>
      <c r="AW13" s="103">
        <v>119.7135834439928</v>
      </c>
      <c r="AX13" s="103">
        <v>125.74717826899018</v>
      </c>
      <c r="AY13" s="103">
        <v>127.99696551488509</v>
      </c>
      <c r="AZ13" s="103">
        <v>136.50564225238332</v>
      </c>
      <c r="BA13" s="103">
        <v>80.927973520519217</v>
      </c>
      <c r="BB13" s="103">
        <v>134.63889748037354</v>
      </c>
      <c r="BC13" s="103">
        <v>129.2180340141509</v>
      </c>
      <c r="BD13" s="103">
        <v>106.65053298602936</v>
      </c>
      <c r="BE13" s="103">
        <v>166.73773308278297</v>
      </c>
      <c r="BF13" s="103">
        <v>162.23551688661857</v>
      </c>
      <c r="BG13" s="103">
        <v>161.51748310907325</v>
      </c>
      <c r="BH13" s="103">
        <v>149.75209294711763</v>
      </c>
      <c r="BI13" s="103">
        <v>162.76538123599329</v>
      </c>
      <c r="BJ13" s="103">
        <v>147.73897656516726</v>
      </c>
      <c r="BK13" s="103">
        <v>192.52133942444891</v>
      </c>
      <c r="BL13" s="103">
        <v>145.85042881800521</v>
      </c>
      <c r="BM13" s="103">
        <v>132.46107560473743</v>
      </c>
      <c r="BN13" s="103">
        <v>133.46250388207852</v>
      </c>
      <c r="BO13" s="103">
        <v>112.03424870985832</v>
      </c>
      <c r="BP13" s="103">
        <v>145.9116513812744</v>
      </c>
      <c r="BQ13" s="103">
        <v>180.35208933218618</v>
      </c>
      <c r="BR13" s="103">
        <v>116.79990437305459</v>
      </c>
      <c r="BS13" s="103">
        <v>125.70309712853991</v>
      </c>
      <c r="BT13" s="103">
        <v>115.40807906957883</v>
      </c>
      <c r="BU13" s="103">
        <v>150.45369894346723</v>
      </c>
      <c r="BV13" s="103">
        <v>138.28209219278187</v>
      </c>
      <c r="BW13" s="103">
        <v>159.5935615796698</v>
      </c>
      <c r="BX13" s="103">
        <v>126.17018490300991</v>
      </c>
      <c r="BY13" s="103">
        <v>161.28250639495769</v>
      </c>
      <c r="BZ13" s="103">
        <v>161.11022003309165</v>
      </c>
      <c r="CA13" s="103">
        <v>169.73077212051228</v>
      </c>
      <c r="CB13" s="103">
        <v>180.26802689492231</v>
      </c>
      <c r="CC13" s="103">
        <v>104.80582573737207</v>
      </c>
      <c r="CD13" s="103">
        <v>146.65446025135273</v>
      </c>
      <c r="CE13" s="103">
        <v>89.876220932657418</v>
      </c>
      <c r="CF13" s="103">
        <v>126.74301540536891</v>
      </c>
      <c r="CG13" s="103">
        <v>143.59246648210762</v>
      </c>
      <c r="CH13" s="103">
        <v>120.79278373817853</v>
      </c>
      <c r="CI13" s="103">
        <v>118.89408078021668</v>
      </c>
      <c r="CJ13" s="103">
        <v>104.89906854522329</v>
      </c>
      <c r="CK13" s="103">
        <v>192.35081346990006</v>
      </c>
      <c r="CL13" s="103">
        <v>104.76178889844117</v>
      </c>
      <c r="CM13" s="103">
        <v>127.37585237890184</v>
      </c>
      <c r="CN13" s="103">
        <v>114.84709973517742</v>
      </c>
      <c r="CO13" s="103">
        <v>158.30791985381455</v>
      </c>
      <c r="CP13" s="103">
        <v>156.67328211747292</v>
      </c>
      <c r="CQ13" s="103">
        <v>125.04574079101323</v>
      </c>
      <c r="CR13" s="103">
        <v>121.9879437326712</v>
      </c>
      <c r="CS13" s="103">
        <v>178.09188838558387</v>
      </c>
      <c r="CT13" s="103">
        <v>191.80130970665331</v>
      </c>
      <c r="CU13" s="103">
        <v>144.33366101932035</v>
      </c>
      <c r="CV13" s="103">
        <v>136.23168306851738</v>
      </c>
      <c r="CW13" s="103">
        <v>94.060776865984295</v>
      </c>
      <c r="CX13" s="103">
        <v>155.93634838856883</v>
      </c>
      <c r="CY13" s="103">
        <v>177.16269109051959</v>
      </c>
      <c r="CZ13" s="103">
        <v>177.0888380506963</v>
      </c>
      <c r="DA13" s="103">
        <v>66.50874215899168</v>
      </c>
      <c r="DB13" s="103">
        <v>126.3270118362813</v>
      </c>
      <c r="DC13" s="103">
        <v>187.53657253220851</v>
      </c>
      <c r="DD13" s="103">
        <v>138.25192072829901</v>
      </c>
      <c r="DE13" s="103">
        <v>139.08033912909596</v>
      </c>
      <c r="DF13" s="103">
        <v>194.07716941522403</v>
      </c>
      <c r="DG13" s="103">
        <v>125.89343050311304</v>
      </c>
      <c r="DH13" s="103">
        <v>146.07921015476859</v>
      </c>
      <c r="DI13" s="103">
        <v>130.1785870120778</v>
      </c>
      <c r="DJ13" s="103">
        <v>154.17119218145518</v>
      </c>
      <c r="DK13" s="103">
        <v>155.26713432871514</v>
      </c>
      <c r="DL13" s="103">
        <v>118.88859441718242</v>
      </c>
      <c r="DM13" s="103">
        <v>88.282887709920288</v>
      </c>
      <c r="DN13" s="103">
        <v>94.599241515485062</v>
      </c>
      <c r="DO13" s="103">
        <v>140.20489414480724</v>
      </c>
      <c r="DP13" s="103">
        <v>114.88596246814502</v>
      </c>
      <c r="DQ13" s="103">
        <v>132.07447231251146</v>
      </c>
      <c r="DR13" s="103">
        <v>139.58429897426996</v>
      </c>
      <c r="DS13" s="103">
        <v>172.81265890440599</v>
      </c>
      <c r="DT13" s="103">
        <v>180.17962926446447</v>
      </c>
      <c r="DU13" s="103">
        <v>126.47936514484066</v>
      </c>
      <c r="DV13" s="103">
        <v>175.5740034105412</v>
      </c>
      <c r="DW13" s="103">
        <v>143.12867278732637</v>
      </c>
      <c r="DX13" s="103">
        <v>151.14624945936336</v>
      </c>
      <c r="DY13" s="103">
        <v>89.229701170872161</v>
      </c>
      <c r="DZ13" s="103">
        <v>107.92300036073597</v>
      </c>
      <c r="EA13" s="103">
        <v>200.6526844647708</v>
      </c>
      <c r="EB13" s="103">
        <v>115.52431059511486</v>
      </c>
      <c r="EC13" s="103">
        <v>120.66990803597365</v>
      </c>
      <c r="ED13" s="103">
        <v>241.78524272270681</v>
      </c>
      <c r="EE13" s="103">
        <v>136.0874946843503</v>
      </c>
      <c r="EF13" s="103">
        <v>137.25705843083287</v>
      </c>
      <c r="EG13" s="103">
        <v>113.01804291167025</v>
      </c>
      <c r="EH13" s="103">
        <v>131.30672274719703</v>
      </c>
      <c r="EI13" s="103">
        <v>141.9236208897305</v>
      </c>
      <c r="EJ13" s="103">
        <v>140.96144305702308</v>
      </c>
      <c r="EK13" s="103">
        <v>173.49153311003201</v>
      </c>
      <c r="EL13" s="103">
        <v>116.15077034852381</v>
      </c>
      <c r="EM13" s="103">
        <v>146.93837151944149</v>
      </c>
      <c r="EN13" s="103">
        <v>145.63295720079259</v>
      </c>
      <c r="EO13" s="103">
        <v>134.52251602750056</v>
      </c>
      <c r="EP13" s="103">
        <v>90.46877220030926</v>
      </c>
      <c r="EQ13" s="103">
        <v>147.88918249782898</v>
      </c>
      <c r="ER13" s="103">
        <v>96.20353702913485</v>
      </c>
      <c r="ES13" s="103">
        <v>174.09932558281889</v>
      </c>
      <c r="ET13" s="103">
        <v>111.93992947663132</v>
      </c>
      <c r="EU13" s="103">
        <v>244.82225341019378</v>
      </c>
      <c r="EV13" s="103">
        <v>113.96406635495626</v>
      </c>
      <c r="EW13" s="103">
        <v>110.44253743761965</v>
      </c>
      <c r="EX13" s="103">
        <v>156.4777646915289</v>
      </c>
      <c r="EY13" s="103">
        <v>175.69317910004898</v>
      </c>
      <c r="EZ13" s="103">
        <v>167.96802085598063</v>
      </c>
      <c r="FA13" s="103">
        <v>125.93004008056256</v>
      </c>
      <c r="FB13" s="103">
        <v>148.35867625451269</v>
      </c>
      <c r="FC13" s="103">
        <v>182.98412132702572</v>
      </c>
      <c r="FD13" s="103">
        <v>142.27709435588858</v>
      </c>
      <c r="FE13" s="103">
        <v>178.05130491285107</v>
      </c>
      <c r="FF13" s="103">
        <v>100.34637274063152</v>
      </c>
      <c r="FG13" s="103">
        <v>126.25994653409434</v>
      </c>
      <c r="FH13" s="103">
        <v>159.35715504126082</v>
      </c>
      <c r="FI13" s="103">
        <v>102.08625007567491</v>
      </c>
      <c r="FJ13" s="103">
        <v>115.33568809878676</v>
      </c>
      <c r="FK13" s="103">
        <v>122.71429014608869</v>
      </c>
      <c r="FL13" s="103">
        <v>108.01069632966042</v>
      </c>
      <c r="FM13" s="103">
        <v>152.20488718876172</v>
      </c>
      <c r="FN13" s="103">
        <v>123.45648686922061</v>
      </c>
      <c r="FO13" s="103">
        <v>168.431610981902</v>
      </c>
      <c r="FP13" s="103">
        <v>171.61422632600647</v>
      </c>
      <c r="FQ13" s="103">
        <v>136.82554923316772</v>
      </c>
      <c r="FR13" s="103">
        <v>130.90146464309183</v>
      </c>
    </row>
    <row r="14" spans="1:174" x14ac:dyDescent="0.2">
      <c r="A14" s="108" t="s">
        <v>1660</v>
      </c>
      <c r="B14" s="96">
        <v>87.899739157050746</v>
      </c>
      <c r="C14" s="96">
        <v>70.904519547261842</v>
      </c>
      <c r="D14" s="96">
        <v>78.798510908534737</v>
      </c>
      <c r="E14" s="96">
        <v>83.441091194638346</v>
      </c>
      <c r="F14" s="96">
        <v>71.604814320174683</v>
      </c>
      <c r="G14" s="110">
        <f t="shared" si="0"/>
        <v>9.4027053661656243E-2</v>
      </c>
      <c r="I14" s="96">
        <v>77.052344115120903</v>
      </c>
      <c r="J14" s="96">
        <v>79.666892677457938</v>
      </c>
      <c r="K14" s="96">
        <v>78.526879282734626</v>
      </c>
      <c r="L14" s="96">
        <v>74.500979190619063</v>
      </c>
      <c r="M14" s="96">
        <v>100.9245097435244</v>
      </c>
      <c r="N14" s="110">
        <f t="shared" si="1"/>
        <v>0.13003344427969296</v>
      </c>
      <c r="O14" s="110"/>
      <c r="P14" s="4" t="s">
        <v>216</v>
      </c>
      <c r="Q14" s="4" t="s">
        <v>217</v>
      </c>
      <c r="R14" s="103">
        <v>39.87073986748819</v>
      </c>
      <c r="S14" s="103">
        <v>72.910815024599046</v>
      </c>
      <c r="T14" s="103">
        <v>46.238581298905508</v>
      </c>
      <c r="U14" s="103">
        <v>59.524653830171779</v>
      </c>
      <c r="V14" s="103">
        <v>57.784528137742114</v>
      </c>
      <c r="W14" s="103">
        <v>61.05125314328091</v>
      </c>
      <c r="X14" s="103">
        <v>42.723988465012269</v>
      </c>
      <c r="Y14" s="103">
        <v>36.004208306071568</v>
      </c>
      <c r="Z14" s="103">
        <v>63.637899662018242</v>
      </c>
      <c r="AA14" s="103">
        <v>50.352756578790114</v>
      </c>
      <c r="AB14" s="103">
        <v>42.720068112682071</v>
      </c>
      <c r="AC14" s="103">
        <v>57.94047972923395</v>
      </c>
      <c r="AD14" s="103">
        <v>60.318497960704796</v>
      </c>
      <c r="AE14" s="103">
        <v>59.201386499159689</v>
      </c>
      <c r="AF14" s="103">
        <v>28.111596922168246</v>
      </c>
      <c r="AG14" s="103">
        <v>36.95457475190841</v>
      </c>
      <c r="AH14" s="103">
        <v>53.989067908796585</v>
      </c>
      <c r="AI14" s="103">
        <v>67.886678106507034</v>
      </c>
      <c r="AJ14" s="103">
        <v>38.139420346475504</v>
      </c>
      <c r="AK14" s="103">
        <v>42.295996706673321</v>
      </c>
      <c r="AL14" s="103">
        <v>47.537764036441885</v>
      </c>
      <c r="AM14" s="103">
        <v>40.279132452728312</v>
      </c>
      <c r="AN14" s="103">
        <v>30.165375064617045</v>
      </c>
      <c r="AO14" s="103">
        <v>33.991407091764067</v>
      </c>
      <c r="AP14" s="103">
        <v>44.328478291536307</v>
      </c>
      <c r="AQ14" s="103">
        <v>46.935975106479354</v>
      </c>
      <c r="AR14" s="103">
        <v>42.519011924363632</v>
      </c>
      <c r="AS14" s="103">
        <v>37.559655908647798</v>
      </c>
      <c r="AT14" s="103">
        <v>52.535496554625929</v>
      </c>
      <c r="AU14" s="103">
        <v>62.174822830151591</v>
      </c>
      <c r="AV14" s="103">
        <v>32.690950461823398</v>
      </c>
      <c r="AW14" s="103">
        <v>42.053026496354263</v>
      </c>
      <c r="AX14" s="103">
        <v>38.589931403275465</v>
      </c>
      <c r="AY14" s="103">
        <v>39.057043928472034</v>
      </c>
      <c r="AZ14" s="103">
        <v>46.267766111582112</v>
      </c>
      <c r="BA14" s="103">
        <v>25.240022800444436</v>
      </c>
      <c r="BB14" s="103">
        <v>41.037498761469919</v>
      </c>
      <c r="BC14" s="103">
        <v>44.168970845324729</v>
      </c>
      <c r="BD14" s="103">
        <v>33.406638261969562</v>
      </c>
      <c r="BE14" s="103">
        <v>54.30090504830109</v>
      </c>
      <c r="BF14" s="103">
        <v>61.052159410640144</v>
      </c>
      <c r="BG14" s="103">
        <v>52.760429034376862</v>
      </c>
      <c r="BH14" s="103">
        <v>55.877700595927848</v>
      </c>
      <c r="BI14" s="103">
        <v>61.693942676453645</v>
      </c>
      <c r="BJ14" s="103">
        <v>52.273523069820918</v>
      </c>
      <c r="BK14" s="103">
        <v>64.571056927205134</v>
      </c>
      <c r="BL14" s="103">
        <v>52.299991846532983</v>
      </c>
      <c r="BM14" s="103">
        <v>44.999328443245304</v>
      </c>
      <c r="BN14" s="103">
        <v>42.456498580347812</v>
      </c>
      <c r="BO14" s="103">
        <v>34.837959667731639</v>
      </c>
      <c r="BP14" s="103">
        <v>46.57045519093974</v>
      </c>
      <c r="BQ14" s="103">
        <v>69.817641425546057</v>
      </c>
      <c r="BR14" s="103">
        <v>46.02392616086572</v>
      </c>
      <c r="BS14" s="103">
        <v>45.234400298424873</v>
      </c>
      <c r="BT14" s="103">
        <v>43.117692792889301</v>
      </c>
      <c r="BU14" s="103">
        <v>50.97124747859565</v>
      </c>
      <c r="BV14" s="103">
        <v>53.207519378434874</v>
      </c>
      <c r="BW14" s="103">
        <v>50.363862739059265</v>
      </c>
      <c r="BX14" s="103">
        <v>45.859630590076179</v>
      </c>
      <c r="BY14" s="103">
        <v>48.812658325362129</v>
      </c>
      <c r="BZ14" s="103">
        <v>51.518068955330087</v>
      </c>
      <c r="CA14" s="103">
        <v>49.137542902895483</v>
      </c>
      <c r="CB14" s="103">
        <v>54.0854551598756</v>
      </c>
      <c r="CC14" s="103">
        <v>34.984265725941192</v>
      </c>
      <c r="CD14" s="103">
        <v>60.926288374361555</v>
      </c>
      <c r="CE14" s="103">
        <v>25.419509750297703</v>
      </c>
      <c r="CF14" s="103">
        <v>38.969308230521783</v>
      </c>
      <c r="CG14" s="103">
        <v>42.099567867978003</v>
      </c>
      <c r="CH14" s="103">
        <v>37.71019164802992</v>
      </c>
      <c r="CI14" s="103">
        <v>40.64278636225459</v>
      </c>
      <c r="CJ14" s="103">
        <v>35.959269457621559</v>
      </c>
      <c r="CK14" s="103">
        <v>49.50840170929915</v>
      </c>
      <c r="CL14" s="103">
        <v>34.309468416333154</v>
      </c>
      <c r="CM14" s="103">
        <v>43.94541803036762</v>
      </c>
      <c r="CN14" s="103">
        <v>37.259803362140147</v>
      </c>
      <c r="CO14" s="103">
        <v>50.984389827903641</v>
      </c>
      <c r="CP14" s="103">
        <v>53.506227456130773</v>
      </c>
      <c r="CQ14" s="103">
        <v>41.395209494877065</v>
      </c>
      <c r="CR14" s="103">
        <v>45.144355777279422</v>
      </c>
      <c r="CS14" s="103">
        <v>58.203236714781809</v>
      </c>
      <c r="CT14" s="103">
        <v>60.151861049705388</v>
      </c>
      <c r="CU14" s="103">
        <v>46.948121436758655</v>
      </c>
      <c r="CV14" s="103">
        <v>48.668192123781786</v>
      </c>
      <c r="CW14" s="103">
        <v>31.664028723261939</v>
      </c>
      <c r="CX14" s="103">
        <v>50.865047440133786</v>
      </c>
      <c r="CY14" s="103">
        <v>60.442225439166066</v>
      </c>
      <c r="CZ14" s="103">
        <v>65.812106892519679</v>
      </c>
      <c r="DA14" s="103">
        <v>20.846311674237359</v>
      </c>
      <c r="DB14" s="103">
        <v>47.428351141323631</v>
      </c>
      <c r="DC14" s="103">
        <v>52.54167552460391</v>
      </c>
      <c r="DD14" s="103">
        <v>45.334474183077987</v>
      </c>
      <c r="DE14" s="103">
        <v>58.186616105763086</v>
      </c>
      <c r="DF14" s="103">
        <v>54.246620629760884</v>
      </c>
      <c r="DG14" s="103">
        <v>41.833752797850138</v>
      </c>
      <c r="DH14" s="103">
        <v>49.674333262752697</v>
      </c>
      <c r="DI14" s="103">
        <v>42.761510403160536</v>
      </c>
      <c r="DJ14" s="103">
        <v>58.106267081577521</v>
      </c>
      <c r="DK14" s="103">
        <v>49.571638068479174</v>
      </c>
      <c r="DL14" s="103">
        <v>39.554044754676561</v>
      </c>
      <c r="DM14" s="103">
        <v>28.760648306019732</v>
      </c>
      <c r="DN14" s="103">
        <v>28.769790437891977</v>
      </c>
      <c r="DO14" s="103">
        <v>43.73413552559564</v>
      </c>
      <c r="DP14" s="103">
        <v>37.52199439647535</v>
      </c>
      <c r="DQ14" s="103">
        <v>44.610695518528786</v>
      </c>
      <c r="DR14" s="103">
        <v>42.419581817780305</v>
      </c>
      <c r="DS14" s="103">
        <v>55.880254758609901</v>
      </c>
      <c r="DT14" s="103">
        <v>56.062742623960276</v>
      </c>
      <c r="DU14" s="103">
        <v>38.862387731720347</v>
      </c>
      <c r="DV14" s="103">
        <v>59.962227348056416</v>
      </c>
      <c r="DW14" s="103">
        <v>45.672430936918943</v>
      </c>
      <c r="DX14" s="103">
        <v>51.150900016832466</v>
      </c>
      <c r="DY14" s="103">
        <v>24.822467721682489</v>
      </c>
      <c r="DZ14" s="103">
        <v>37.641414079099185</v>
      </c>
      <c r="EA14" s="103">
        <v>66.080564561403847</v>
      </c>
      <c r="EB14" s="103">
        <v>41.092561784598281</v>
      </c>
      <c r="EC14" s="103">
        <v>40.828699056589862</v>
      </c>
      <c r="ED14" s="103">
        <v>64.729158683218358</v>
      </c>
      <c r="EE14" s="103">
        <v>46.884600136345298</v>
      </c>
      <c r="EF14" s="103">
        <v>51.143406738924519</v>
      </c>
      <c r="EG14" s="103">
        <v>35.476051440610377</v>
      </c>
      <c r="EH14" s="103">
        <v>45.221511558934637</v>
      </c>
      <c r="EI14" s="103">
        <v>45.668888497907666</v>
      </c>
      <c r="EJ14" s="103">
        <v>45.380067589636965</v>
      </c>
      <c r="EK14" s="103">
        <v>64.165059507613037</v>
      </c>
      <c r="EL14" s="103">
        <v>36.111874500961605</v>
      </c>
      <c r="EM14" s="103">
        <v>48.822117803334528</v>
      </c>
      <c r="EN14" s="103">
        <v>42.500642168721207</v>
      </c>
      <c r="EO14" s="103">
        <v>45.316679465926299</v>
      </c>
      <c r="EP14" s="103">
        <v>28.984759634275981</v>
      </c>
      <c r="EQ14" s="103">
        <v>51.193952755663055</v>
      </c>
      <c r="ER14" s="103">
        <v>28.236023058628508</v>
      </c>
      <c r="ES14" s="103">
        <v>46.353355651078431</v>
      </c>
      <c r="ET14" s="103">
        <v>44.399360600778358</v>
      </c>
      <c r="EU14" s="103">
        <v>98.409864032143929</v>
      </c>
      <c r="EV14" s="103">
        <v>41.184044757306509</v>
      </c>
      <c r="EW14" s="103">
        <v>31.203523318379464</v>
      </c>
      <c r="EX14" s="103">
        <v>54.174994559654486</v>
      </c>
      <c r="EY14" s="103">
        <v>46.551528909820895</v>
      </c>
      <c r="EZ14" s="103">
        <v>55.074466543107938</v>
      </c>
      <c r="FA14" s="103">
        <v>42.962866065088811</v>
      </c>
      <c r="FB14" s="103">
        <v>45.3415159188866</v>
      </c>
      <c r="FC14" s="103">
        <v>55.345894239244792</v>
      </c>
      <c r="FD14" s="103">
        <v>52.857318107057317</v>
      </c>
      <c r="FE14" s="103">
        <v>58.876192407900334</v>
      </c>
      <c r="FF14" s="103">
        <v>34.917759065190843</v>
      </c>
      <c r="FG14" s="103">
        <v>44.125657118459493</v>
      </c>
      <c r="FH14" s="103">
        <v>53.609024452419952</v>
      </c>
      <c r="FI14" s="103">
        <v>36.654567861165887</v>
      </c>
      <c r="FJ14" s="103">
        <v>38.210639547575362</v>
      </c>
      <c r="FK14" s="103">
        <v>38.64474430635687</v>
      </c>
      <c r="FL14" s="103">
        <v>36.444278017114144</v>
      </c>
      <c r="FM14" s="103">
        <v>47.154106296798602</v>
      </c>
      <c r="FN14" s="103">
        <v>43.11569748907386</v>
      </c>
      <c r="FO14" s="103">
        <v>39.884268711966989</v>
      </c>
      <c r="FP14" s="103">
        <v>59.484974513293622</v>
      </c>
      <c r="FQ14" s="103">
        <v>49.656700905429673</v>
      </c>
      <c r="FR14" s="103">
        <v>40.064786437168877</v>
      </c>
    </row>
    <row r="15" spans="1:174" x14ac:dyDescent="0.2">
      <c r="A15" s="108" t="s">
        <v>2098</v>
      </c>
      <c r="B15" s="96">
        <v>772.4381578542783</v>
      </c>
      <c r="C15" s="96">
        <v>707.36117471537023</v>
      </c>
      <c r="D15" s="96">
        <v>814.7401823936649</v>
      </c>
      <c r="E15" s="96">
        <v>730.70137390873879</v>
      </c>
      <c r="F15" s="96">
        <v>809.45020613312249</v>
      </c>
      <c r="G15" s="110">
        <f t="shared" si="0"/>
        <v>6.1797453478763378E-2</v>
      </c>
      <c r="I15" s="96">
        <v>1704.1565539526439</v>
      </c>
      <c r="J15" s="96">
        <v>1697.0620636275121</v>
      </c>
      <c r="K15" s="96">
        <v>1856.2912336709969</v>
      </c>
      <c r="L15" s="96">
        <v>1559.1141018272574</v>
      </c>
      <c r="M15" s="96">
        <v>1571.1229593832429</v>
      </c>
      <c r="N15" s="110">
        <f t="shared" si="1"/>
        <v>7.2022307816714509E-2</v>
      </c>
      <c r="O15" s="110"/>
      <c r="P15" s="4" t="s">
        <v>283</v>
      </c>
      <c r="Q15" s="4" t="s">
        <v>284</v>
      </c>
      <c r="R15" s="103">
        <v>904.91513454903668</v>
      </c>
      <c r="S15" s="103">
        <v>768.17280698104094</v>
      </c>
      <c r="T15" s="103">
        <v>930.67899807519996</v>
      </c>
      <c r="U15" s="103">
        <v>962.05694667794819</v>
      </c>
      <c r="V15" s="103">
        <v>1032.6609084197007</v>
      </c>
      <c r="W15" s="103">
        <v>992.47993863351337</v>
      </c>
      <c r="X15" s="103">
        <v>1115.7156030763383</v>
      </c>
      <c r="Y15" s="103">
        <v>1082.3800261207264</v>
      </c>
      <c r="Z15" s="103">
        <v>1092.5461920584892</v>
      </c>
      <c r="AA15" s="103">
        <v>917.29651285958607</v>
      </c>
      <c r="AB15" s="103">
        <v>716.01015697901062</v>
      </c>
      <c r="AC15" s="103">
        <v>1101.8350953043885</v>
      </c>
      <c r="AD15" s="103">
        <v>866.66691886822719</v>
      </c>
      <c r="AE15" s="103">
        <v>1297.5031820870154</v>
      </c>
      <c r="AF15" s="103">
        <v>702.9315178269942</v>
      </c>
      <c r="AG15" s="103">
        <v>960.30418028566203</v>
      </c>
      <c r="AH15" s="103">
        <v>915.3535934585741</v>
      </c>
      <c r="AI15" s="103">
        <v>1266.0663349124995</v>
      </c>
      <c r="AJ15" s="103">
        <v>972.50655706144016</v>
      </c>
      <c r="AK15" s="103">
        <v>1258.8117979909912</v>
      </c>
      <c r="AL15" s="103">
        <v>1123.498914361453</v>
      </c>
      <c r="AM15" s="103">
        <v>698.5385336485466</v>
      </c>
      <c r="AN15" s="103">
        <v>698.6204778508644</v>
      </c>
      <c r="AO15" s="103">
        <v>1005.7975387301996</v>
      </c>
      <c r="AP15" s="103">
        <v>892.06557927844801</v>
      </c>
      <c r="AQ15" s="103">
        <v>872.76729631877549</v>
      </c>
      <c r="AR15" s="103">
        <v>991.70349362637171</v>
      </c>
      <c r="AS15" s="103">
        <v>904.79052813349904</v>
      </c>
      <c r="AT15" s="103">
        <v>1172.7674372127037</v>
      </c>
      <c r="AU15" s="103">
        <v>1095.3425610643351</v>
      </c>
      <c r="AV15" s="103">
        <v>813.06493735250797</v>
      </c>
      <c r="AW15" s="103">
        <v>851.94372323379184</v>
      </c>
      <c r="AX15" s="103">
        <v>804.58094243220648</v>
      </c>
      <c r="AY15" s="103">
        <v>973.70217154428133</v>
      </c>
      <c r="AZ15" s="103">
        <v>1037.6004385133999</v>
      </c>
      <c r="BA15" s="103">
        <v>970.73668053849042</v>
      </c>
      <c r="BB15" s="103">
        <v>1016.225120697435</v>
      </c>
      <c r="BC15" s="103">
        <v>834.12008233014933</v>
      </c>
      <c r="BD15" s="103">
        <v>771.20941388349956</v>
      </c>
      <c r="BE15" s="103">
        <v>1183.6921161901107</v>
      </c>
      <c r="BF15" s="103">
        <v>1126.8938207749154</v>
      </c>
      <c r="BG15" s="103">
        <v>1030.8638749717961</v>
      </c>
      <c r="BH15" s="103">
        <v>1247.6805037542351</v>
      </c>
      <c r="BI15" s="103">
        <v>821.73428019816163</v>
      </c>
      <c r="BJ15" s="103">
        <v>1158.6525493247641</v>
      </c>
      <c r="BK15" s="103">
        <v>1063.2556069436891</v>
      </c>
      <c r="BL15" s="103">
        <v>1054.7398624293842</v>
      </c>
      <c r="BM15" s="103">
        <v>1264.9566977775157</v>
      </c>
      <c r="BN15" s="103">
        <v>1038.0022347365075</v>
      </c>
      <c r="BO15" s="103">
        <v>851.86538298873029</v>
      </c>
      <c r="BP15" s="103">
        <v>958.21797253993407</v>
      </c>
      <c r="BQ15" s="103">
        <v>970.41299237324495</v>
      </c>
      <c r="BR15" s="103">
        <v>1156.5938560671898</v>
      </c>
      <c r="BS15" s="103">
        <v>1080.3230212985234</v>
      </c>
      <c r="BT15" s="103">
        <v>986.24177381940251</v>
      </c>
      <c r="BU15" s="103">
        <v>1008.0878411939623</v>
      </c>
      <c r="BV15" s="103">
        <v>866.09387383309058</v>
      </c>
      <c r="BW15" s="103">
        <v>1369.2399103855234</v>
      </c>
      <c r="BX15" s="103">
        <v>871.77731872182551</v>
      </c>
      <c r="BY15" s="103">
        <v>1101.5360979021862</v>
      </c>
      <c r="BZ15" s="103">
        <v>918.91883707870716</v>
      </c>
      <c r="CA15" s="103">
        <v>1080.1937464265793</v>
      </c>
      <c r="CB15" s="103">
        <v>904.09229060240159</v>
      </c>
      <c r="CC15" s="103">
        <v>937.49090403839591</v>
      </c>
      <c r="CD15" s="103">
        <v>832.089694477389</v>
      </c>
      <c r="CE15" s="103">
        <v>972.71608078571228</v>
      </c>
      <c r="CF15" s="103">
        <v>977.03396578190927</v>
      </c>
      <c r="CG15" s="103">
        <v>1083.359870568635</v>
      </c>
      <c r="CH15" s="103">
        <v>880.21140459028379</v>
      </c>
      <c r="CI15" s="103">
        <v>841.64184393498647</v>
      </c>
      <c r="CJ15" s="103">
        <v>846.0483479421739</v>
      </c>
      <c r="CK15" s="103">
        <v>1033.3932808935749</v>
      </c>
      <c r="CL15" s="103">
        <v>1123.3817119918012</v>
      </c>
      <c r="CM15" s="103">
        <v>861.71294893323454</v>
      </c>
      <c r="CN15" s="103">
        <v>961.3931436195644</v>
      </c>
      <c r="CO15" s="103">
        <v>992.81616635347314</v>
      </c>
      <c r="CP15" s="103">
        <v>871.29504145624958</v>
      </c>
      <c r="CQ15" s="103">
        <v>878.69496531576033</v>
      </c>
      <c r="CR15" s="103">
        <v>1022.957248178477</v>
      </c>
      <c r="CS15" s="103">
        <v>1075.5298498185255</v>
      </c>
      <c r="CT15" s="103">
        <v>1297.6761023869103</v>
      </c>
      <c r="CU15" s="103">
        <v>818.61452296764514</v>
      </c>
      <c r="CV15" s="103">
        <v>884.30918366111871</v>
      </c>
      <c r="CW15" s="103">
        <v>990.40637285114576</v>
      </c>
      <c r="CX15" s="103">
        <v>1151.1727442404997</v>
      </c>
      <c r="CY15" s="103">
        <v>1012.7963163788887</v>
      </c>
      <c r="CZ15" s="103">
        <v>1046.478317688885</v>
      </c>
      <c r="DA15" s="103">
        <v>847.53219675247976</v>
      </c>
      <c r="DB15" s="103">
        <v>971.7509762947999</v>
      </c>
      <c r="DC15" s="103">
        <v>1166.0931814348442</v>
      </c>
      <c r="DD15" s="103">
        <v>1020.5736113589525</v>
      </c>
      <c r="DE15" s="103">
        <v>1016.146474443939</v>
      </c>
      <c r="DF15" s="103">
        <v>867.43256738389402</v>
      </c>
      <c r="DG15" s="103">
        <v>1244.2678492964196</v>
      </c>
      <c r="DH15" s="103">
        <v>1223.4684296848784</v>
      </c>
      <c r="DI15" s="103">
        <v>870.1279433942135</v>
      </c>
      <c r="DJ15" s="103">
        <v>1035.160228455416</v>
      </c>
      <c r="DK15" s="103">
        <v>861.68691363970527</v>
      </c>
      <c r="DL15" s="103">
        <v>1142.554623892393</v>
      </c>
      <c r="DM15" s="103">
        <v>959.94375107601138</v>
      </c>
      <c r="DN15" s="103">
        <v>681.15803167932791</v>
      </c>
      <c r="DO15" s="103">
        <v>1076.4417136777342</v>
      </c>
      <c r="DP15" s="103">
        <v>1126.1886512193362</v>
      </c>
      <c r="DQ15" s="103">
        <v>938.97950783972658</v>
      </c>
      <c r="DR15" s="103">
        <v>1216.868849947286</v>
      </c>
      <c r="DS15" s="103">
        <v>1189.198710827987</v>
      </c>
      <c r="DT15" s="103">
        <v>1094.896002873674</v>
      </c>
      <c r="DU15" s="103">
        <v>1236.1181088915937</v>
      </c>
      <c r="DV15" s="103">
        <v>1022.7209913802224</v>
      </c>
      <c r="DW15" s="103">
        <v>1094.1477836205522</v>
      </c>
      <c r="DX15" s="103">
        <v>1028.5563631868322</v>
      </c>
      <c r="DY15" s="103">
        <v>1407.8832618065062</v>
      </c>
      <c r="DZ15" s="103">
        <v>1192.7919022516655</v>
      </c>
      <c r="EA15" s="103">
        <v>905.74304881502758</v>
      </c>
      <c r="EB15" s="103">
        <v>1036.4354820662891</v>
      </c>
      <c r="EC15" s="103">
        <v>994.41410785744927</v>
      </c>
      <c r="ED15" s="103">
        <v>974.82015219734194</v>
      </c>
      <c r="EE15" s="103">
        <v>1170.3983667955642</v>
      </c>
      <c r="EF15" s="103">
        <v>1056.4676674579393</v>
      </c>
      <c r="EG15" s="103">
        <v>1053.0429807817784</v>
      </c>
      <c r="EH15" s="103">
        <v>1237.4838540093883</v>
      </c>
      <c r="EI15" s="103">
        <v>1058.7331620291463</v>
      </c>
      <c r="EJ15" s="103">
        <v>1332.4454524892992</v>
      </c>
      <c r="EK15" s="103">
        <v>951.13863775855771</v>
      </c>
      <c r="EL15" s="103">
        <v>914.90495154420216</v>
      </c>
      <c r="EM15" s="103">
        <v>996.68935948974558</v>
      </c>
      <c r="EN15" s="103">
        <v>1099.7713684627099</v>
      </c>
      <c r="EO15" s="103">
        <v>1045.4655435777649</v>
      </c>
      <c r="EP15" s="103">
        <v>883.02262390729391</v>
      </c>
      <c r="EQ15" s="103">
        <v>1035.2690880686662</v>
      </c>
      <c r="ER15" s="103">
        <v>1068.678703974397</v>
      </c>
      <c r="ES15" s="103">
        <v>1134.646865120555</v>
      </c>
      <c r="ET15" s="103">
        <v>1097.0941366680997</v>
      </c>
      <c r="EU15" s="103">
        <v>1011.62322548216</v>
      </c>
      <c r="EV15" s="103">
        <v>694.70548914425922</v>
      </c>
      <c r="EW15" s="103">
        <v>1365.8361487055083</v>
      </c>
      <c r="EX15" s="103">
        <v>901.33735902464821</v>
      </c>
      <c r="EY15" s="103">
        <v>1013.242901520774</v>
      </c>
      <c r="EZ15" s="103">
        <v>994.51182019043165</v>
      </c>
      <c r="FA15" s="103">
        <v>954.61203693860773</v>
      </c>
      <c r="FB15" s="103">
        <v>1369.0682802961787</v>
      </c>
      <c r="FC15" s="103">
        <v>997.87788832190665</v>
      </c>
      <c r="FD15" s="103">
        <v>935.85587393234141</v>
      </c>
      <c r="FE15" s="103">
        <v>850.00910074596311</v>
      </c>
      <c r="FF15" s="103">
        <v>953.91597065772146</v>
      </c>
      <c r="FG15" s="103">
        <v>910.62403218668658</v>
      </c>
      <c r="FH15" s="103">
        <v>1103.9370025963658</v>
      </c>
      <c r="FI15" s="103">
        <v>836.60994425298134</v>
      </c>
      <c r="FJ15" s="103">
        <v>886.52034668771159</v>
      </c>
      <c r="FK15" s="103">
        <v>1194.509390173708</v>
      </c>
      <c r="FL15" s="103">
        <v>1188.8582910910111</v>
      </c>
      <c r="FM15" s="103">
        <v>943.1093062503295</v>
      </c>
      <c r="FN15" s="103">
        <v>1295.3078163826442</v>
      </c>
      <c r="FO15" s="103">
        <v>1045.0990044307719</v>
      </c>
      <c r="FP15" s="103">
        <v>1256.6072655867854</v>
      </c>
      <c r="FQ15" s="103">
        <v>789.92694578696216</v>
      </c>
      <c r="FR15" s="103">
        <v>953.31473130705649</v>
      </c>
    </row>
    <row r="16" spans="1:174" x14ac:dyDescent="0.2">
      <c r="A16" s="108" t="s">
        <v>2099</v>
      </c>
      <c r="B16" s="96">
        <v>255.5073412588508</v>
      </c>
      <c r="C16" s="96">
        <v>284.12640019330286</v>
      </c>
      <c r="D16" s="96">
        <v>300.93119700053978</v>
      </c>
      <c r="E16" s="96">
        <v>283.10555903143177</v>
      </c>
      <c r="F16" s="96">
        <v>239.98800166334053</v>
      </c>
      <c r="G16" s="110">
        <f t="shared" si="0"/>
        <v>8.984115507629295E-2</v>
      </c>
      <c r="I16" s="96">
        <v>70.337597301055993</v>
      </c>
      <c r="J16" s="96">
        <v>81.139751146945628</v>
      </c>
      <c r="K16" s="96">
        <v>75.565665854327221</v>
      </c>
      <c r="L16" s="96">
        <v>68.382764581681855</v>
      </c>
      <c r="M16" s="96">
        <v>71.514820163894171</v>
      </c>
      <c r="N16" s="110">
        <f t="shared" si="1"/>
        <v>6.9043892596197864E-2</v>
      </c>
      <c r="O16" s="110"/>
      <c r="P16" s="4" t="s">
        <v>297</v>
      </c>
      <c r="Q16" s="4" t="s">
        <v>298</v>
      </c>
      <c r="R16" s="103">
        <v>51.523409018508168</v>
      </c>
      <c r="S16" s="103">
        <v>126.13301358331937</v>
      </c>
      <c r="T16" s="103">
        <v>83.27997055869713</v>
      </c>
      <c r="U16" s="103">
        <v>61.700300727359476</v>
      </c>
      <c r="V16" s="103">
        <v>38.572474294986378</v>
      </c>
      <c r="W16" s="103">
        <v>44.689839463982253</v>
      </c>
      <c r="X16" s="103">
        <v>99.419441071864924</v>
      </c>
      <c r="Y16" s="103">
        <v>33.225546221795909</v>
      </c>
      <c r="Z16" s="103">
        <v>49.181635956767387</v>
      </c>
      <c r="AA16" s="103">
        <v>54.691492145874733</v>
      </c>
      <c r="AB16" s="103">
        <v>65.430547092008936</v>
      </c>
      <c r="AC16" s="103">
        <v>41.964364827297132</v>
      </c>
      <c r="AD16" s="103">
        <v>53.558739803356573</v>
      </c>
      <c r="AE16" s="103">
        <v>31.698605172668469</v>
      </c>
      <c r="AF16" s="103">
        <v>43.734070908725904</v>
      </c>
      <c r="AG16" s="103">
        <v>32.487190057948837</v>
      </c>
      <c r="AH16" s="103">
        <v>86.079092404558111</v>
      </c>
      <c r="AI16" s="103">
        <v>64.796441128857481</v>
      </c>
      <c r="AJ16" s="103">
        <v>39.187323166151693</v>
      </c>
      <c r="AK16" s="103">
        <v>48.228661033492543</v>
      </c>
      <c r="AL16" s="103">
        <v>45.700602605900151</v>
      </c>
      <c r="AM16" s="103">
        <v>44.959633953249956</v>
      </c>
      <c r="AN16" s="103">
        <v>48.152958164118154</v>
      </c>
      <c r="AO16" s="103">
        <v>37.970734561186021</v>
      </c>
      <c r="AP16" s="103">
        <v>57.369971512136956</v>
      </c>
      <c r="AQ16" s="103">
        <v>36.419751384282741</v>
      </c>
      <c r="AR16" s="103">
        <v>39.767754416916354</v>
      </c>
      <c r="AS16" s="103">
        <v>40.922773960797521</v>
      </c>
      <c r="AT16" s="103">
        <v>36.500098747864875</v>
      </c>
      <c r="AU16" s="103">
        <v>56.117636337809245</v>
      </c>
      <c r="AV16" s="103">
        <v>49.116569808065584</v>
      </c>
      <c r="AW16" s="103">
        <v>49.220200068650421</v>
      </c>
      <c r="AX16" s="103">
        <v>65.104067921667522</v>
      </c>
      <c r="AY16" s="103">
        <v>45.730055646209834</v>
      </c>
      <c r="AZ16" s="103">
        <v>32.000371230448195</v>
      </c>
      <c r="BA16" s="103">
        <v>41.815766843397</v>
      </c>
      <c r="BB16" s="103">
        <v>63.241342417070001</v>
      </c>
      <c r="BC16" s="103">
        <v>47.004587955451711</v>
      </c>
      <c r="BD16" s="103">
        <v>78.029361595147932</v>
      </c>
      <c r="BE16" s="103">
        <v>56.108746778749875</v>
      </c>
      <c r="BF16" s="103">
        <v>42.518993378500767</v>
      </c>
      <c r="BG16" s="103">
        <v>40.31479531296543</v>
      </c>
      <c r="BH16" s="103">
        <v>53.841709147360532</v>
      </c>
      <c r="BI16" s="103">
        <v>30.090468395863038</v>
      </c>
      <c r="BJ16" s="103">
        <v>58.543169953870652</v>
      </c>
      <c r="BK16" s="103">
        <v>55.867470308867262</v>
      </c>
      <c r="BL16" s="103">
        <v>34.12737652329303</v>
      </c>
      <c r="BM16" s="103">
        <v>45.437985072899984</v>
      </c>
      <c r="BN16" s="103">
        <v>57.923505547014123</v>
      </c>
      <c r="BO16" s="103">
        <v>39.48613044189814</v>
      </c>
      <c r="BP16" s="103">
        <v>44.984898081390426</v>
      </c>
      <c r="BQ16" s="103">
        <v>46.46365265319676</v>
      </c>
      <c r="BR16" s="103">
        <v>93.423997632105824</v>
      </c>
      <c r="BS16" s="103">
        <v>53.350886026094578</v>
      </c>
      <c r="BT16" s="103">
        <v>48.5698963621602</v>
      </c>
      <c r="BU16" s="103">
        <v>63.291171283435538</v>
      </c>
      <c r="BV16" s="103">
        <v>57.141664429934757</v>
      </c>
      <c r="BW16" s="103">
        <v>126.01664942916366</v>
      </c>
      <c r="BX16" s="103">
        <v>46.162100470046362</v>
      </c>
      <c r="BY16" s="103">
        <v>31.986837609596851</v>
      </c>
      <c r="BZ16" s="103">
        <v>91.059420638242628</v>
      </c>
      <c r="CA16" s="103">
        <v>39.956819755136799</v>
      </c>
      <c r="CB16" s="103">
        <v>37.217571730003989</v>
      </c>
      <c r="CC16" s="103">
        <v>38.507441918995774</v>
      </c>
      <c r="CD16" s="103">
        <v>46.066687623191122</v>
      </c>
      <c r="CE16" s="103">
        <v>33.230122537492555</v>
      </c>
      <c r="CF16" s="103">
        <v>92.909460461146537</v>
      </c>
      <c r="CG16" s="103">
        <v>81.286936718035875</v>
      </c>
      <c r="CH16" s="103">
        <v>55.691685366605348</v>
      </c>
      <c r="CI16" s="103">
        <v>31.900925084478118</v>
      </c>
      <c r="CJ16" s="103">
        <v>30.032008051570468</v>
      </c>
      <c r="CK16" s="103">
        <v>54.280262245845215</v>
      </c>
      <c r="CL16" s="103">
        <v>36.732575440664966</v>
      </c>
      <c r="CM16" s="103">
        <v>57.865526370680307</v>
      </c>
      <c r="CN16" s="103">
        <v>34.646791515570776</v>
      </c>
      <c r="CO16" s="103">
        <v>83.785053311095538</v>
      </c>
      <c r="CP16" s="103">
        <v>55.820696660761222</v>
      </c>
      <c r="CQ16" s="103">
        <v>29.161807667647107</v>
      </c>
      <c r="CR16" s="103">
        <v>45.667513473976605</v>
      </c>
      <c r="CS16" s="103">
        <v>53.307176686664491</v>
      </c>
      <c r="CT16" s="103">
        <v>45.393996574199271</v>
      </c>
      <c r="CU16" s="103">
        <v>43.714400303520513</v>
      </c>
      <c r="CV16" s="103">
        <v>90.973849223880691</v>
      </c>
      <c r="CW16" s="103">
        <v>54.079055662216568</v>
      </c>
      <c r="CX16" s="103">
        <v>46.054696922997294</v>
      </c>
      <c r="CY16" s="103">
        <v>40.224869572127666</v>
      </c>
      <c r="CZ16" s="103">
        <v>108.7748087740997</v>
      </c>
      <c r="DA16" s="103">
        <v>36.785095591484264</v>
      </c>
      <c r="DB16" s="103">
        <v>41.285799273554147</v>
      </c>
      <c r="DC16" s="103">
        <v>64.772276097259052</v>
      </c>
      <c r="DD16" s="103">
        <v>33.664754780172132</v>
      </c>
      <c r="DE16" s="103">
        <v>59.447323851664656</v>
      </c>
      <c r="DF16" s="103">
        <v>75.709016012222023</v>
      </c>
      <c r="DG16" s="103">
        <v>26.350656324737532</v>
      </c>
      <c r="DH16" s="103">
        <v>51.583792727793259</v>
      </c>
      <c r="DI16" s="103">
        <v>29.102647913438581</v>
      </c>
      <c r="DJ16" s="103">
        <v>39.129880337528284</v>
      </c>
      <c r="DK16" s="103">
        <v>37.653131798347587</v>
      </c>
      <c r="DL16" s="103">
        <v>43.95982450730321</v>
      </c>
      <c r="DM16" s="103">
        <v>33.622791871217913</v>
      </c>
      <c r="DN16" s="103">
        <v>38.740893604656335</v>
      </c>
      <c r="DO16" s="103">
        <v>66.43733059591078</v>
      </c>
      <c r="DP16" s="103">
        <v>36.633915625771458</v>
      </c>
      <c r="DQ16" s="103">
        <v>47.462138025355529</v>
      </c>
      <c r="DR16" s="103">
        <v>38.504757045208656</v>
      </c>
      <c r="DS16" s="103">
        <v>45.30305052292222</v>
      </c>
      <c r="DT16" s="103">
        <v>46.264795200862224</v>
      </c>
      <c r="DU16" s="103">
        <v>37.685965084762522</v>
      </c>
      <c r="DV16" s="103">
        <v>48.497824490253095</v>
      </c>
      <c r="DW16" s="103">
        <v>44.417467537500109</v>
      </c>
      <c r="DX16" s="103">
        <v>39.429480145940325</v>
      </c>
      <c r="DY16" s="103">
        <v>55.673544027564404</v>
      </c>
      <c r="DZ16" s="103">
        <v>41.622419687203347</v>
      </c>
      <c r="EA16" s="103">
        <v>50.002653234343569</v>
      </c>
      <c r="EB16" s="103">
        <v>31.753643948058865</v>
      </c>
      <c r="EC16" s="103">
        <v>48.948637527902825</v>
      </c>
      <c r="ED16" s="103">
        <v>102.944989443624</v>
      </c>
      <c r="EE16" s="103">
        <v>38.649347032734596</v>
      </c>
      <c r="EF16" s="103">
        <v>60.077393403167378</v>
      </c>
      <c r="EG16" s="103">
        <v>49.517497352995406</v>
      </c>
      <c r="EH16" s="103">
        <v>34.003148704874789</v>
      </c>
      <c r="EI16" s="103">
        <v>46.50310464702433</v>
      </c>
      <c r="EJ16" s="103">
        <v>48.0186648844183</v>
      </c>
      <c r="EK16" s="103">
        <v>45.905893348564497</v>
      </c>
      <c r="EL16" s="103">
        <v>65.985469221149174</v>
      </c>
      <c r="EM16" s="103">
        <v>41.12570564945419</v>
      </c>
      <c r="EN16" s="103">
        <v>54.624041860832818</v>
      </c>
      <c r="EO16" s="103">
        <v>43.782755535182091</v>
      </c>
      <c r="EP16" s="103">
        <v>52.137350330577419</v>
      </c>
      <c r="EQ16" s="103">
        <v>60.955606678986115</v>
      </c>
      <c r="ER16" s="103">
        <v>56.956206043663116</v>
      </c>
      <c r="ES16" s="103">
        <v>43.327543245602726</v>
      </c>
      <c r="ET16" s="103">
        <v>89.171242685693471</v>
      </c>
      <c r="EU16" s="103">
        <v>196.9661433733223</v>
      </c>
      <c r="EV16" s="103">
        <v>47.892574216894346</v>
      </c>
      <c r="EW16" s="103">
        <v>60.477458385603754</v>
      </c>
      <c r="EX16" s="103">
        <v>41.732157493025959</v>
      </c>
      <c r="EY16" s="103">
        <v>65.845652591280427</v>
      </c>
      <c r="EZ16" s="103">
        <v>36.761224652545813</v>
      </c>
      <c r="FA16" s="103">
        <v>46.884339497377127</v>
      </c>
      <c r="FB16" s="103">
        <v>42.680438754839749</v>
      </c>
      <c r="FC16" s="103">
        <v>101.71754087131258</v>
      </c>
      <c r="FD16" s="103">
        <v>32.70687118841434</v>
      </c>
      <c r="FE16" s="103">
        <v>35.860784294912243</v>
      </c>
      <c r="FF16" s="103">
        <v>35.744532495490155</v>
      </c>
      <c r="FG16" s="103">
        <v>30.980856932924787</v>
      </c>
      <c r="FH16" s="103">
        <v>49.103961977729647</v>
      </c>
      <c r="FI16" s="103">
        <v>37.998246131910065</v>
      </c>
      <c r="FJ16" s="103">
        <v>32.898738230162749</v>
      </c>
      <c r="FK16" s="103">
        <v>55.029825694346329</v>
      </c>
      <c r="FL16" s="103">
        <v>61.566269810173779</v>
      </c>
      <c r="FM16" s="103">
        <v>46.237145584975934</v>
      </c>
      <c r="FN16" s="103">
        <v>66.452707334240856</v>
      </c>
      <c r="FO16" s="103">
        <v>43.280833824800965</v>
      </c>
      <c r="FP16" s="103">
        <v>69.497346441069027</v>
      </c>
      <c r="FQ16" s="103">
        <v>39.293972355115173</v>
      </c>
      <c r="FR16" s="103">
        <v>42.572944802375837</v>
      </c>
    </row>
    <row r="17" spans="1:174" x14ac:dyDescent="0.2">
      <c r="A17" s="108" t="s">
        <v>1680</v>
      </c>
      <c r="B17" s="96">
        <v>271.94359221126098</v>
      </c>
      <c r="C17" s="96">
        <v>256.89280213212373</v>
      </c>
      <c r="D17" s="96">
        <v>246.41942500355648</v>
      </c>
      <c r="E17" s="96">
        <v>254.79645516942151</v>
      </c>
      <c r="F17" s="96">
        <v>238.65648039864828</v>
      </c>
      <c r="G17" s="110">
        <f t="shared" si="0"/>
        <v>4.9204733748645424E-2</v>
      </c>
      <c r="I17" s="96">
        <v>367.05127616760865</v>
      </c>
      <c r="J17" s="96">
        <v>394.64901404292794</v>
      </c>
      <c r="K17" s="96">
        <v>426.95531014432106</v>
      </c>
      <c r="L17" s="96">
        <v>436.23856999103953</v>
      </c>
      <c r="M17" s="96">
        <v>384.87406555600018</v>
      </c>
      <c r="N17" s="110">
        <f t="shared" si="1"/>
        <v>7.2145310042794633E-2</v>
      </c>
      <c r="O17" s="110"/>
      <c r="P17" s="4" t="s">
        <v>288</v>
      </c>
      <c r="Q17" s="4" t="s">
        <v>289</v>
      </c>
      <c r="R17" s="103">
        <v>164.79458779984864</v>
      </c>
      <c r="S17" s="103">
        <v>346.93594210518262</v>
      </c>
      <c r="T17" s="103">
        <v>139.5468765562955</v>
      </c>
      <c r="U17" s="103">
        <v>173.68253964000789</v>
      </c>
      <c r="V17" s="103">
        <v>209.40806334154033</v>
      </c>
      <c r="W17" s="103">
        <v>189.11662818142756</v>
      </c>
      <c r="X17" s="103">
        <v>163.90917915816547</v>
      </c>
      <c r="Y17" s="103">
        <v>130.29925668953544</v>
      </c>
      <c r="Z17" s="103">
        <v>330.07951866593356</v>
      </c>
      <c r="AA17" s="103">
        <v>214.26648088218514</v>
      </c>
      <c r="AB17" s="103">
        <v>201.82227735314126</v>
      </c>
      <c r="AC17" s="103">
        <v>463.57490088445934</v>
      </c>
      <c r="AD17" s="103">
        <v>272.50745184412818</v>
      </c>
      <c r="AE17" s="103">
        <v>183.83248847490668</v>
      </c>
      <c r="AF17" s="103">
        <v>151.05664251684925</v>
      </c>
      <c r="AG17" s="103">
        <v>89.895154665963759</v>
      </c>
      <c r="AH17" s="103">
        <v>209.7743920438277</v>
      </c>
      <c r="AI17" s="103">
        <v>233.31371222890155</v>
      </c>
      <c r="AJ17" s="103">
        <v>197.70786485174949</v>
      </c>
      <c r="AK17" s="103">
        <v>196.27285879070408</v>
      </c>
      <c r="AL17" s="103">
        <v>229.95113032806347</v>
      </c>
      <c r="AM17" s="103">
        <v>271.59201944216966</v>
      </c>
      <c r="AN17" s="103">
        <v>132.33610813074625</v>
      </c>
      <c r="AO17" s="103">
        <v>160.80524797068009</v>
      </c>
      <c r="AP17" s="103">
        <v>257.02604665155064</v>
      </c>
      <c r="AQ17" s="103">
        <v>177.23439855230953</v>
      </c>
      <c r="AR17" s="103">
        <v>145.71681273781323</v>
      </c>
      <c r="AS17" s="103">
        <v>98.870336208405504</v>
      </c>
      <c r="AT17" s="103">
        <v>338.74217693160642</v>
      </c>
      <c r="AU17" s="103">
        <v>320.37405591534014</v>
      </c>
      <c r="AV17" s="103">
        <v>119.01026706643002</v>
      </c>
      <c r="AW17" s="103">
        <v>206.87381192332026</v>
      </c>
      <c r="AX17" s="103">
        <v>145.72912274912778</v>
      </c>
      <c r="AY17" s="103">
        <v>177.66322624132408</v>
      </c>
      <c r="AZ17" s="103">
        <v>192.69075276025711</v>
      </c>
      <c r="BA17" s="103">
        <v>146.90125262290363</v>
      </c>
      <c r="BB17" s="103">
        <v>129.59269158086832</v>
      </c>
      <c r="BC17" s="103">
        <v>131.84311268609818</v>
      </c>
      <c r="BD17" s="103">
        <v>136.74584463218562</v>
      </c>
      <c r="BE17" s="103">
        <v>202.05594988471938</v>
      </c>
      <c r="BF17" s="103">
        <v>146.57450170857607</v>
      </c>
      <c r="BG17" s="103">
        <v>249.38304151386214</v>
      </c>
      <c r="BH17" s="103">
        <v>257.53636927809026</v>
      </c>
      <c r="BI17" s="103">
        <v>133.45390538432179</v>
      </c>
      <c r="BJ17" s="103">
        <v>140.10886676018762</v>
      </c>
      <c r="BK17" s="103">
        <v>261.56716692500396</v>
      </c>
      <c r="BL17" s="103">
        <v>190.39982648191986</v>
      </c>
      <c r="BM17" s="103">
        <v>156.46871395050758</v>
      </c>
      <c r="BN17" s="103">
        <v>144.99421136985467</v>
      </c>
      <c r="BO17" s="103">
        <v>150.31167230992747</v>
      </c>
      <c r="BP17" s="103">
        <v>267.29122773140921</v>
      </c>
      <c r="BQ17" s="103">
        <v>223.57551969007866</v>
      </c>
      <c r="BR17" s="103">
        <v>180.4855182173211</v>
      </c>
      <c r="BS17" s="103">
        <v>194.47705857111421</v>
      </c>
      <c r="BT17" s="103">
        <v>120.96626753341576</v>
      </c>
      <c r="BU17" s="103">
        <v>188.1009464616798</v>
      </c>
      <c r="BV17" s="103">
        <v>164.2320287643077</v>
      </c>
      <c r="BW17" s="103">
        <v>159.54021262487481</v>
      </c>
      <c r="BX17" s="103">
        <v>188.85381249763981</v>
      </c>
      <c r="BY17" s="103">
        <v>123.41472010837522</v>
      </c>
      <c r="BZ17" s="103">
        <v>129.28135481769465</v>
      </c>
      <c r="CA17" s="103">
        <v>142.05215492979445</v>
      </c>
      <c r="CB17" s="103">
        <v>158.12514927796596</v>
      </c>
      <c r="CC17" s="103">
        <v>203.50668040218946</v>
      </c>
      <c r="CD17" s="103">
        <v>150.13164365206504</v>
      </c>
      <c r="CE17" s="103">
        <v>60.047386814777205</v>
      </c>
      <c r="CF17" s="103">
        <v>119.48611455228477</v>
      </c>
      <c r="CG17" s="103">
        <v>293.66253192780727</v>
      </c>
      <c r="CH17" s="103">
        <v>99.970411273360014</v>
      </c>
      <c r="CI17" s="103">
        <v>151.39280485290553</v>
      </c>
      <c r="CJ17" s="103">
        <v>122.44581960106413</v>
      </c>
      <c r="CK17" s="103">
        <v>160.89537639293164</v>
      </c>
      <c r="CL17" s="103">
        <v>149.31782844664178</v>
      </c>
      <c r="CM17" s="103">
        <v>243.96181661653588</v>
      </c>
      <c r="CN17" s="103">
        <v>182.41570886708286</v>
      </c>
      <c r="CO17" s="103">
        <v>200.18922510325442</v>
      </c>
      <c r="CP17" s="103">
        <v>335.26655064107928</v>
      </c>
      <c r="CQ17" s="103">
        <v>126.70014189044053</v>
      </c>
      <c r="CR17" s="103">
        <v>169.10630761012484</v>
      </c>
      <c r="CS17" s="103">
        <v>372.01170823330659</v>
      </c>
      <c r="CT17" s="103">
        <v>165.28990739627642</v>
      </c>
      <c r="CU17" s="103">
        <v>159.76906659421689</v>
      </c>
      <c r="CV17" s="103">
        <v>167.71464355055474</v>
      </c>
      <c r="CW17" s="103">
        <v>112.08299506935101</v>
      </c>
      <c r="CX17" s="103">
        <v>219.01722063711389</v>
      </c>
      <c r="CY17" s="103">
        <v>244.78191824105795</v>
      </c>
      <c r="CZ17" s="103">
        <v>200.69058951390878</v>
      </c>
      <c r="DA17" s="103">
        <v>143.29235783726935</v>
      </c>
      <c r="DB17" s="103">
        <v>190.23819000443251</v>
      </c>
      <c r="DC17" s="103">
        <v>238.82323445407317</v>
      </c>
      <c r="DD17" s="103">
        <v>172.86278619324318</v>
      </c>
      <c r="DE17" s="103">
        <v>220.43172753062399</v>
      </c>
      <c r="DF17" s="103">
        <v>189.52164134462353</v>
      </c>
      <c r="DG17" s="103">
        <v>143.05333725924905</v>
      </c>
      <c r="DH17" s="103">
        <v>231.83648327703006</v>
      </c>
      <c r="DI17" s="103">
        <v>194.50131484333917</v>
      </c>
      <c r="DJ17" s="103">
        <v>175.513940692055</v>
      </c>
      <c r="DK17" s="103">
        <v>130.5050451814499</v>
      </c>
      <c r="DL17" s="103">
        <v>189.76226624253775</v>
      </c>
      <c r="DM17" s="103">
        <v>118.51745657600623</v>
      </c>
      <c r="DN17" s="103">
        <v>216.25092971227022</v>
      </c>
      <c r="DO17" s="103">
        <v>175.72840752981506</v>
      </c>
      <c r="DP17" s="103">
        <v>225.82582554103902</v>
      </c>
      <c r="DQ17" s="103">
        <v>138.03218819418106</v>
      </c>
      <c r="DR17" s="103">
        <v>189.70082305035396</v>
      </c>
      <c r="DS17" s="103">
        <v>195.57478344993046</v>
      </c>
      <c r="DT17" s="103">
        <v>173.78521358289902</v>
      </c>
      <c r="DU17" s="103">
        <v>183.21038514454622</v>
      </c>
      <c r="DV17" s="103">
        <v>288.60105760429212</v>
      </c>
      <c r="DW17" s="103">
        <v>216.34053883830123</v>
      </c>
      <c r="DX17" s="103">
        <v>186.66680134598224</v>
      </c>
      <c r="DY17" s="103">
        <v>112.78397700589925</v>
      </c>
      <c r="DZ17" s="103">
        <v>99.353214387400797</v>
      </c>
      <c r="EA17" s="103">
        <v>340.4660983726713</v>
      </c>
      <c r="EB17" s="103">
        <v>159.91377321284864</v>
      </c>
      <c r="EC17" s="103">
        <v>125.3929409026472</v>
      </c>
      <c r="ED17" s="103">
        <v>337.86269872449395</v>
      </c>
      <c r="EE17" s="103">
        <v>192.23874868284068</v>
      </c>
      <c r="EF17" s="103">
        <v>286.77446307456643</v>
      </c>
      <c r="EG17" s="103">
        <v>115.84277576284586</v>
      </c>
      <c r="EH17" s="103">
        <v>271.43184941577834</v>
      </c>
      <c r="EI17" s="103">
        <v>161.21560004772601</v>
      </c>
      <c r="EJ17" s="103">
        <v>182.88903310670187</v>
      </c>
      <c r="EK17" s="103">
        <v>193.65636881031983</v>
      </c>
      <c r="EL17" s="103">
        <v>127.85690976202507</v>
      </c>
      <c r="EM17" s="103">
        <v>327.29616490832893</v>
      </c>
      <c r="EN17" s="103">
        <v>211.20251953248206</v>
      </c>
      <c r="EO17" s="103">
        <v>212.58958091225296</v>
      </c>
      <c r="EP17" s="103">
        <v>136.27870765567204</v>
      </c>
      <c r="EQ17" s="103">
        <v>191.24145096908512</v>
      </c>
      <c r="ER17" s="103">
        <v>152.00684576189482</v>
      </c>
      <c r="ES17" s="103">
        <v>170.57113552632819</v>
      </c>
      <c r="ET17" s="103">
        <v>256.07408830373845</v>
      </c>
      <c r="EU17" s="103">
        <v>382.20037592957584</v>
      </c>
      <c r="EV17" s="103">
        <v>85.584540631314695</v>
      </c>
      <c r="EW17" s="103">
        <v>119.60512627838736</v>
      </c>
      <c r="EX17" s="103">
        <v>212.73518408226997</v>
      </c>
      <c r="EY17" s="103">
        <v>164.19979296247868</v>
      </c>
      <c r="EZ17" s="103">
        <v>262.26008694158304</v>
      </c>
      <c r="FA17" s="103">
        <v>115.23902468207446</v>
      </c>
      <c r="FB17" s="103">
        <v>254.41232714107784</v>
      </c>
      <c r="FC17" s="103">
        <v>294.59300781769639</v>
      </c>
      <c r="FD17" s="103">
        <v>237.66662320532666</v>
      </c>
      <c r="FE17" s="103">
        <v>163.25571537851656</v>
      </c>
      <c r="FF17" s="103">
        <v>108.56946464755998</v>
      </c>
      <c r="FG17" s="103">
        <v>117.20197313276823</v>
      </c>
      <c r="FH17" s="103">
        <v>330.74246633178331</v>
      </c>
      <c r="FI17" s="103">
        <v>170.30661239823522</v>
      </c>
      <c r="FJ17" s="103">
        <v>140.78902461568131</v>
      </c>
      <c r="FK17" s="103">
        <v>143.02142225680478</v>
      </c>
      <c r="FL17" s="103">
        <v>210.70579724700139</v>
      </c>
      <c r="FM17" s="103">
        <v>189.13327613005271</v>
      </c>
      <c r="FN17" s="103">
        <v>141.45340288125811</v>
      </c>
      <c r="FO17" s="103">
        <v>237.48345167831133</v>
      </c>
      <c r="FP17" s="103">
        <v>161.91174639655665</v>
      </c>
      <c r="FQ17" s="103">
        <v>218.43478793162376</v>
      </c>
      <c r="FR17" s="103">
        <v>187.22533151883391</v>
      </c>
    </row>
    <row r="18" spans="1:174" x14ac:dyDescent="0.2">
      <c r="A18" s="108" t="s">
        <v>1683</v>
      </c>
      <c r="B18" s="96">
        <v>25.425722758969396</v>
      </c>
      <c r="C18" s="96">
        <v>26.51041262036426</v>
      </c>
      <c r="D18" s="96">
        <v>24.656233754097006</v>
      </c>
      <c r="E18" s="96">
        <v>24.684485561708065</v>
      </c>
      <c r="F18" s="96">
        <v>24.700448930535529</v>
      </c>
      <c r="G18" s="110">
        <f t="shared" si="0"/>
        <v>3.1869467858463466E-2</v>
      </c>
      <c r="I18" s="96">
        <v>63.905460930827147</v>
      </c>
      <c r="J18" s="96">
        <v>67.237593251746574</v>
      </c>
      <c r="K18" s="96">
        <v>66.45028721829361</v>
      </c>
      <c r="L18" s="96">
        <v>68.074956544399967</v>
      </c>
      <c r="M18" s="96">
        <v>61.894633717167821</v>
      </c>
      <c r="N18" s="110">
        <f t="shared" si="1"/>
        <v>3.8985952515512894E-2</v>
      </c>
      <c r="O18" s="110"/>
      <c r="P18" s="4" t="s">
        <v>301</v>
      </c>
      <c r="Q18" s="4" t="s">
        <v>302</v>
      </c>
      <c r="R18" s="103">
        <v>55.932843563970984</v>
      </c>
      <c r="S18" s="103">
        <v>70.856799179999541</v>
      </c>
      <c r="T18" s="103">
        <v>22.959517608397103</v>
      </c>
      <c r="U18" s="103">
        <v>79.067120048699636</v>
      </c>
      <c r="V18" s="103">
        <v>61.056397991812993</v>
      </c>
      <c r="W18" s="103">
        <v>56.824363943658369</v>
      </c>
      <c r="X18" s="103">
        <v>83.341893280722971</v>
      </c>
      <c r="Y18" s="103">
        <v>53.082166772188302</v>
      </c>
      <c r="Z18" s="103">
        <v>60.245886720061911</v>
      </c>
      <c r="AA18" s="103">
        <v>67.133760294659325</v>
      </c>
      <c r="AB18" s="103">
        <v>43.951558713258684</v>
      </c>
      <c r="AC18" s="103">
        <v>67.187022644223461</v>
      </c>
      <c r="AD18" s="103">
        <v>74.655682459360236</v>
      </c>
      <c r="AE18" s="103">
        <v>83.883762739622199</v>
      </c>
      <c r="AF18" s="103">
        <v>52.700986448756325</v>
      </c>
      <c r="AG18" s="103">
        <v>47.302190893657823</v>
      </c>
      <c r="AH18" s="103">
        <v>37.963303134629854</v>
      </c>
      <c r="AI18" s="103">
        <v>56.974459903450047</v>
      </c>
      <c r="AJ18" s="103">
        <v>46.694375173211327</v>
      </c>
      <c r="AK18" s="103">
        <v>74.601247413987181</v>
      </c>
      <c r="AL18" s="103">
        <v>49.388501028033936</v>
      </c>
      <c r="AM18" s="103">
        <v>45.844126216832244</v>
      </c>
      <c r="AN18" s="103">
        <v>39.93199356488909</v>
      </c>
      <c r="AO18" s="103">
        <v>51.901243702614188</v>
      </c>
      <c r="AP18" s="103">
        <v>38.713276242697802</v>
      </c>
      <c r="AQ18" s="103">
        <v>26.3939184815207</v>
      </c>
      <c r="AR18" s="103">
        <v>45.736388910768639</v>
      </c>
      <c r="AS18" s="103">
        <v>64.342508059267033</v>
      </c>
      <c r="AT18" s="103">
        <v>68.04613003390412</v>
      </c>
      <c r="AU18" s="103">
        <v>95.801457038872485</v>
      </c>
      <c r="AV18" s="103">
        <v>67.652883990969471</v>
      </c>
      <c r="AW18" s="103">
        <v>56.542703604796429</v>
      </c>
      <c r="AX18" s="103">
        <v>66.698847893801471</v>
      </c>
      <c r="AY18" s="103">
        <v>57.752789908731707</v>
      </c>
      <c r="AZ18" s="103">
        <v>55.588272697064461</v>
      </c>
      <c r="BA18" s="103">
        <v>31.577925088553663</v>
      </c>
      <c r="BB18" s="103">
        <v>70.749975354244356</v>
      </c>
      <c r="BC18" s="103">
        <v>44.349580912025083</v>
      </c>
      <c r="BD18" s="103">
        <v>58.120409503908945</v>
      </c>
      <c r="BE18" s="103">
        <v>96.801998790770412</v>
      </c>
      <c r="BF18" s="103">
        <v>53.617289424173812</v>
      </c>
      <c r="BG18" s="103">
        <v>62.048243350347846</v>
      </c>
      <c r="BH18" s="103">
        <v>53.829527204462075</v>
      </c>
      <c r="BI18" s="103">
        <v>112.88342416870364</v>
      </c>
      <c r="BJ18" s="103">
        <v>46.411748587424093</v>
      </c>
      <c r="BK18" s="103">
        <v>67.804338532655223</v>
      </c>
      <c r="BL18" s="103">
        <v>62.532947357761486</v>
      </c>
      <c r="BM18" s="103">
        <v>66.017163411196336</v>
      </c>
      <c r="BN18" s="103">
        <v>55.976747770079875</v>
      </c>
      <c r="BO18" s="103">
        <v>41.490162830937791</v>
      </c>
      <c r="BP18" s="103">
        <v>61.364338810004966</v>
      </c>
      <c r="BQ18" s="103">
        <v>63.467289346618557</v>
      </c>
      <c r="BR18" s="103">
        <v>52.563273301865628</v>
      </c>
      <c r="BS18" s="103">
        <v>47.343661369031985</v>
      </c>
      <c r="BT18" s="103">
        <v>62.428278800970652</v>
      </c>
      <c r="BU18" s="103">
        <v>56.531714243863981</v>
      </c>
      <c r="BV18" s="103">
        <v>50.414050408903847</v>
      </c>
      <c r="BW18" s="103">
        <v>76.533175931392577</v>
      </c>
      <c r="BX18" s="103">
        <v>67.0598197961653</v>
      </c>
      <c r="BY18" s="103">
        <v>81.885559859863363</v>
      </c>
      <c r="BZ18" s="103">
        <v>65.417948777747313</v>
      </c>
      <c r="CA18" s="103">
        <v>46.8129545640492</v>
      </c>
      <c r="CB18" s="103">
        <v>65.604964287424494</v>
      </c>
      <c r="CC18" s="103">
        <v>40.17484611297408</v>
      </c>
      <c r="CD18" s="103">
        <v>57.055956512986825</v>
      </c>
      <c r="CE18" s="103">
        <v>48.703261153300701</v>
      </c>
      <c r="CF18" s="103">
        <v>62.911015627695519</v>
      </c>
      <c r="CG18" s="103">
        <v>94.891626358972317</v>
      </c>
      <c r="CH18" s="103">
        <v>50.003556655629041</v>
      </c>
      <c r="CI18" s="103">
        <v>54.009346143286521</v>
      </c>
      <c r="CJ18" s="103">
        <v>37.090176464205427</v>
      </c>
      <c r="CK18" s="103">
        <v>82.73902420123143</v>
      </c>
      <c r="CL18" s="103">
        <v>60.675114877670872</v>
      </c>
      <c r="CM18" s="103">
        <v>52.898491289519633</v>
      </c>
      <c r="CN18" s="103">
        <v>57.15744178421788</v>
      </c>
      <c r="CO18" s="103">
        <v>87.646736405301382</v>
      </c>
      <c r="CP18" s="103">
        <v>52.587633173830383</v>
      </c>
      <c r="CQ18" s="103">
        <v>40.198467568546562</v>
      </c>
      <c r="CR18" s="103">
        <v>30.504629249447085</v>
      </c>
      <c r="CS18" s="103">
        <v>73.908703963933561</v>
      </c>
      <c r="CT18" s="103">
        <v>59.505800014254596</v>
      </c>
      <c r="CU18" s="103">
        <v>75.261251370138254</v>
      </c>
      <c r="CV18" s="103">
        <v>45.586437201723669</v>
      </c>
      <c r="CW18" s="103">
        <v>54.143668046366159</v>
      </c>
      <c r="CX18" s="103">
        <v>68.073750989041059</v>
      </c>
      <c r="CY18" s="103">
        <v>51.968973155774869</v>
      </c>
      <c r="CZ18" s="103">
        <v>53.203887317218644</v>
      </c>
      <c r="DA18" s="103">
        <v>42.647118128865067</v>
      </c>
      <c r="DB18" s="103">
        <v>66.014485302386504</v>
      </c>
      <c r="DC18" s="103">
        <v>68.856452540221838</v>
      </c>
      <c r="DD18" s="103">
        <v>47.476795061523994</v>
      </c>
      <c r="DE18" s="103">
        <v>50.722135850315865</v>
      </c>
      <c r="DF18" s="103">
        <v>112.83852033763624</v>
      </c>
      <c r="DG18" s="103">
        <v>56.267816470518824</v>
      </c>
      <c r="DH18" s="103">
        <v>69.025344383867804</v>
      </c>
      <c r="DI18" s="103">
        <v>72.140655041398674</v>
      </c>
      <c r="DJ18" s="103">
        <v>67.738322893837704</v>
      </c>
      <c r="DK18" s="103">
        <v>69.989512953548186</v>
      </c>
      <c r="DL18" s="103">
        <v>70.220964449708504</v>
      </c>
      <c r="DM18" s="103">
        <v>49.328933028791567</v>
      </c>
      <c r="DN18" s="103">
        <v>43.813029142621666</v>
      </c>
      <c r="DO18" s="103">
        <v>69.98743370235502</v>
      </c>
      <c r="DP18" s="103">
        <v>54.638490470745161</v>
      </c>
      <c r="DQ18" s="103">
        <v>54.766534300980048</v>
      </c>
      <c r="DR18" s="103">
        <v>72.712086617193762</v>
      </c>
      <c r="DS18" s="103">
        <v>52.042338866149926</v>
      </c>
      <c r="DT18" s="103">
        <v>63.87516478078286</v>
      </c>
      <c r="DU18" s="103">
        <v>61.838036087892455</v>
      </c>
      <c r="DV18" s="103">
        <v>60.697102055165608</v>
      </c>
      <c r="DW18" s="103">
        <v>37.068342388696422</v>
      </c>
      <c r="DX18" s="103">
        <v>46.339352717851582</v>
      </c>
      <c r="DY18" s="103">
        <v>58.890887852274304</v>
      </c>
      <c r="DZ18" s="103">
        <v>92.95443155772476</v>
      </c>
      <c r="EA18" s="103">
        <v>77.04032963589512</v>
      </c>
      <c r="EB18" s="103">
        <v>42.424081214433016</v>
      </c>
      <c r="EC18" s="103">
        <v>54.218077771009241</v>
      </c>
      <c r="ED18" s="103">
        <v>87.048504184971293</v>
      </c>
      <c r="EE18" s="103">
        <v>59.94108498212006</v>
      </c>
      <c r="EF18" s="103">
        <v>55.933711961556718</v>
      </c>
      <c r="EG18" s="103">
        <v>95.872309300701374</v>
      </c>
      <c r="EH18" s="103">
        <v>55.977950448554239</v>
      </c>
      <c r="EI18" s="103">
        <v>71.41651506026632</v>
      </c>
      <c r="EJ18" s="103">
        <v>63.32461388334638</v>
      </c>
      <c r="EK18" s="103">
        <v>54.606270224417038</v>
      </c>
      <c r="EL18" s="103">
        <v>45.010439184409115</v>
      </c>
      <c r="EM18" s="103">
        <v>71.753682692976028</v>
      </c>
      <c r="EN18" s="103">
        <v>53.616929754403429</v>
      </c>
      <c r="EO18" s="103">
        <v>55.749827991110514</v>
      </c>
      <c r="EP18" s="103">
        <v>40.585129730464764</v>
      </c>
      <c r="EQ18" s="103">
        <v>63.120443111343818</v>
      </c>
      <c r="ER18" s="103">
        <v>65.020931646732322</v>
      </c>
      <c r="ES18" s="103">
        <v>69.167213193435984</v>
      </c>
      <c r="ET18" s="103">
        <v>44.095977260212308</v>
      </c>
      <c r="EU18" s="103">
        <v>70.500437972637116</v>
      </c>
      <c r="EV18" s="103">
        <v>31.436593149016876</v>
      </c>
      <c r="EW18" s="103">
        <v>63.513785771140903</v>
      </c>
      <c r="EX18" s="103">
        <v>80.70774584231016</v>
      </c>
      <c r="EY18" s="103">
        <v>76.042718522298713</v>
      </c>
      <c r="EZ18" s="103">
        <v>55.14156683212633</v>
      </c>
      <c r="FA18" s="103">
        <v>62.60385094807696</v>
      </c>
      <c r="FB18" s="103">
        <v>73.792198658935888</v>
      </c>
      <c r="FC18" s="103">
        <v>64.017570837774457</v>
      </c>
      <c r="FD18" s="103">
        <v>57.090939442360678</v>
      </c>
      <c r="FE18" s="103">
        <v>41.995227088039911</v>
      </c>
      <c r="FF18" s="103">
        <v>52.32834196221976</v>
      </c>
      <c r="FG18" s="103">
        <v>39.635004157440882</v>
      </c>
      <c r="FH18" s="103">
        <v>75.136760951221547</v>
      </c>
      <c r="FI18" s="103">
        <v>39.351668189784888</v>
      </c>
      <c r="FJ18" s="103">
        <v>63.374318622663026</v>
      </c>
      <c r="FK18" s="103">
        <v>45.892808399226709</v>
      </c>
      <c r="FL18" s="103">
        <v>52.725436813593092</v>
      </c>
      <c r="FM18" s="103">
        <v>61.488512566460912</v>
      </c>
      <c r="FN18" s="103">
        <v>60.266871236451976</v>
      </c>
      <c r="FO18" s="103">
        <v>38.045506935460388</v>
      </c>
      <c r="FP18" s="103">
        <v>58.605773203757501</v>
      </c>
      <c r="FQ18" s="103">
        <v>45.491923544531637</v>
      </c>
      <c r="FR18" s="103">
        <v>58.269889533764534</v>
      </c>
    </row>
    <row r="19" spans="1:174" x14ac:dyDescent="0.2">
      <c r="A19" s="108" t="s">
        <v>1691</v>
      </c>
      <c r="B19" s="96">
        <v>142.21730710289049</v>
      </c>
      <c r="C19" s="96">
        <v>139.05474073774741</v>
      </c>
      <c r="D19" s="96">
        <v>142.24763008995427</v>
      </c>
      <c r="E19" s="96">
        <v>149.82019629700042</v>
      </c>
      <c r="F19" s="96">
        <v>137.34941727392115</v>
      </c>
      <c r="G19" s="110">
        <f t="shared" si="0"/>
        <v>3.3643645138594476E-2</v>
      </c>
      <c r="I19" s="96">
        <v>124.69810272225715</v>
      </c>
      <c r="J19" s="96">
        <v>126.94286823112635</v>
      </c>
      <c r="K19" s="96">
        <v>123.63265352836682</v>
      </c>
      <c r="L19" s="96">
        <v>116.15748585687267</v>
      </c>
      <c r="M19" s="96">
        <v>129.80845172907965</v>
      </c>
      <c r="N19" s="110">
        <f t="shared" si="1"/>
        <v>4.1082183995768476E-2</v>
      </c>
      <c r="O19" s="110"/>
      <c r="P19" s="4" t="s">
        <v>311</v>
      </c>
      <c r="Q19" s="4" t="s">
        <v>312</v>
      </c>
      <c r="R19" s="103">
        <v>85.268751136240468</v>
      </c>
      <c r="S19" s="103">
        <v>140.19642528272408</v>
      </c>
      <c r="T19" s="103">
        <v>94.637534064756053</v>
      </c>
      <c r="U19" s="103">
        <v>112.69909338949114</v>
      </c>
      <c r="V19" s="103">
        <v>119.03835650613277</v>
      </c>
      <c r="W19" s="103">
        <v>101.47505114243174</v>
      </c>
      <c r="X19" s="103">
        <v>112.79399468595139</v>
      </c>
      <c r="Y19" s="103">
        <v>95.826423645950968</v>
      </c>
      <c r="Z19" s="103">
        <v>110.27925814467714</v>
      </c>
      <c r="AA19" s="103">
        <v>70.957478699408583</v>
      </c>
      <c r="AB19" s="103">
        <v>89.786432947581361</v>
      </c>
      <c r="AC19" s="103">
        <v>112.80186560915797</v>
      </c>
      <c r="AD19" s="103">
        <v>112.2969129476631</v>
      </c>
      <c r="AE19" s="103">
        <v>108.14589562273905</v>
      </c>
      <c r="AF19" s="103">
        <v>90.282434817428921</v>
      </c>
      <c r="AG19" s="103">
        <v>85.692185190330832</v>
      </c>
      <c r="AH19" s="103">
        <v>101.32144026024325</v>
      </c>
      <c r="AI19" s="103">
        <v>131.67820353011359</v>
      </c>
      <c r="AJ19" s="103">
        <v>93.203250085873421</v>
      </c>
      <c r="AK19" s="103">
        <v>129.71060366569279</v>
      </c>
      <c r="AL19" s="103">
        <v>105.17590093952012</v>
      </c>
      <c r="AM19" s="103">
        <v>79.610577285472587</v>
      </c>
      <c r="AN19" s="103">
        <v>83.738474319505698</v>
      </c>
      <c r="AO19" s="103">
        <v>103.5583129687227</v>
      </c>
      <c r="AP19" s="103">
        <v>92.577988973303377</v>
      </c>
      <c r="AQ19" s="103">
        <v>91.142253045777821</v>
      </c>
      <c r="AR19" s="103">
        <v>112.39107768126205</v>
      </c>
      <c r="AS19" s="103">
        <v>97.095510876145255</v>
      </c>
      <c r="AT19" s="103">
        <v>123.40544363996125</v>
      </c>
      <c r="AU19" s="103">
        <v>115.56866445978319</v>
      </c>
      <c r="AV19" s="103">
        <v>97.032040783268329</v>
      </c>
      <c r="AW19" s="103">
        <v>95.754244969014081</v>
      </c>
      <c r="AX19" s="103">
        <v>88.472341905739796</v>
      </c>
      <c r="AY19" s="103">
        <v>99.449566481581968</v>
      </c>
      <c r="AZ19" s="103">
        <v>108.63468392587983</v>
      </c>
      <c r="BA19" s="103">
        <v>77.216242638933537</v>
      </c>
      <c r="BB19" s="103">
        <v>112.58861715627178</v>
      </c>
      <c r="BC19" s="103">
        <v>99.512156891753847</v>
      </c>
      <c r="BD19" s="103">
        <v>101.32860479594652</v>
      </c>
      <c r="BE19" s="103">
        <v>120.39598616474272</v>
      </c>
      <c r="BF19" s="103">
        <v>110.04785101338403</v>
      </c>
      <c r="BG19" s="103">
        <v>127.14643465179842</v>
      </c>
      <c r="BH19" s="103">
        <v>123.31405520543713</v>
      </c>
      <c r="BI19" s="103">
        <v>111.75044915820511</v>
      </c>
      <c r="BJ19" s="103">
        <v>111.57451065490797</v>
      </c>
      <c r="BK19" s="103">
        <v>95.277060320049785</v>
      </c>
      <c r="BL19" s="103">
        <v>98.796192065391082</v>
      </c>
      <c r="BM19" s="103">
        <v>120.16033601880608</v>
      </c>
      <c r="BN19" s="103">
        <v>132.98360575989921</v>
      </c>
      <c r="BO19" s="103">
        <v>95.865973851269402</v>
      </c>
      <c r="BP19" s="103">
        <v>113.25474147900579</v>
      </c>
      <c r="BQ19" s="103">
        <v>112.5768345062357</v>
      </c>
      <c r="BR19" s="103">
        <v>101.46083987432797</v>
      </c>
      <c r="BS19" s="103">
        <v>112.96985953099392</v>
      </c>
      <c r="BT19" s="103">
        <v>110.49249752653654</v>
      </c>
      <c r="BU19" s="103">
        <v>109.38061258712295</v>
      </c>
      <c r="BV19" s="103">
        <v>103.67792474788219</v>
      </c>
      <c r="BW19" s="103">
        <v>152.04561250111604</v>
      </c>
      <c r="BX19" s="103">
        <v>98.403302299725325</v>
      </c>
      <c r="BY19" s="103">
        <v>101.13204988986276</v>
      </c>
      <c r="BZ19" s="103">
        <v>113.06819410225776</v>
      </c>
      <c r="CA19" s="103">
        <v>109.98456666206441</v>
      </c>
      <c r="CB19" s="103">
        <v>106.79185720745554</v>
      </c>
      <c r="CC19" s="103">
        <v>94.020810664776675</v>
      </c>
      <c r="CD19" s="103">
        <v>107.7829280016679</v>
      </c>
      <c r="CE19" s="103">
        <v>92.285659592108004</v>
      </c>
      <c r="CF19" s="103">
        <v>115.03831140490828</v>
      </c>
      <c r="CG19" s="103">
        <v>130.14214754582221</v>
      </c>
      <c r="CH19" s="103">
        <v>89.677327664840419</v>
      </c>
      <c r="CI19" s="103">
        <v>103.53270415207818</v>
      </c>
      <c r="CJ19" s="103">
        <v>74.313114575796149</v>
      </c>
      <c r="CK19" s="103">
        <v>120.54513561528242</v>
      </c>
      <c r="CL19" s="103">
        <v>94.260759825188458</v>
      </c>
      <c r="CM19" s="103">
        <v>94.075190027994807</v>
      </c>
      <c r="CN19" s="103">
        <v>104.96848387302065</v>
      </c>
      <c r="CO19" s="103">
        <v>133.23004024355839</v>
      </c>
      <c r="CP19" s="103">
        <v>107.73671207685153</v>
      </c>
      <c r="CQ19" s="103">
        <v>88.033767084935235</v>
      </c>
      <c r="CR19" s="103">
        <v>90.647176533315204</v>
      </c>
      <c r="CS19" s="103">
        <v>112.75343355345112</v>
      </c>
      <c r="CT19" s="103">
        <v>117.68099813945749</v>
      </c>
      <c r="CU19" s="103">
        <v>93.383975318965852</v>
      </c>
      <c r="CV19" s="103">
        <v>102.13666918859117</v>
      </c>
      <c r="CW19" s="103">
        <v>102.06712019109594</v>
      </c>
      <c r="CX19" s="103">
        <v>113.19241493435447</v>
      </c>
      <c r="CY19" s="103">
        <v>105.96705948873209</v>
      </c>
      <c r="CZ19" s="103">
        <v>119.28991371758572</v>
      </c>
      <c r="DA19" s="103">
        <v>88.590996017658298</v>
      </c>
      <c r="DB19" s="103">
        <v>97.226264500789952</v>
      </c>
      <c r="DC19" s="103">
        <v>119.52683359659017</v>
      </c>
      <c r="DD19" s="103">
        <v>111.21410863804856</v>
      </c>
      <c r="DE19" s="103">
        <v>110.55842852702885</v>
      </c>
      <c r="DF19" s="103">
        <v>104.4346889909345</v>
      </c>
      <c r="DG19" s="103">
        <v>103.61453002786759</v>
      </c>
      <c r="DH19" s="103">
        <v>115.26363621652388</v>
      </c>
      <c r="DI19" s="103">
        <v>109.90828715366141</v>
      </c>
      <c r="DJ19" s="103">
        <v>97.654431003257415</v>
      </c>
      <c r="DK19" s="103">
        <v>102.59799401911775</v>
      </c>
      <c r="DL19" s="103">
        <v>110.05564943618809</v>
      </c>
      <c r="DM19" s="103">
        <v>92.786117558579036</v>
      </c>
      <c r="DN19" s="103">
        <v>77.407493606332068</v>
      </c>
      <c r="DO19" s="103">
        <v>115.291877968035</v>
      </c>
      <c r="DP19" s="103">
        <v>96.250793442817823</v>
      </c>
      <c r="DQ19" s="103">
        <v>102.81565287557027</v>
      </c>
      <c r="DR19" s="103">
        <v>116.27394188819231</v>
      </c>
      <c r="DS19" s="103">
        <v>121.13745660446914</v>
      </c>
      <c r="DT19" s="103">
        <v>106.92826139489223</v>
      </c>
      <c r="DU19" s="103">
        <v>104.13899279886718</v>
      </c>
      <c r="DV19" s="103">
        <v>113.285044514072</v>
      </c>
      <c r="DW19" s="103">
        <v>114.21648985792632</v>
      </c>
      <c r="DX19" s="103">
        <v>104.23182842614301</v>
      </c>
      <c r="DY19" s="103">
        <v>131.67281881027381</v>
      </c>
      <c r="DZ19" s="103">
        <v>113.2870283824373</v>
      </c>
      <c r="EA19" s="103">
        <v>126.24536069372969</v>
      </c>
      <c r="EB19" s="103">
        <v>96.16711743902178</v>
      </c>
      <c r="EC19" s="103">
        <v>102.83771277355513</v>
      </c>
      <c r="ED19" s="103">
        <v>100.75342589225956</v>
      </c>
      <c r="EE19" s="103">
        <v>129.06805545171167</v>
      </c>
      <c r="EF19" s="103">
        <v>110.04425161529512</v>
      </c>
      <c r="EG19" s="103">
        <v>114.19110700239821</v>
      </c>
      <c r="EH19" s="103">
        <v>118.82668487097357</v>
      </c>
      <c r="EI19" s="103">
        <v>114.4222774627621</v>
      </c>
      <c r="EJ19" s="103">
        <v>116.27392444489819</v>
      </c>
      <c r="EK19" s="103">
        <v>110.0552283789887</v>
      </c>
      <c r="EL19" s="103">
        <v>102.99790829460214</v>
      </c>
      <c r="EM19" s="103">
        <v>122.78208154964338</v>
      </c>
      <c r="EN19" s="103">
        <v>92.196777115807421</v>
      </c>
      <c r="EO19" s="103">
        <v>107.70461125758263</v>
      </c>
      <c r="EP19" s="103">
        <v>88.441021090692189</v>
      </c>
      <c r="EQ19" s="103">
        <v>105.31437978961604</v>
      </c>
      <c r="ER19" s="103">
        <v>104.87755035520391</v>
      </c>
      <c r="ES19" s="103">
        <v>103.00886345933593</v>
      </c>
      <c r="ET19" s="103">
        <v>116.54868740558857</v>
      </c>
      <c r="EU19" s="103">
        <v>160.7949121098446</v>
      </c>
      <c r="EV19" s="103">
        <v>80.058783757963411</v>
      </c>
      <c r="EW19" s="103">
        <v>119.05009025712589</v>
      </c>
      <c r="EX19" s="103">
        <v>113.73509841905874</v>
      </c>
      <c r="EY19" s="103">
        <v>110.38802881727186</v>
      </c>
      <c r="EZ19" s="103">
        <v>108.01208729108946</v>
      </c>
      <c r="FA19" s="103">
        <v>98.971035693078406</v>
      </c>
      <c r="FB19" s="103">
        <v>119.23018165780573</v>
      </c>
      <c r="FC19" s="103">
        <v>117.7623918398736</v>
      </c>
      <c r="FD19" s="103">
        <v>101.35883698638881</v>
      </c>
      <c r="FE19" s="103">
        <v>101.90432631606301</v>
      </c>
      <c r="FF19" s="103">
        <v>93.726502088625153</v>
      </c>
      <c r="FG19" s="103">
        <v>98.326318813435307</v>
      </c>
      <c r="FH19" s="103">
        <v>108.0693000820249</v>
      </c>
      <c r="FI19" s="103">
        <v>107.29148845336519</v>
      </c>
      <c r="FJ19" s="103">
        <v>75.810220652298426</v>
      </c>
      <c r="FK19" s="103">
        <v>100.13123417926023</v>
      </c>
      <c r="FL19" s="103">
        <v>112.30755568789829</v>
      </c>
      <c r="FM19" s="103">
        <v>98.414705919847435</v>
      </c>
      <c r="FN19" s="103">
        <v>106.43251094780487</v>
      </c>
      <c r="FO19" s="103">
        <v>110.24816549863881</v>
      </c>
      <c r="FP19" s="103">
        <v>137.46469617445632</v>
      </c>
      <c r="FQ19" s="103">
        <v>109.70219461715706</v>
      </c>
      <c r="FR19" s="103">
        <v>89.224413479331744</v>
      </c>
    </row>
    <row r="20" spans="1:174" x14ac:dyDescent="0.2">
      <c r="A20" s="108" t="s">
        <v>2104</v>
      </c>
      <c r="B20" s="96">
        <v>114.75551330952078</v>
      </c>
      <c r="C20" s="96">
        <v>104.49936474185748</v>
      </c>
      <c r="D20" s="96">
        <v>113.54057789215689</v>
      </c>
      <c r="E20" s="96">
        <v>124.06413368169824</v>
      </c>
      <c r="F20" s="96">
        <v>110.54399777043083</v>
      </c>
      <c r="G20" s="110">
        <f t="shared" si="0"/>
        <v>6.2764953739161647E-2</v>
      </c>
      <c r="I20" s="96">
        <v>109.41423765815205</v>
      </c>
      <c r="J20" s="96">
        <v>110.89433554449259</v>
      </c>
      <c r="K20" s="96">
        <v>97.41676057652613</v>
      </c>
      <c r="L20" s="96">
        <v>95.454408439235976</v>
      </c>
      <c r="M20" s="96">
        <v>97.703929541791794</v>
      </c>
      <c r="N20" s="110">
        <f t="shared" si="1"/>
        <v>7.1957652738900313E-2</v>
      </c>
      <c r="O20" s="110"/>
      <c r="P20" s="4" t="s">
        <v>330</v>
      </c>
      <c r="Q20" s="4" t="s">
        <v>331</v>
      </c>
      <c r="R20" s="103">
        <v>55.642400528378417</v>
      </c>
      <c r="S20" s="103">
        <v>70.66638130543835</v>
      </c>
      <c r="T20" s="103">
        <v>36.152049513553919</v>
      </c>
      <c r="U20" s="103">
        <v>45.147722637892556</v>
      </c>
      <c r="V20" s="103">
        <v>69.563636682744686</v>
      </c>
      <c r="W20" s="103">
        <v>48.77407852426164</v>
      </c>
      <c r="X20" s="103">
        <v>91.41131289532315</v>
      </c>
      <c r="Y20" s="103">
        <v>53.479557331607801</v>
      </c>
      <c r="Z20" s="103">
        <v>66.231680851110042</v>
      </c>
      <c r="AA20" s="103">
        <v>55.437486505492146</v>
      </c>
      <c r="AB20" s="103">
        <v>60.533896433723257</v>
      </c>
      <c r="AC20" s="103">
        <v>69.667593576701805</v>
      </c>
      <c r="AD20" s="103">
        <v>71.116961061355866</v>
      </c>
      <c r="AE20" s="103">
        <v>72.795599116431148</v>
      </c>
      <c r="AF20" s="103">
        <v>39.918017458555234</v>
      </c>
      <c r="AG20" s="103">
        <v>47.947048615407802</v>
      </c>
      <c r="AH20" s="103">
        <v>55.953318821202465</v>
      </c>
      <c r="AI20" s="103">
        <v>72.366762323814825</v>
      </c>
      <c r="AJ20" s="103">
        <v>57.903031344517522</v>
      </c>
      <c r="AK20" s="103">
        <v>72.96401142279224</v>
      </c>
      <c r="AL20" s="103">
        <v>75.236432245414804</v>
      </c>
      <c r="AM20" s="103">
        <v>65.204721615702553</v>
      </c>
      <c r="AN20" s="103">
        <v>41.351340913314402</v>
      </c>
      <c r="AO20" s="103">
        <v>51.396245805115555</v>
      </c>
      <c r="AP20" s="103">
        <v>72.145438739701149</v>
      </c>
      <c r="AQ20" s="103">
        <v>56.661576534288663</v>
      </c>
      <c r="AR20" s="103">
        <v>53.362108004180051</v>
      </c>
      <c r="AS20" s="103">
        <v>46.332442377171944</v>
      </c>
      <c r="AT20" s="103">
        <v>64.326138193896014</v>
      </c>
      <c r="AU20" s="103">
        <v>81.164510567020287</v>
      </c>
      <c r="AV20" s="103">
        <v>39.976093270954046</v>
      </c>
      <c r="AW20" s="103">
        <v>41.277840707126728</v>
      </c>
      <c r="AX20" s="103">
        <v>59.681780172189519</v>
      </c>
      <c r="AY20" s="103">
        <v>63.136709453700036</v>
      </c>
      <c r="AZ20" s="103">
        <v>55.646352679164856</v>
      </c>
      <c r="BA20" s="103">
        <v>36.901716550023139</v>
      </c>
      <c r="BB20" s="103">
        <v>66.887680657153851</v>
      </c>
      <c r="BC20" s="103">
        <v>49.424789011108516</v>
      </c>
      <c r="BD20" s="103">
        <v>50.03662607507151</v>
      </c>
      <c r="BE20" s="103">
        <v>69.22503534318858</v>
      </c>
      <c r="BF20" s="103">
        <v>60.300738729717452</v>
      </c>
      <c r="BG20" s="103">
        <v>68.974732207868044</v>
      </c>
      <c r="BH20" s="103">
        <v>61.484806345776157</v>
      </c>
      <c r="BI20" s="103">
        <v>49.776314047172541</v>
      </c>
      <c r="BJ20" s="103">
        <v>58.642496409799804</v>
      </c>
      <c r="BK20" s="103">
        <v>57.968245994036515</v>
      </c>
      <c r="BL20" s="103">
        <v>73.925423704861245</v>
      </c>
      <c r="BM20" s="103">
        <v>54.172369968121508</v>
      </c>
      <c r="BN20" s="103">
        <v>74.420590855659057</v>
      </c>
      <c r="BO20" s="103">
        <v>56.993823669337317</v>
      </c>
      <c r="BP20" s="103">
        <v>73.075310351469213</v>
      </c>
      <c r="BQ20" s="103">
        <v>60.340392461487959</v>
      </c>
      <c r="BR20" s="103">
        <v>59.05946498846437</v>
      </c>
      <c r="BS20" s="103">
        <v>58.002836159152046</v>
      </c>
      <c r="BT20" s="103">
        <v>57.840661148134046</v>
      </c>
      <c r="BU20" s="103">
        <v>63.61483678459885</v>
      </c>
      <c r="BV20" s="103">
        <v>51.898456636670119</v>
      </c>
      <c r="BW20" s="103">
        <v>78.155990279019505</v>
      </c>
      <c r="BX20" s="103">
        <v>58.694905326538233</v>
      </c>
      <c r="BY20" s="103">
        <v>65.189241418085132</v>
      </c>
      <c r="BZ20" s="103">
        <v>66.976334703586033</v>
      </c>
      <c r="CA20" s="103">
        <v>48.483155398686314</v>
      </c>
      <c r="CB20" s="103">
        <v>60.413267025978918</v>
      </c>
      <c r="CC20" s="103">
        <v>58.441564770305817</v>
      </c>
      <c r="CD20" s="103">
        <v>61.449425908088209</v>
      </c>
      <c r="CE20" s="103">
        <v>40.030762412320669</v>
      </c>
      <c r="CF20" s="103">
        <v>65.92860668457628</v>
      </c>
      <c r="CG20" s="103">
        <v>75.634477290212217</v>
      </c>
      <c r="CH20" s="103">
        <v>54.470934818037634</v>
      </c>
      <c r="CI20" s="103">
        <v>50.163787964553457</v>
      </c>
      <c r="CJ20" s="103">
        <v>36.403519534891807</v>
      </c>
      <c r="CK20" s="103">
        <v>74.504488019688168</v>
      </c>
      <c r="CL20" s="103">
        <v>59.996108543710342</v>
      </c>
      <c r="CM20" s="103">
        <v>58.416475454415355</v>
      </c>
      <c r="CN20" s="103">
        <v>71.794578433505038</v>
      </c>
      <c r="CO20" s="103">
        <v>72.163960158235312</v>
      </c>
      <c r="CP20" s="103">
        <v>68.060915248196736</v>
      </c>
      <c r="CQ20" s="103">
        <v>47.157923980425863</v>
      </c>
      <c r="CR20" s="103">
        <v>61.142122209146038</v>
      </c>
      <c r="CS20" s="103">
        <v>84.577644058840448</v>
      </c>
      <c r="CT20" s="103">
        <v>56.826157483432581</v>
      </c>
      <c r="CU20" s="103">
        <v>53.984958570533777</v>
      </c>
      <c r="CV20" s="103">
        <v>57.718923445540412</v>
      </c>
      <c r="CW20" s="103">
        <v>52.516030288937777</v>
      </c>
      <c r="CX20" s="103">
        <v>66.939444961025501</v>
      </c>
      <c r="CY20" s="103">
        <v>65.555241078506015</v>
      </c>
      <c r="CZ20" s="103">
        <v>63.248870849776388</v>
      </c>
      <c r="DA20" s="103">
        <v>46.739309957340204</v>
      </c>
      <c r="DB20" s="103">
        <v>53.661543115138876</v>
      </c>
      <c r="DC20" s="103">
        <v>72.761188859299963</v>
      </c>
      <c r="DD20" s="103">
        <v>46.448089582852191</v>
      </c>
      <c r="DE20" s="103">
        <v>63.304684174471163</v>
      </c>
      <c r="DF20" s="103">
        <v>77.793487222681776</v>
      </c>
      <c r="DG20" s="103">
        <v>61.396382437882387</v>
      </c>
      <c r="DH20" s="103">
        <v>70.930097824573849</v>
      </c>
      <c r="DI20" s="103">
        <v>49.07031750223463</v>
      </c>
      <c r="DJ20" s="103">
        <v>74.864366698577982</v>
      </c>
      <c r="DK20" s="103">
        <v>59.22666169961979</v>
      </c>
      <c r="DL20" s="103">
        <v>54.662551029737358</v>
      </c>
      <c r="DM20" s="103">
        <v>54.253554009949674</v>
      </c>
      <c r="DN20" s="103">
        <v>51.170290462063136</v>
      </c>
      <c r="DO20" s="103">
        <v>68.279378395331875</v>
      </c>
      <c r="DP20" s="103">
        <v>56.592139607280323</v>
      </c>
      <c r="DQ20" s="103">
        <v>42.973472637150138</v>
      </c>
      <c r="DR20" s="103">
        <v>60.348534728531455</v>
      </c>
      <c r="DS20" s="103">
        <v>65.186715898625877</v>
      </c>
      <c r="DT20" s="103">
        <v>78.524411633972122</v>
      </c>
      <c r="DU20" s="103">
        <v>62.307817020024778</v>
      </c>
      <c r="DV20" s="103">
        <v>68.419951247610015</v>
      </c>
      <c r="DW20" s="103">
        <v>53.768513735666019</v>
      </c>
      <c r="DX20" s="103">
        <v>59.914053959798409</v>
      </c>
      <c r="DY20" s="103">
        <v>60.84470952970549</v>
      </c>
      <c r="DZ20" s="103">
        <v>47.411623458009373</v>
      </c>
      <c r="EA20" s="103">
        <v>71.396281525245357</v>
      </c>
      <c r="EB20" s="103">
        <v>52.176951462455889</v>
      </c>
      <c r="EC20" s="103">
        <v>68.344978444244717</v>
      </c>
      <c r="ED20" s="103">
        <v>64.327446204843639</v>
      </c>
      <c r="EE20" s="103">
        <v>46.433084417425896</v>
      </c>
      <c r="EF20" s="103">
        <v>57.310513073285257</v>
      </c>
      <c r="EG20" s="103">
        <v>63.896807496781577</v>
      </c>
      <c r="EH20" s="103">
        <v>58.971080573988431</v>
      </c>
      <c r="EI20" s="103">
        <v>41.689887834597869</v>
      </c>
      <c r="EJ20" s="103">
        <v>72.407285488572597</v>
      </c>
      <c r="EK20" s="103">
        <v>56.561729126685869</v>
      </c>
      <c r="EL20" s="103">
        <v>37.060322820456513</v>
      </c>
      <c r="EM20" s="103">
        <v>85.618513258983612</v>
      </c>
      <c r="EN20" s="103">
        <v>52.018664155975962</v>
      </c>
      <c r="EO20" s="103">
        <v>76.302922898615677</v>
      </c>
      <c r="EP20" s="103">
        <v>43.594002991570136</v>
      </c>
      <c r="EQ20" s="103">
        <v>65.907306043871316</v>
      </c>
      <c r="ER20" s="103">
        <v>53.042085951517883</v>
      </c>
      <c r="ES20" s="103">
        <v>73.429479249635577</v>
      </c>
      <c r="ET20" s="103">
        <v>61.896215371788578</v>
      </c>
      <c r="EU20" s="103">
        <v>93.427785015082492</v>
      </c>
      <c r="EV20" s="103">
        <v>53.135224967071537</v>
      </c>
      <c r="EW20" s="103">
        <v>60.44155526053747</v>
      </c>
      <c r="EX20" s="103">
        <v>48.108469387576989</v>
      </c>
      <c r="EY20" s="103">
        <v>59.759483725953935</v>
      </c>
      <c r="EZ20" s="103">
        <v>62.511684767577172</v>
      </c>
      <c r="FA20" s="103">
        <v>58.211725442983202</v>
      </c>
      <c r="FB20" s="103">
        <v>74.029553067941919</v>
      </c>
      <c r="FC20" s="103">
        <v>68.751026282739119</v>
      </c>
      <c r="FD20" s="103">
        <v>58.52186003984329</v>
      </c>
      <c r="FE20" s="103">
        <v>58.819212833465471</v>
      </c>
      <c r="FF20" s="103">
        <v>49.58409713083833</v>
      </c>
      <c r="FG20" s="103">
        <v>39.295912374728566</v>
      </c>
      <c r="FH20" s="103">
        <v>69.221577421583234</v>
      </c>
      <c r="FI20" s="103">
        <v>43.150444979603442</v>
      </c>
      <c r="FJ20" s="103">
        <v>54.289433953732861</v>
      </c>
      <c r="FK20" s="103">
        <v>62.472803415288105</v>
      </c>
      <c r="FL20" s="103">
        <v>90.999236368172035</v>
      </c>
      <c r="FM20" s="103">
        <v>62.748686036489822</v>
      </c>
      <c r="FN20" s="103">
        <v>64.16520232145227</v>
      </c>
      <c r="FO20" s="103">
        <v>51.370367034685422</v>
      </c>
      <c r="FP20" s="103">
        <v>60.565407313216213</v>
      </c>
      <c r="FQ20" s="103">
        <v>67.851855047534997</v>
      </c>
      <c r="FR20" s="103">
        <v>67.879595542768541</v>
      </c>
    </row>
    <row r="21" spans="1:174" x14ac:dyDescent="0.2">
      <c r="A21" s="108" t="s">
        <v>1705</v>
      </c>
      <c r="B21" s="96">
        <v>194.79540349443477</v>
      </c>
      <c r="C21" s="96">
        <v>184.49300941670802</v>
      </c>
      <c r="D21" s="96">
        <v>178.40717538194639</v>
      </c>
      <c r="E21" s="96">
        <v>164.26187325248827</v>
      </c>
      <c r="F21" s="96">
        <v>195.33302703562677</v>
      </c>
      <c r="G21" s="110">
        <f t="shared" si="0"/>
        <v>7.0262224130358902E-2</v>
      </c>
      <c r="I21" s="96">
        <v>197.71858178508231</v>
      </c>
      <c r="J21" s="96">
        <v>199.45709979809405</v>
      </c>
      <c r="K21" s="96">
        <v>188.91800422084989</v>
      </c>
      <c r="L21" s="96">
        <v>170.38238328617555</v>
      </c>
      <c r="M21" s="96">
        <v>198.70098960461249</v>
      </c>
      <c r="N21" s="110">
        <f t="shared" si="1"/>
        <v>6.4397759931154375E-2</v>
      </c>
      <c r="O21" s="110"/>
      <c r="P21" s="4" t="s">
        <v>368</v>
      </c>
      <c r="Q21" s="4" t="s">
        <v>369</v>
      </c>
      <c r="R21" s="103">
        <v>94.251295118787681</v>
      </c>
      <c r="S21" s="103">
        <v>161.74161081216005</v>
      </c>
      <c r="T21" s="103">
        <v>65.387899789654668</v>
      </c>
      <c r="U21" s="103">
        <v>140.10932376200196</v>
      </c>
      <c r="V21" s="103">
        <v>122.95669774878003</v>
      </c>
      <c r="W21" s="103">
        <v>120.49353077082922</v>
      </c>
      <c r="X21" s="103">
        <v>90.1084556875647</v>
      </c>
      <c r="Y21" s="103">
        <v>89.149494334212378</v>
      </c>
      <c r="Z21" s="103">
        <v>134.34192302076391</v>
      </c>
      <c r="AA21" s="103">
        <v>113.11975619540488</v>
      </c>
      <c r="AB21" s="103">
        <v>85.415938954783428</v>
      </c>
      <c r="AC21" s="103">
        <v>135.4987089827579</v>
      </c>
      <c r="AD21" s="103">
        <v>113.07746347683461</v>
      </c>
      <c r="AE21" s="103">
        <v>155.94762392595328</v>
      </c>
      <c r="AF21" s="103">
        <v>115.40080568862648</v>
      </c>
      <c r="AG21" s="103">
        <v>79.3996577604685</v>
      </c>
      <c r="AH21" s="103">
        <v>119.0124762305031</v>
      </c>
      <c r="AI21" s="103">
        <v>147.20697999926634</v>
      </c>
      <c r="AJ21" s="103">
        <v>125.57031748212088</v>
      </c>
      <c r="AK21" s="103">
        <v>175.53620358539143</v>
      </c>
      <c r="AL21" s="103">
        <v>101.43578502662265</v>
      </c>
      <c r="AM21" s="103">
        <v>89.859804643934737</v>
      </c>
      <c r="AN21" s="103">
        <v>84.150958312041723</v>
      </c>
      <c r="AO21" s="103">
        <v>111.33175885639564</v>
      </c>
      <c r="AP21" s="103">
        <v>95.716438060813047</v>
      </c>
      <c r="AQ21" s="103">
        <v>90.430454749307231</v>
      </c>
      <c r="AR21" s="103">
        <v>118.70663236700196</v>
      </c>
      <c r="AS21" s="103">
        <v>118.46512587936964</v>
      </c>
      <c r="AT21" s="103">
        <v>204.78451849439816</v>
      </c>
      <c r="AU21" s="103">
        <v>109.82186407402736</v>
      </c>
      <c r="AV21" s="103">
        <v>115.55758516029229</v>
      </c>
      <c r="AW21" s="103">
        <v>132.02932443468853</v>
      </c>
      <c r="AX21" s="103">
        <v>100.57657423787538</v>
      </c>
      <c r="AY21" s="103">
        <v>123.26508522622963</v>
      </c>
      <c r="AZ21" s="103">
        <v>129.98334653357441</v>
      </c>
      <c r="BA21" s="103">
        <v>106.34871241080394</v>
      </c>
      <c r="BB21" s="103">
        <v>138.3771746754486</v>
      </c>
      <c r="BC21" s="103">
        <v>112.73808636503709</v>
      </c>
      <c r="BD21" s="103">
        <v>102.24608280939411</v>
      </c>
      <c r="BE21" s="103">
        <v>128.68029391486783</v>
      </c>
      <c r="BF21" s="103">
        <v>138.99846506737717</v>
      </c>
      <c r="BG21" s="103">
        <v>140.05336617730521</v>
      </c>
      <c r="BH21" s="103">
        <v>155.87146310207137</v>
      </c>
      <c r="BI21" s="103">
        <v>94.024809381326776</v>
      </c>
      <c r="BJ21" s="103">
        <v>102.94474566519835</v>
      </c>
      <c r="BK21" s="103">
        <v>175.87180035610643</v>
      </c>
      <c r="BL21" s="103">
        <v>128.62629409985055</v>
      </c>
      <c r="BM21" s="103">
        <v>174.43662138574126</v>
      </c>
      <c r="BN21" s="103">
        <v>137.2450838728027</v>
      </c>
      <c r="BO21" s="103">
        <v>70.514856516745638</v>
      </c>
      <c r="BP21" s="103">
        <v>134.9942347030219</v>
      </c>
      <c r="BQ21" s="103">
        <v>116.25857786262378</v>
      </c>
      <c r="BR21" s="103">
        <v>114.08790212502636</v>
      </c>
      <c r="BS21" s="103">
        <v>114.84221163571077</v>
      </c>
      <c r="BT21" s="103">
        <v>121.99138429106499</v>
      </c>
      <c r="BU21" s="103">
        <v>209.81161997242995</v>
      </c>
      <c r="BV21" s="103">
        <v>76.967841826304266</v>
      </c>
      <c r="BW21" s="103">
        <v>172.71529980608082</v>
      </c>
      <c r="BX21" s="103">
        <v>84.80429144360761</v>
      </c>
      <c r="BY21" s="103">
        <v>116.15811777099202</v>
      </c>
      <c r="BZ21" s="103">
        <v>155.29990728354335</v>
      </c>
      <c r="CA21" s="103">
        <v>109.63820568121544</v>
      </c>
      <c r="CB21" s="103">
        <v>87.963365496462757</v>
      </c>
      <c r="CC21" s="103">
        <v>108.85526952244321</v>
      </c>
      <c r="CD21" s="103">
        <v>85.323542000656246</v>
      </c>
      <c r="CE21" s="103">
        <v>50.270013041624395</v>
      </c>
      <c r="CF21" s="103">
        <v>109.23578392321284</v>
      </c>
      <c r="CG21" s="103">
        <v>133.86856833488284</v>
      </c>
      <c r="CH21" s="103">
        <v>111.42110315255057</v>
      </c>
      <c r="CI21" s="103">
        <v>112.12614341094491</v>
      </c>
      <c r="CJ21" s="103">
        <v>85.806867975861252</v>
      </c>
      <c r="CK21" s="103">
        <v>104.63979667678029</v>
      </c>
      <c r="CL21" s="103">
        <v>117.10959658774674</v>
      </c>
      <c r="CM21" s="103">
        <v>108.98746460151615</v>
      </c>
      <c r="CN21" s="103">
        <v>108.36196129411451</v>
      </c>
      <c r="CO21" s="103">
        <v>182.8581208050841</v>
      </c>
      <c r="CP21" s="103">
        <v>146.28717252429638</v>
      </c>
      <c r="CQ21" s="103">
        <v>81.351534957555572</v>
      </c>
      <c r="CR21" s="103">
        <v>95.222909673263501</v>
      </c>
      <c r="CS21" s="103">
        <v>125.73079805243992</v>
      </c>
      <c r="CT21" s="103">
        <v>94.151568782574643</v>
      </c>
      <c r="CU21" s="103">
        <v>112.03537587173281</v>
      </c>
      <c r="CV21" s="103">
        <v>98.632854974365458</v>
      </c>
      <c r="CW21" s="103">
        <v>117.04596522592144</v>
      </c>
      <c r="CX21" s="103">
        <v>145.40467837766295</v>
      </c>
      <c r="CY21" s="103">
        <v>129.39592459494426</v>
      </c>
      <c r="CZ21" s="103">
        <v>160.53783263250514</v>
      </c>
      <c r="DA21" s="103">
        <v>105.87288639325085</v>
      </c>
      <c r="DB21" s="103">
        <v>152.73282409320237</v>
      </c>
      <c r="DC21" s="103">
        <v>100.99636108858024</v>
      </c>
      <c r="DD21" s="103">
        <v>122.5987620295392</v>
      </c>
      <c r="DE21" s="103">
        <v>132.34738167652105</v>
      </c>
      <c r="DF21" s="103">
        <v>105.57048628264259</v>
      </c>
      <c r="DG21" s="103">
        <v>135.36450159097302</v>
      </c>
      <c r="DH21" s="103">
        <v>119.31190179277723</v>
      </c>
      <c r="DI21" s="103">
        <v>141.62055009764489</v>
      </c>
      <c r="DJ21" s="103">
        <v>100.06646622058295</v>
      </c>
      <c r="DK21" s="103">
        <v>125.06726767884734</v>
      </c>
      <c r="DL21" s="103">
        <v>123.72956225965115</v>
      </c>
      <c r="DM21" s="103">
        <v>102.44362558555429</v>
      </c>
      <c r="DN21" s="103">
        <v>93.980717941263819</v>
      </c>
      <c r="DO21" s="103">
        <v>127.93289123876191</v>
      </c>
      <c r="DP21" s="103">
        <v>109.02149684861614</v>
      </c>
      <c r="DQ21" s="103">
        <v>121.09027126354914</v>
      </c>
      <c r="DR21" s="103">
        <v>147.80887177043127</v>
      </c>
      <c r="DS21" s="103">
        <v>123.85962131357756</v>
      </c>
      <c r="DT21" s="103">
        <v>101.58433178480003</v>
      </c>
      <c r="DU21" s="103">
        <v>138.26379084864178</v>
      </c>
      <c r="DV21" s="103">
        <v>161.57679921380654</v>
      </c>
      <c r="DW21" s="103">
        <v>118.73780686270946</v>
      </c>
      <c r="DX21" s="103">
        <v>133.44121013099561</v>
      </c>
      <c r="DY21" s="103">
        <v>122.74752296454686</v>
      </c>
      <c r="DZ21" s="103">
        <v>61.42769034022065</v>
      </c>
      <c r="EA21" s="103">
        <v>119.01909553614591</v>
      </c>
      <c r="EB21" s="103">
        <v>126.98038967197088</v>
      </c>
      <c r="EC21" s="103">
        <v>126.34576319169464</v>
      </c>
      <c r="ED21" s="103">
        <v>163.1104836709946</v>
      </c>
      <c r="EE21" s="103">
        <v>145.01513029761401</v>
      </c>
      <c r="EF21" s="103">
        <v>103.84705142623081</v>
      </c>
      <c r="EG21" s="103">
        <v>119.70693839916979</v>
      </c>
      <c r="EH21" s="103">
        <v>177.23670560173753</v>
      </c>
      <c r="EI21" s="103">
        <v>129.09935433847437</v>
      </c>
      <c r="EJ21" s="103">
        <v>132.0882719740072</v>
      </c>
      <c r="EK21" s="103">
        <v>116.94895443954053</v>
      </c>
      <c r="EL21" s="103">
        <v>94.456118969104125</v>
      </c>
      <c r="EM21" s="103">
        <v>115.59347232901388</v>
      </c>
      <c r="EN21" s="103">
        <v>98.988636332108285</v>
      </c>
      <c r="EO21" s="103">
        <v>159.51754668447779</v>
      </c>
      <c r="EP21" s="103">
        <v>96.260652535777041</v>
      </c>
      <c r="EQ21" s="103">
        <v>151.00360195716462</v>
      </c>
      <c r="ER21" s="103">
        <v>150.19461447365248</v>
      </c>
      <c r="ES21" s="103">
        <v>92.318422719412126</v>
      </c>
      <c r="ET21" s="103">
        <v>92.353287813227382</v>
      </c>
      <c r="EU21" s="103">
        <v>184.75204818599187</v>
      </c>
      <c r="EV21" s="103">
        <v>70.093348404302986</v>
      </c>
      <c r="EW21" s="103">
        <v>146.13170749017692</v>
      </c>
      <c r="EX21" s="103">
        <v>186.24344160433503</v>
      </c>
      <c r="EY21" s="103">
        <v>116.61464614764452</v>
      </c>
      <c r="EZ21" s="103">
        <v>117.46468781325669</v>
      </c>
      <c r="FA21" s="103">
        <v>99.437782041953923</v>
      </c>
      <c r="FB21" s="103">
        <v>166.49362120054397</v>
      </c>
      <c r="FC21" s="103">
        <v>154.19445552896232</v>
      </c>
      <c r="FD21" s="103">
        <v>85.996641031547412</v>
      </c>
      <c r="FE21" s="103">
        <v>83.945942935559145</v>
      </c>
      <c r="FF21" s="103">
        <v>122.65249746937171</v>
      </c>
      <c r="FG21" s="103">
        <v>104.75747344467584</v>
      </c>
      <c r="FH21" s="103">
        <v>124.70040712414853</v>
      </c>
      <c r="FI21" s="103">
        <v>101.53580895181426</v>
      </c>
      <c r="FJ21" s="103">
        <v>88.800472927614436</v>
      </c>
      <c r="FK21" s="103">
        <v>123.29274671037474</v>
      </c>
      <c r="FL21" s="103">
        <v>115.32101206326621</v>
      </c>
      <c r="FM21" s="103">
        <v>108.10809405920273</v>
      </c>
      <c r="FN21" s="103">
        <v>143.36143322514727</v>
      </c>
      <c r="FO21" s="103">
        <v>125.46454071594844</v>
      </c>
      <c r="FP21" s="103">
        <v>148.10640864781547</v>
      </c>
      <c r="FQ21" s="103">
        <v>116.5464128113082</v>
      </c>
      <c r="FR21" s="103">
        <v>91.511751778816873</v>
      </c>
    </row>
    <row r="22" spans="1:174" x14ac:dyDescent="0.2">
      <c r="A22" s="108" t="s">
        <v>2103</v>
      </c>
      <c r="B22" s="96">
        <v>81.639490233971856</v>
      </c>
      <c r="C22" s="96">
        <v>73.208358537702892</v>
      </c>
      <c r="D22" s="96">
        <v>70.8498200654481</v>
      </c>
      <c r="E22" s="96">
        <v>84.000954918525863</v>
      </c>
      <c r="F22" s="96">
        <v>72.613228482331053</v>
      </c>
      <c r="G22" s="110">
        <f t="shared" si="0"/>
        <v>7.7520967453490144E-2</v>
      </c>
      <c r="I22" s="96">
        <v>81.402160597663794</v>
      </c>
      <c r="J22" s="96">
        <v>83.570499467956793</v>
      </c>
      <c r="K22" s="96">
        <v>103.17081444142293</v>
      </c>
      <c r="L22" s="96">
        <v>88.963169148039071</v>
      </c>
      <c r="M22" s="96">
        <v>86.547161756707524</v>
      </c>
      <c r="N22" s="110">
        <f t="shared" si="1"/>
        <v>9.6566948211677731E-2</v>
      </c>
      <c r="O22" s="110"/>
      <c r="P22" s="4" t="s">
        <v>404</v>
      </c>
      <c r="Q22" s="4" t="s">
        <v>405</v>
      </c>
      <c r="R22" s="103">
        <v>36.272200608910858</v>
      </c>
      <c r="S22" s="103">
        <v>53.57630703943093</v>
      </c>
      <c r="T22" s="103">
        <v>20.542171695215995</v>
      </c>
      <c r="U22" s="103">
        <v>43.15816922451689</v>
      </c>
      <c r="V22" s="103">
        <v>57.231027570574945</v>
      </c>
      <c r="W22" s="103">
        <v>32.709707826405513</v>
      </c>
      <c r="X22" s="103">
        <v>53.970535515206222</v>
      </c>
      <c r="Y22" s="103">
        <v>54.319455377208783</v>
      </c>
      <c r="Z22" s="103">
        <v>49.176247255991626</v>
      </c>
      <c r="AA22" s="103">
        <v>37.072590478284852</v>
      </c>
      <c r="AB22" s="103">
        <v>36.784210140342559</v>
      </c>
      <c r="AC22" s="103">
        <v>54.228729715981046</v>
      </c>
      <c r="AD22" s="103">
        <v>44.15669624033702</v>
      </c>
      <c r="AE22" s="103">
        <v>58.538130782929208</v>
      </c>
      <c r="AF22" s="103">
        <v>38.987675014593997</v>
      </c>
      <c r="AG22" s="103">
        <v>34.332164382837909</v>
      </c>
      <c r="AH22" s="103">
        <v>37.195038397618475</v>
      </c>
      <c r="AI22" s="103">
        <v>53.505352323796373</v>
      </c>
      <c r="AJ22" s="103">
        <v>40.164771980143541</v>
      </c>
      <c r="AK22" s="103">
        <v>62.276667216404995</v>
      </c>
      <c r="AL22" s="103">
        <v>47.683878962767103</v>
      </c>
      <c r="AM22" s="103">
        <v>51.207119852407068</v>
      </c>
      <c r="AN22" s="103">
        <v>23.966153033755887</v>
      </c>
      <c r="AO22" s="103">
        <v>40.904913614217961</v>
      </c>
      <c r="AP22" s="103">
        <v>37.320828838848783</v>
      </c>
      <c r="AQ22" s="103">
        <v>35.607135118538245</v>
      </c>
      <c r="AR22" s="103">
        <v>38.925075887860999</v>
      </c>
      <c r="AS22" s="103">
        <v>36.927097112074726</v>
      </c>
      <c r="AT22" s="103">
        <v>49.900085907637369</v>
      </c>
      <c r="AU22" s="103">
        <v>53.9206971042464</v>
      </c>
      <c r="AV22" s="103">
        <v>38.605021285631182</v>
      </c>
      <c r="AW22" s="103">
        <v>33.535619788996954</v>
      </c>
      <c r="AX22" s="103">
        <v>38.259605764434276</v>
      </c>
      <c r="AY22" s="103">
        <v>50.474329676450523</v>
      </c>
      <c r="AZ22" s="103">
        <v>38.737765772760817</v>
      </c>
      <c r="BA22" s="103">
        <v>32.557709486611891</v>
      </c>
      <c r="BB22" s="103">
        <v>59.782933906716949</v>
      </c>
      <c r="BC22" s="103">
        <v>38.978697612577982</v>
      </c>
      <c r="BD22" s="103">
        <v>36.949056902357967</v>
      </c>
      <c r="BE22" s="103">
        <v>78.467695352210626</v>
      </c>
      <c r="BF22" s="103">
        <v>51.030864182230772</v>
      </c>
      <c r="BG22" s="103">
        <v>51.333857243403358</v>
      </c>
      <c r="BH22" s="103">
        <v>50.289565982648568</v>
      </c>
      <c r="BI22" s="103">
        <v>43.596496670245365</v>
      </c>
      <c r="BJ22" s="103">
        <v>36.686381651020795</v>
      </c>
      <c r="BK22" s="103">
        <v>45.645116022667253</v>
      </c>
      <c r="BL22" s="103">
        <v>61.006336382440168</v>
      </c>
      <c r="BM22" s="103">
        <v>43.109555866494524</v>
      </c>
      <c r="BN22" s="103">
        <v>52.830186825694852</v>
      </c>
      <c r="BO22" s="103">
        <v>40.960094266061091</v>
      </c>
      <c r="BP22" s="103">
        <v>49.617148687171408</v>
      </c>
      <c r="BQ22" s="103">
        <v>45.20755435995008</v>
      </c>
      <c r="BR22" s="103">
        <v>62.193184948260374</v>
      </c>
      <c r="BS22" s="103">
        <v>54.947632616709726</v>
      </c>
      <c r="BT22" s="103">
        <v>48.4903903796219</v>
      </c>
      <c r="BU22" s="103">
        <v>40.16106354432246</v>
      </c>
      <c r="BV22" s="103">
        <v>45.657250389368144</v>
      </c>
      <c r="BW22" s="103">
        <v>78.633932581127539</v>
      </c>
      <c r="BX22" s="103">
        <v>47.345961566110383</v>
      </c>
      <c r="BY22" s="103">
        <v>54.178475813762113</v>
      </c>
      <c r="BZ22" s="103">
        <v>45.866135038985121</v>
      </c>
      <c r="CA22" s="103">
        <v>36.863203418917351</v>
      </c>
      <c r="CB22" s="103">
        <v>46.475709547573963</v>
      </c>
      <c r="CC22" s="103">
        <v>33.990672965910981</v>
      </c>
      <c r="CD22" s="103">
        <v>39.535277664716318</v>
      </c>
      <c r="CE22" s="103">
        <v>29.412215125670222</v>
      </c>
      <c r="CF22" s="103">
        <v>44.733356503741263</v>
      </c>
      <c r="CG22" s="103">
        <v>40.225996839058141</v>
      </c>
      <c r="CH22" s="103">
        <v>42.27861812954206</v>
      </c>
      <c r="CI22" s="103">
        <v>37.348115474904894</v>
      </c>
      <c r="CJ22" s="103">
        <v>22.798057703458365</v>
      </c>
      <c r="CK22" s="103">
        <v>62.913941047074871</v>
      </c>
      <c r="CL22" s="103">
        <v>50.222750591609604</v>
      </c>
      <c r="CM22" s="103">
        <v>36.44263988248499</v>
      </c>
      <c r="CN22" s="103">
        <v>40.942234101474511</v>
      </c>
      <c r="CO22" s="103">
        <v>58.317228452601135</v>
      </c>
      <c r="CP22" s="103">
        <v>40.546077932480706</v>
      </c>
      <c r="CQ22" s="103">
        <v>24.993478367205963</v>
      </c>
      <c r="CR22" s="103">
        <v>27.068901118459859</v>
      </c>
      <c r="CS22" s="103">
        <v>48.907816986173799</v>
      </c>
      <c r="CT22" s="103">
        <v>54.418353227727593</v>
      </c>
      <c r="CU22" s="103">
        <v>48.446793151057719</v>
      </c>
      <c r="CV22" s="103">
        <v>33.138345008187834</v>
      </c>
      <c r="CW22" s="103">
        <v>34.878203918272334</v>
      </c>
      <c r="CX22" s="103">
        <v>49.893935323832054</v>
      </c>
      <c r="CY22" s="103">
        <v>43.468542311182908</v>
      </c>
      <c r="CZ22" s="103">
        <v>50.570471472091633</v>
      </c>
      <c r="DA22" s="103">
        <v>30.556779812548601</v>
      </c>
      <c r="DB22" s="103">
        <v>39.748177202231496</v>
      </c>
      <c r="DC22" s="103">
        <v>68.112643061161421</v>
      </c>
      <c r="DD22" s="103">
        <v>30.523103148053025</v>
      </c>
      <c r="DE22" s="103">
        <v>59.553167864806412</v>
      </c>
      <c r="DF22" s="103">
        <v>67.503853795035454</v>
      </c>
      <c r="DG22" s="103">
        <v>49.421439408639316</v>
      </c>
      <c r="DH22" s="103">
        <v>57.593179542928077</v>
      </c>
      <c r="DI22" s="103">
        <v>49.510934677419691</v>
      </c>
      <c r="DJ22" s="103">
        <v>56.805774127604813</v>
      </c>
      <c r="DK22" s="103">
        <v>52.990493896114629</v>
      </c>
      <c r="DL22" s="103">
        <v>41.804387821386165</v>
      </c>
      <c r="DM22" s="103">
        <v>49.545798872214036</v>
      </c>
      <c r="DN22" s="103">
        <v>30.339006428798605</v>
      </c>
      <c r="DO22" s="103">
        <v>60.55107822195378</v>
      </c>
      <c r="DP22" s="103">
        <v>35.158803680048365</v>
      </c>
      <c r="DQ22" s="103">
        <v>45.52750688524484</v>
      </c>
      <c r="DR22" s="103">
        <v>54.040182580897664</v>
      </c>
      <c r="DS22" s="103">
        <v>47.242234767150073</v>
      </c>
      <c r="DT22" s="103">
        <v>71.082163598476768</v>
      </c>
      <c r="DU22" s="103">
        <v>47.14523142342906</v>
      </c>
      <c r="DV22" s="103">
        <v>42.005837904956422</v>
      </c>
      <c r="DW22" s="103">
        <v>33.811728885880434</v>
      </c>
      <c r="DX22" s="103">
        <v>40.511188391733093</v>
      </c>
      <c r="DY22" s="103">
        <v>52.35805178556901</v>
      </c>
      <c r="DZ22" s="103">
        <v>33.000776090551511</v>
      </c>
      <c r="EA22" s="103">
        <v>55.926469793828922</v>
      </c>
      <c r="EB22" s="103">
        <v>35.670306384484533</v>
      </c>
      <c r="EC22" s="103">
        <v>39.392452118787809</v>
      </c>
      <c r="ED22" s="103">
        <v>55.062734142399705</v>
      </c>
      <c r="EE22" s="103">
        <v>45.847909497580027</v>
      </c>
      <c r="EF22" s="103">
        <v>37.8997853893148</v>
      </c>
      <c r="EG22" s="103">
        <v>43.84961305218394</v>
      </c>
      <c r="EH22" s="103">
        <v>42.943496410728919</v>
      </c>
      <c r="EI22" s="103">
        <v>37.788483742861139</v>
      </c>
      <c r="EJ22" s="103">
        <v>63.421873140135034</v>
      </c>
      <c r="EK22" s="103">
        <v>45.563238575990887</v>
      </c>
      <c r="EL22" s="103">
        <v>29.258510726495928</v>
      </c>
      <c r="EM22" s="103">
        <v>52.986570375849936</v>
      </c>
      <c r="EN22" s="103">
        <v>45.164500764472905</v>
      </c>
      <c r="EO22" s="103">
        <v>53.26998871567811</v>
      </c>
      <c r="EP22" s="103">
        <v>33.448486360663601</v>
      </c>
      <c r="EQ22" s="103">
        <v>47.426784103605542</v>
      </c>
      <c r="ER22" s="103">
        <v>49.949567286097192</v>
      </c>
      <c r="ES22" s="103">
        <v>52.282060178557387</v>
      </c>
      <c r="ET22" s="103">
        <v>44.324662344437257</v>
      </c>
      <c r="EU22" s="103">
        <v>50.092371567516587</v>
      </c>
      <c r="EV22" s="103">
        <v>36.5208481733439</v>
      </c>
      <c r="EW22" s="103">
        <v>57.029772736534063</v>
      </c>
      <c r="EX22" s="103">
        <v>36.774500718961448</v>
      </c>
      <c r="EY22" s="103">
        <v>52.346701702063946</v>
      </c>
      <c r="EZ22" s="103">
        <v>47.221633473308614</v>
      </c>
      <c r="FA22" s="103">
        <v>44.357472109432884</v>
      </c>
      <c r="FB22" s="103">
        <v>53.320218219193727</v>
      </c>
      <c r="FC22" s="103">
        <v>50.514486900494582</v>
      </c>
      <c r="FD22" s="103">
        <v>39.564659781080643</v>
      </c>
      <c r="FE22" s="103">
        <v>46.390541874950571</v>
      </c>
      <c r="FF22" s="103">
        <v>33.622459498542476</v>
      </c>
      <c r="FG22" s="103">
        <v>31.900526530190568</v>
      </c>
      <c r="FH22" s="103">
        <v>55.925171179604632</v>
      </c>
      <c r="FI22" s="103">
        <v>43.185591663897085</v>
      </c>
      <c r="FJ22" s="103">
        <v>43.188568154001395</v>
      </c>
      <c r="FK22" s="103">
        <v>46.359885983385304</v>
      </c>
      <c r="FL22" s="103">
        <v>65.540211214759424</v>
      </c>
      <c r="FM22" s="103">
        <v>42.720265395383322</v>
      </c>
      <c r="FN22" s="103">
        <v>50.888343487560277</v>
      </c>
      <c r="FO22" s="103">
        <v>41.770479264073089</v>
      </c>
      <c r="FP22" s="103">
        <v>52.211393635203642</v>
      </c>
      <c r="FQ22" s="103">
        <v>41.637279774054463</v>
      </c>
      <c r="FR22" s="103">
        <v>39.224791300183107</v>
      </c>
    </row>
    <row r="23" spans="1:174" x14ac:dyDescent="0.2">
      <c r="A23" s="108" t="s">
        <v>2102</v>
      </c>
      <c r="B23" s="96">
        <v>62.132013143873472</v>
      </c>
      <c r="C23" s="96">
        <v>59.589974617156464</v>
      </c>
      <c r="D23" s="96">
        <v>63.225952203726301</v>
      </c>
      <c r="E23" s="96">
        <v>53.494280541512964</v>
      </c>
      <c r="F23" s="96">
        <v>65.141191419154637</v>
      </c>
      <c r="G23" s="110">
        <f t="shared" si="0"/>
        <v>7.4255695890532297E-2</v>
      </c>
      <c r="I23" s="96">
        <v>82.672701032249833</v>
      </c>
      <c r="J23" s="96">
        <v>83.061884659927273</v>
      </c>
      <c r="K23" s="96">
        <v>95.018642758570579</v>
      </c>
      <c r="L23" s="96">
        <v>85.08319472014567</v>
      </c>
      <c r="M23" s="96">
        <v>85.353643051663013</v>
      </c>
      <c r="N23" s="110">
        <f t="shared" si="1"/>
        <v>5.856013019118702E-2</v>
      </c>
      <c r="O23" s="110"/>
      <c r="P23" s="4" t="s">
        <v>474</v>
      </c>
      <c r="Q23" s="4" t="s">
        <v>475</v>
      </c>
      <c r="R23" s="103">
        <v>49.436769389367683</v>
      </c>
      <c r="S23" s="103">
        <v>104.5146445276857</v>
      </c>
      <c r="T23" s="103">
        <v>101.21066210415049</v>
      </c>
      <c r="U23" s="103">
        <v>93.552407040541141</v>
      </c>
      <c r="V23" s="103">
        <v>71.838459410434751</v>
      </c>
      <c r="W23" s="103">
        <v>44.369274940681002</v>
      </c>
      <c r="X23" s="103">
        <v>124.97260707913433</v>
      </c>
      <c r="Y23" s="103">
        <v>104.68260229471859</v>
      </c>
      <c r="Z23" s="103">
        <v>51.656205928680244</v>
      </c>
      <c r="AA23" s="103">
        <v>60.452294240504223</v>
      </c>
      <c r="AB23" s="103">
        <v>55.580836440627181</v>
      </c>
      <c r="AC23" s="103">
        <v>75.473034254953532</v>
      </c>
      <c r="AD23" s="103">
        <v>78.104803928862665</v>
      </c>
      <c r="AE23" s="103">
        <v>84.206547685534375</v>
      </c>
      <c r="AF23" s="103">
        <v>46.196377178729051</v>
      </c>
      <c r="AG23" s="103">
        <v>62.013866621727814</v>
      </c>
      <c r="AH23" s="103">
        <v>38.946867636732669</v>
      </c>
      <c r="AI23" s="103">
        <v>63.109555144737413</v>
      </c>
      <c r="AJ23" s="103">
        <v>68.549635468558705</v>
      </c>
      <c r="AK23" s="103">
        <v>66.308348502219047</v>
      </c>
      <c r="AL23" s="103">
        <v>79.310278807427622</v>
      </c>
      <c r="AM23" s="103">
        <v>135.72459880801935</v>
      </c>
      <c r="AN23" s="103">
        <v>33.210352035084249</v>
      </c>
      <c r="AO23" s="103">
        <v>61.671394664859534</v>
      </c>
      <c r="AP23" s="103">
        <v>70.853811809698982</v>
      </c>
      <c r="AQ23" s="103">
        <v>50.035866187777131</v>
      </c>
      <c r="AR23" s="103">
        <v>57.631569086796155</v>
      </c>
      <c r="AS23" s="103">
        <v>88.623919063412998</v>
      </c>
      <c r="AT23" s="103">
        <v>67.660318282255488</v>
      </c>
      <c r="AU23" s="103">
        <v>106.99772408034735</v>
      </c>
      <c r="AV23" s="103">
        <v>93.666472503744785</v>
      </c>
      <c r="AW23" s="103">
        <v>48.791217445047444</v>
      </c>
      <c r="AX23" s="103">
        <v>69.012577995623289</v>
      </c>
      <c r="AY23" s="103">
        <v>145.58118600567607</v>
      </c>
      <c r="AZ23" s="103">
        <v>46.737069269014945</v>
      </c>
      <c r="BA23" s="103">
        <v>56.159477361146187</v>
      </c>
      <c r="BB23" s="103">
        <v>63.674660589077682</v>
      </c>
      <c r="BC23" s="103">
        <v>37.797557033193691</v>
      </c>
      <c r="BD23" s="103">
        <v>51.209630347399084</v>
      </c>
      <c r="BE23" s="103">
        <v>86.96398487643647</v>
      </c>
      <c r="BF23" s="103">
        <v>54.411495539160896</v>
      </c>
      <c r="BG23" s="103">
        <v>57.217250171861515</v>
      </c>
      <c r="BH23" s="103">
        <v>57.783440901490081</v>
      </c>
      <c r="BI23" s="103">
        <v>90.545590334032894</v>
      </c>
      <c r="BJ23" s="103">
        <v>90.946353898646194</v>
      </c>
      <c r="BK23" s="103">
        <v>48.878473090758135</v>
      </c>
      <c r="BL23" s="103">
        <v>82.752974034570727</v>
      </c>
      <c r="BM23" s="103">
        <v>63.429903853158144</v>
      </c>
      <c r="BN23" s="103">
        <v>50.70309714836808</v>
      </c>
      <c r="BO23" s="103">
        <v>132.77469798293879</v>
      </c>
      <c r="BP23" s="103">
        <v>56.368257907235119</v>
      </c>
      <c r="BQ23" s="103">
        <v>68.94264841412874</v>
      </c>
      <c r="BR23" s="103">
        <v>64.035312773545215</v>
      </c>
      <c r="BS23" s="103">
        <v>64.710369628265028</v>
      </c>
      <c r="BT23" s="103">
        <v>104.75923401727979</v>
      </c>
      <c r="BU23" s="103">
        <v>58.413088690714389</v>
      </c>
      <c r="BV23" s="103">
        <v>65.5166595874785</v>
      </c>
      <c r="BW23" s="103">
        <v>135.64968681052076</v>
      </c>
      <c r="BX23" s="103">
        <v>44.541927902869091</v>
      </c>
      <c r="BY23" s="103">
        <v>122.12084328079276</v>
      </c>
      <c r="BZ23" s="103">
        <v>95.2813343557156</v>
      </c>
      <c r="CA23" s="103">
        <v>91.025170047415259</v>
      </c>
      <c r="CB23" s="103">
        <v>61.992483217537846</v>
      </c>
      <c r="CC23" s="103">
        <v>45.373093823575346</v>
      </c>
      <c r="CD23" s="103">
        <v>138.090167158806</v>
      </c>
      <c r="CE23" s="103">
        <v>51.21972347288046</v>
      </c>
      <c r="CF23" s="103">
        <v>63.520912374987063</v>
      </c>
      <c r="CG23" s="103">
        <v>103.06447818023233</v>
      </c>
      <c r="CH23" s="103">
        <v>48.52948163703909</v>
      </c>
      <c r="CI23" s="103">
        <v>84.306140866069953</v>
      </c>
      <c r="CJ23" s="103">
        <v>26.512549403421158</v>
      </c>
      <c r="CK23" s="103">
        <v>108.84080292952002</v>
      </c>
      <c r="CL23" s="103">
        <v>60.74750259953386</v>
      </c>
      <c r="CM23" s="103">
        <v>79.365862982422399</v>
      </c>
      <c r="CN23" s="103">
        <v>84.346961907505175</v>
      </c>
      <c r="CO23" s="103">
        <v>105.63453454937422</v>
      </c>
      <c r="CP23" s="103">
        <v>41.276091222539407</v>
      </c>
      <c r="CQ23" s="103">
        <v>50.346742907953796</v>
      </c>
      <c r="CR23" s="103">
        <v>72.350883981409254</v>
      </c>
      <c r="CS23" s="103">
        <v>118.28659503196124</v>
      </c>
      <c r="CT23" s="103">
        <v>92.970602706212588</v>
      </c>
      <c r="CU23" s="103">
        <v>58.485186237987591</v>
      </c>
      <c r="CV23" s="103">
        <v>60.887665725991283</v>
      </c>
      <c r="CW23" s="103">
        <v>49.721493098234589</v>
      </c>
      <c r="CX23" s="103">
        <v>45.104810279213318</v>
      </c>
      <c r="CY23" s="103">
        <v>63.596739176687834</v>
      </c>
      <c r="CZ23" s="103">
        <v>35.903660465052553</v>
      </c>
      <c r="DA23" s="103">
        <v>60.549216642495956</v>
      </c>
      <c r="DB23" s="103">
        <v>88.67109463710996</v>
      </c>
      <c r="DC23" s="103">
        <v>75.051030225941645</v>
      </c>
      <c r="DD23" s="103">
        <v>55.612097200528808</v>
      </c>
      <c r="DE23" s="103">
        <v>60.014030271706694</v>
      </c>
      <c r="DF23" s="103">
        <v>106.20868704378313</v>
      </c>
      <c r="DG23" s="103">
        <v>71.985116850105371</v>
      </c>
      <c r="DH23" s="103">
        <v>85.727103947663196</v>
      </c>
      <c r="DI23" s="103">
        <v>64.044147125493339</v>
      </c>
      <c r="DJ23" s="103">
        <v>69.282250658967413</v>
      </c>
      <c r="DK23" s="103">
        <v>92.937285336996453</v>
      </c>
      <c r="DL23" s="103">
        <v>67.403650697699391</v>
      </c>
      <c r="DM23" s="103">
        <v>74.826990403465899</v>
      </c>
      <c r="DN23" s="103">
        <v>53.062405285257704</v>
      </c>
      <c r="DO23" s="103">
        <v>71.736488719634266</v>
      </c>
      <c r="DP23" s="103">
        <v>42.979146844058072</v>
      </c>
      <c r="DQ23" s="103">
        <v>90.718183449428508</v>
      </c>
      <c r="DR23" s="103">
        <v>73.143237780462911</v>
      </c>
      <c r="DS23" s="103">
        <v>79.370949143678843</v>
      </c>
      <c r="DT23" s="103">
        <v>108.80336216460722</v>
      </c>
      <c r="DU23" s="103">
        <v>84.381438963943651</v>
      </c>
      <c r="DV23" s="103">
        <v>55.256205828090323</v>
      </c>
      <c r="DW23" s="103">
        <v>46.337349998127308</v>
      </c>
      <c r="DX23" s="103">
        <v>41.516202532486261</v>
      </c>
      <c r="DY23" s="103">
        <v>76.832161960166516</v>
      </c>
      <c r="DZ23" s="103">
        <v>58.393000400069766</v>
      </c>
      <c r="EA23" s="103">
        <v>75.164712629870749</v>
      </c>
      <c r="EB23" s="103">
        <v>72.451462587661496</v>
      </c>
      <c r="EC23" s="103">
        <v>80.041537050906385</v>
      </c>
      <c r="ED23" s="103">
        <v>92.811148720090031</v>
      </c>
      <c r="EE23" s="103">
        <v>113.49953328583364</v>
      </c>
      <c r="EF23" s="103">
        <v>64.916171079464405</v>
      </c>
      <c r="EG23" s="103">
        <v>77.884888773427548</v>
      </c>
      <c r="EH23" s="103">
        <v>41.881969332487742</v>
      </c>
      <c r="EI23" s="103">
        <v>62.147610484492795</v>
      </c>
      <c r="EJ23" s="103">
        <v>122.37528494970672</v>
      </c>
      <c r="EK23" s="103">
        <v>47.61931087180438</v>
      </c>
      <c r="EL23" s="103">
        <v>27.772909130300825</v>
      </c>
      <c r="EM23" s="103">
        <v>74.244460591363463</v>
      </c>
      <c r="EN23" s="103">
        <v>45.914595689425262</v>
      </c>
      <c r="EO23" s="103">
        <v>45.763393040444228</v>
      </c>
      <c r="EP23" s="103">
        <v>40.23548017430447</v>
      </c>
      <c r="EQ23" s="103">
        <v>62.541237991426932</v>
      </c>
      <c r="ER23" s="103">
        <v>73.103972167552456</v>
      </c>
      <c r="ES23" s="103">
        <v>117.73390112439999</v>
      </c>
      <c r="ET23" s="103">
        <v>68.056972870130366</v>
      </c>
      <c r="EU23" s="103">
        <v>115.32984756678202</v>
      </c>
      <c r="EV23" s="103">
        <v>59.191483139732775</v>
      </c>
      <c r="EW23" s="103">
        <v>54.634169201926738</v>
      </c>
      <c r="EX23" s="103">
        <v>56.822342367121053</v>
      </c>
      <c r="EY23" s="103">
        <v>65.409615902964703</v>
      </c>
      <c r="EZ23" s="103">
        <v>54.736407581980011</v>
      </c>
      <c r="FA23" s="103">
        <v>120.41604583068593</v>
      </c>
      <c r="FB23" s="103">
        <v>101.26513197819693</v>
      </c>
      <c r="FC23" s="103">
        <v>70.519114026161375</v>
      </c>
      <c r="FD23" s="103">
        <v>67.888544981334917</v>
      </c>
      <c r="FE23" s="103">
        <v>61.146493684046774</v>
      </c>
      <c r="FF23" s="103">
        <v>81.852877427322881</v>
      </c>
      <c r="FG23" s="103">
        <v>48.607217367929131</v>
      </c>
      <c r="FH23" s="103">
        <v>57.831231980605352</v>
      </c>
      <c r="FI23" s="103">
        <v>72.477747274341098</v>
      </c>
      <c r="FJ23" s="103">
        <v>93.528347209122956</v>
      </c>
      <c r="FK23" s="103">
        <v>52.52001430244902</v>
      </c>
      <c r="FL23" s="103">
        <v>72.616331019456538</v>
      </c>
      <c r="FM23" s="103">
        <v>82.006315418165386</v>
      </c>
      <c r="FN23" s="103">
        <v>64.427987184819571</v>
      </c>
      <c r="FO23" s="103">
        <v>67.901155828238146</v>
      </c>
      <c r="FP23" s="103">
        <v>61.363802574864224</v>
      </c>
      <c r="FQ23" s="103">
        <v>99.552448873694814</v>
      </c>
      <c r="FR23" s="103">
        <v>66.837257137868448</v>
      </c>
    </row>
    <row r="24" spans="1:174" x14ac:dyDescent="0.2">
      <c r="A24" s="108" t="s">
        <v>1743</v>
      </c>
      <c r="B24" s="96">
        <v>6.9902570966542061</v>
      </c>
      <c r="C24" s="96">
        <v>5.9860830667555298</v>
      </c>
      <c r="D24" s="96">
        <v>7.0481319789557304</v>
      </c>
      <c r="E24" s="96">
        <v>7.5429994456939422</v>
      </c>
      <c r="F24" s="96">
        <v>6.0788525779793776</v>
      </c>
      <c r="G24" s="110">
        <f t="shared" si="0"/>
        <v>9.9889308648422215E-2</v>
      </c>
      <c r="I24" s="96">
        <v>9.3672008151982649</v>
      </c>
      <c r="J24" s="96">
        <v>8.983061111720442</v>
      </c>
      <c r="K24" s="96">
        <v>8.5832814359300613</v>
      </c>
      <c r="L24" s="96">
        <v>9.7225766563839837</v>
      </c>
      <c r="M24" s="96">
        <v>9.7080092495926618</v>
      </c>
      <c r="N24" s="110">
        <f t="shared" si="1"/>
        <v>5.2831628256088579E-2</v>
      </c>
      <c r="O24" s="110"/>
      <c r="P24" s="4" t="s">
        <v>513</v>
      </c>
      <c r="Q24" s="4" t="s">
        <v>514</v>
      </c>
      <c r="R24" s="103">
        <v>5.7823241769003868</v>
      </c>
      <c r="S24" s="103">
        <v>6.7034732294761135</v>
      </c>
      <c r="T24" s="103">
        <v>1.9175916930586643</v>
      </c>
      <c r="U24" s="103">
        <v>6.1302778090545385</v>
      </c>
      <c r="V24" s="103">
        <v>7.1387329596147762</v>
      </c>
      <c r="W24" s="103">
        <v>8.7132171121355242</v>
      </c>
      <c r="X24" s="103">
        <v>6.2186862617230831</v>
      </c>
      <c r="Y24" s="103">
        <v>11.103748164784362</v>
      </c>
      <c r="Z24" s="103">
        <v>10.822402837468468</v>
      </c>
      <c r="AA24" s="103">
        <v>15.484154429646059</v>
      </c>
      <c r="AB24" s="103">
        <v>8.5697914909733726</v>
      </c>
      <c r="AC24" s="103">
        <v>13.679362016666442</v>
      </c>
      <c r="AD24" s="103">
        <v>6.4124615896634714</v>
      </c>
      <c r="AE24" s="103">
        <v>10.66436721299805</v>
      </c>
      <c r="AF24" s="103">
        <v>6.6631291757247633</v>
      </c>
      <c r="AG24" s="103">
        <v>5.535178591011479</v>
      </c>
      <c r="AH24" s="103">
        <v>9.0785470917150342</v>
      </c>
      <c r="AI24" s="103">
        <v>10.471928191701615</v>
      </c>
      <c r="AJ24" s="103">
        <v>7.0291341098711557</v>
      </c>
      <c r="AK24" s="103">
        <v>8.966739500793107</v>
      </c>
      <c r="AL24" s="103">
        <v>9.549451562572802</v>
      </c>
      <c r="AM24" s="103">
        <v>9.7643284473310263</v>
      </c>
      <c r="AN24" s="103">
        <v>5.9189746744681573</v>
      </c>
      <c r="AO24" s="103">
        <v>5.8786902211817322</v>
      </c>
      <c r="AP24" s="103">
        <v>5.0473025958860607</v>
      </c>
      <c r="AQ24" s="103">
        <v>3.0300535396959174</v>
      </c>
      <c r="AR24" s="103">
        <v>5.3159293386199282</v>
      </c>
      <c r="AS24" s="103">
        <v>9.1072197500743908</v>
      </c>
      <c r="AT24" s="103">
        <v>6.9276006573489646</v>
      </c>
      <c r="AU24" s="103">
        <v>5.9634524862123204</v>
      </c>
      <c r="AV24" s="103">
        <v>8.3163376172302907</v>
      </c>
      <c r="AW24" s="103">
        <v>6.4611865386941316</v>
      </c>
      <c r="AX24" s="103">
        <v>5.173979750177665</v>
      </c>
      <c r="AY24" s="103">
        <v>8.5400592584331392</v>
      </c>
      <c r="AZ24" s="103">
        <v>4.2916416448394532</v>
      </c>
      <c r="BA24" s="103">
        <v>4.5694780707182003</v>
      </c>
      <c r="BB24" s="103">
        <v>13.377001342627304</v>
      </c>
      <c r="BC24" s="103">
        <v>5.5174709163149718</v>
      </c>
      <c r="BD24" s="103">
        <v>3.9894983803669164</v>
      </c>
      <c r="BE24" s="103">
        <v>43.699530503048464</v>
      </c>
      <c r="BF24" s="103">
        <v>7.0112413056287206</v>
      </c>
      <c r="BG24" s="103">
        <v>9.7193078838616316</v>
      </c>
      <c r="BH24" s="103">
        <v>6.2698848706904284</v>
      </c>
      <c r="BI24" s="103">
        <v>3.0088671669664189</v>
      </c>
      <c r="BJ24" s="103">
        <v>3.8695298572132528</v>
      </c>
      <c r="BK24" s="103">
        <v>22.966631836238676</v>
      </c>
      <c r="BL24" s="103">
        <v>14.046001080971051</v>
      </c>
      <c r="BM24" s="103">
        <v>5.92241195895466</v>
      </c>
      <c r="BN24" s="103">
        <v>2.2805753792561321</v>
      </c>
      <c r="BO24" s="103">
        <v>8.1775885535238384</v>
      </c>
      <c r="BP24" s="103">
        <v>4.2854039374596633</v>
      </c>
      <c r="BQ24" s="103">
        <v>5.192535067899656</v>
      </c>
      <c r="BR24" s="103">
        <v>36.152531024501101</v>
      </c>
      <c r="BS24" s="103">
        <v>4.5555059123658967</v>
      </c>
      <c r="BT24" s="103">
        <v>8.9521485392048525</v>
      </c>
      <c r="BU24" s="103">
        <v>4.8732513451595496</v>
      </c>
      <c r="BV24" s="103">
        <v>4.5157376722096378</v>
      </c>
      <c r="BW24" s="103">
        <v>20.468672662129755</v>
      </c>
      <c r="BX24" s="103">
        <v>7.8700837046649266</v>
      </c>
      <c r="BY24" s="103">
        <v>13.017615644227273</v>
      </c>
      <c r="BZ24" s="103">
        <v>21.995834763977108</v>
      </c>
      <c r="CA24" s="103">
        <v>8.5365138080883458</v>
      </c>
      <c r="CB24" s="103">
        <v>7.2264939491513216</v>
      </c>
      <c r="CC24" s="103">
        <v>5.6403884431635545</v>
      </c>
      <c r="CD24" s="103">
        <v>8.4811095530118266</v>
      </c>
      <c r="CE24" s="103">
        <v>4.8433620199840162</v>
      </c>
      <c r="CF24" s="103">
        <v>3.9896548390957696</v>
      </c>
      <c r="CG24" s="103">
        <v>6.0419996511029987</v>
      </c>
      <c r="CH24" s="103">
        <v>3.2827207308996607</v>
      </c>
      <c r="CI24" s="103">
        <v>4.8607350539296057</v>
      </c>
      <c r="CJ24" s="103">
        <v>3.9945381087022773</v>
      </c>
      <c r="CK24" s="103">
        <v>6.0993474138162753</v>
      </c>
      <c r="CL24" s="103">
        <v>7.5981780048622189</v>
      </c>
      <c r="CM24" s="103">
        <v>7.0022800307498629</v>
      </c>
      <c r="CN24" s="103">
        <v>7.1424932762252773</v>
      </c>
      <c r="CO24" s="103">
        <v>11.15679952455457</v>
      </c>
      <c r="CP24" s="103">
        <v>10.61319576160891</v>
      </c>
      <c r="CQ24" s="103">
        <v>10.792758802960305</v>
      </c>
      <c r="CR24" s="103">
        <v>6.0706071181690566</v>
      </c>
      <c r="CS24" s="103">
        <v>14.384514191981967</v>
      </c>
      <c r="CT24" s="103">
        <v>5.5037697953594451</v>
      </c>
      <c r="CU24" s="103">
        <v>9.80845584276525</v>
      </c>
      <c r="CV24" s="103">
        <v>4.9652118205963616</v>
      </c>
      <c r="CW24" s="103">
        <v>9.4815315942006997</v>
      </c>
      <c r="CX24" s="103">
        <v>11.862206369607314</v>
      </c>
      <c r="CY24" s="103">
        <v>7.3516890889123383</v>
      </c>
      <c r="CZ24" s="103">
        <v>15.843814344731282</v>
      </c>
      <c r="DA24" s="103">
        <v>8.8356868396416886</v>
      </c>
      <c r="DB24" s="103">
        <v>11.881422546750059</v>
      </c>
      <c r="DC24" s="103">
        <v>6.4889410638484311</v>
      </c>
      <c r="DD24" s="103">
        <v>8.9044116717309336</v>
      </c>
      <c r="DE24" s="103">
        <v>6.8012411492433991</v>
      </c>
      <c r="DF24" s="103">
        <v>16.07646002924621</v>
      </c>
      <c r="DG24" s="103">
        <v>16.637190680028517</v>
      </c>
      <c r="DH24" s="103">
        <v>10.64067796117077</v>
      </c>
      <c r="DI24" s="103">
        <v>17.85867683400706</v>
      </c>
      <c r="DJ24" s="103">
        <v>19.948176844665792</v>
      </c>
      <c r="DK24" s="103">
        <v>22.017378380146621</v>
      </c>
      <c r="DL24" s="103">
        <v>9.8675797202658497</v>
      </c>
      <c r="DM24" s="103">
        <v>17.770862356938995</v>
      </c>
      <c r="DN24" s="103">
        <v>9.4180995393291287</v>
      </c>
      <c r="DO24" s="103">
        <v>31.204218891811305</v>
      </c>
      <c r="DP24" s="103">
        <v>19.916587490435923</v>
      </c>
      <c r="DQ24" s="103">
        <v>11.843704315575708</v>
      </c>
      <c r="DR24" s="103">
        <v>28.260871129311649</v>
      </c>
      <c r="DS24" s="103">
        <v>13.092708636138731</v>
      </c>
      <c r="DT24" s="103">
        <v>15.595911880558928</v>
      </c>
      <c r="DU24" s="103">
        <v>19.234717080608757</v>
      </c>
      <c r="DV24" s="103">
        <v>10.476541655121254</v>
      </c>
      <c r="DW24" s="103">
        <v>8.9717893673490021</v>
      </c>
      <c r="DX24" s="103">
        <v>16.921174460781458</v>
      </c>
      <c r="DY24" s="103">
        <v>7.7261352062306319</v>
      </c>
      <c r="DZ24" s="103">
        <v>14.476980446502417</v>
      </c>
      <c r="EA24" s="103">
        <v>18.782920219373324</v>
      </c>
      <c r="EB24" s="103">
        <v>22.838123114012834</v>
      </c>
      <c r="EC24" s="103">
        <v>8.1592780152924185</v>
      </c>
      <c r="ED24" s="103">
        <v>14.688897385950566</v>
      </c>
      <c r="EE24" s="103">
        <v>11.545610175007363</v>
      </c>
      <c r="EF24" s="103">
        <v>15.178597470302256</v>
      </c>
      <c r="EG24" s="103">
        <v>14.602279286660156</v>
      </c>
      <c r="EH24" s="103">
        <v>16.685851586750633</v>
      </c>
      <c r="EI24" s="103">
        <v>17.747413546299942</v>
      </c>
      <c r="EJ24" s="103">
        <v>25.727291805673524</v>
      </c>
      <c r="EK24" s="103">
        <v>10.997036248171476</v>
      </c>
      <c r="EL24" s="103">
        <v>8.7300051510844394</v>
      </c>
      <c r="EM24" s="103">
        <v>17.957951112283396</v>
      </c>
      <c r="EN24" s="103">
        <v>8.4537181056689086</v>
      </c>
      <c r="EO24" s="103">
        <v>12.66889898582504</v>
      </c>
      <c r="EP24" s="103">
        <v>8.9376795141518972</v>
      </c>
      <c r="EQ24" s="103">
        <v>4.8595612391152443</v>
      </c>
      <c r="ER24" s="103">
        <v>13.091579167147337</v>
      </c>
      <c r="ES24" s="103">
        <v>34.45321985478477</v>
      </c>
      <c r="ET24" s="103">
        <v>8.0490848527892336</v>
      </c>
      <c r="EU24" s="103">
        <v>5.3245823706308011</v>
      </c>
      <c r="EV24" s="103">
        <v>18.585375860761044</v>
      </c>
      <c r="EW24" s="103">
        <v>27.492080838656932</v>
      </c>
      <c r="EX24" s="103">
        <v>9.2414549665757129</v>
      </c>
      <c r="EY24" s="103">
        <v>17.259313898775179</v>
      </c>
      <c r="EZ24" s="103">
        <v>14.136324969160029</v>
      </c>
      <c r="FA24" s="103">
        <v>12.33937256258633</v>
      </c>
      <c r="FB24" s="103">
        <v>19.072405518216133</v>
      </c>
      <c r="FC24" s="103">
        <v>11.493497512565146</v>
      </c>
      <c r="FD24" s="103">
        <v>10.434790564679801</v>
      </c>
      <c r="FE24" s="103">
        <v>11.511583615598875</v>
      </c>
      <c r="FF24" s="103">
        <v>12.809486571935354</v>
      </c>
      <c r="FG24" s="103">
        <v>10.419378380434555</v>
      </c>
      <c r="FH24" s="103">
        <v>12.647814696664234</v>
      </c>
      <c r="FI24" s="103">
        <v>15.652736143480439</v>
      </c>
      <c r="FJ24" s="103">
        <v>16.292140534195614</v>
      </c>
      <c r="FK24" s="103">
        <v>31.494850980638684</v>
      </c>
      <c r="FL24" s="103">
        <v>7.4646167732007367</v>
      </c>
      <c r="FM24" s="103">
        <v>12.408255158888993</v>
      </c>
      <c r="FN24" s="103">
        <v>13.475821453095167</v>
      </c>
      <c r="FO24" s="103">
        <v>5.4279047401514031</v>
      </c>
      <c r="FP24" s="103">
        <v>11.929900139995599</v>
      </c>
      <c r="FQ24" s="103">
        <v>7.8299725048273316</v>
      </c>
      <c r="FR24" s="103">
        <v>6.0354526423895845</v>
      </c>
    </row>
    <row r="25" spans="1:174" x14ac:dyDescent="0.2">
      <c r="A25" s="108" t="s">
        <v>1745</v>
      </c>
      <c r="B25" s="96">
        <v>4.6750036648465061</v>
      </c>
      <c r="C25" s="96">
        <v>4.6442245261326658</v>
      </c>
      <c r="D25" s="96">
        <v>4.3267307513362825</v>
      </c>
      <c r="E25" s="96">
        <v>4.5022845240389682</v>
      </c>
      <c r="F25" s="96">
        <v>4.3976398621716335</v>
      </c>
      <c r="G25" s="110">
        <f t="shared" si="0"/>
        <v>3.3543577593804136E-2</v>
      </c>
      <c r="I25" s="96">
        <v>21.168591088322785</v>
      </c>
      <c r="J25" s="96">
        <v>19.862760536679904</v>
      </c>
      <c r="K25" s="96">
        <v>21.489698082952721</v>
      </c>
      <c r="L25" s="96">
        <v>20.025902249299104</v>
      </c>
      <c r="M25" s="96">
        <v>20.06088252639757</v>
      </c>
      <c r="N25" s="110">
        <f t="shared" si="1"/>
        <v>3.6529513580322318E-2</v>
      </c>
      <c r="O25" s="110"/>
      <c r="P25" s="4" t="s">
        <v>522</v>
      </c>
      <c r="Q25" s="4" t="s">
        <v>523</v>
      </c>
      <c r="R25" s="103" t="s">
        <v>0</v>
      </c>
      <c r="S25" s="103" t="s">
        <v>0</v>
      </c>
      <c r="T25" s="103" t="s">
        <v>0</v>
      </c>
      <c r="U25" s="103" t="s">
        <v>0</v>
      </c>
      <c r="V25" s="103" t="s">
        <v>0</v>
      </c>
      <c r="W25" s="103" t="s">
        <v>0</v>
      </c>
      <c r="X25" s="103" t="s">
        <v>0</v>
      </c>
      <c r="Y25" s="103" t="s">
        <v>0</v>
      </c>
      <c r="Z25" s="103" t="s">
        <v>0</v>
      </c>
      <c r="AA25" s="103" t="s">
        <v>0</v>
      </c>
      <c r="AB25" s="103" t="s">
        <v>0</v>
      </c>
      <c r="AC25" s="103" t="s">
        <v>0</v>
      </c>
      <c r="AD25" s="103" t="s">
        <v>0</v>
      </c>
      <c r="AE25" s="103" t="s">
        <v>0</v>
      </c>
      <c r="AF25" s="103" t="s">
        <v>0</v>
      </c>
      <c r="AG25" s="103" t="s">
        <v>0</v>
      </c>
      <c r="AH25" s="103" t="s">
        <v>0</v>
      </c>
      <c r="AI25" s="103" t="s">
        <v>0</v>
      </c>
      <c r="AJ25" s="103" t="s">
        <v>0</v>
      </c>
      <c r="AK25" s="103" t="s">
        <v>0</v>
      </c>
      <c r="AL25" s="103" t="s">
        <v>0</v>
      </c>
      <c r="AM25" s="103" t="s">
        <v>0</v>
      </c>
      <c r="AN25" s="103" t="s">
        <v>0</v>
      </c>
      <c r="AO25" s="103" t="s">
        <v>0</v>
      </c>
      <c r="AP25" s="103" t="s">
        <v>0</v>
      </c>
      <c r="AQ25" s="103" t="s">
        <v>0</v>
      </c>
      <c r="AR25" s="103" t="s">
        <v>0</v>
      </c>
      <c r="AS25" s="103" t="s">
        <v>0</v>
      </c>
      <c r="AT25" s="103" t="s">
        <v>0</v>
      </c>
      <c r="AU25" s="103" t="s">
        <v>0</v>
      </c>
      <c r="AV25" s="103" t="s">
        <v>0</v>
      </c>
      <c r="AW25" s="103" t="s">
        <v>0</v>
      </c>
      <c r="AX25" s="103" t="s">
        <v>0</v>
      </c>
      <c r="AY25" s="103" t="s">
        <v>0</v>
      </c>
      <c r="AZ25" s="103" t="s">
        <v>0</v>
      </c>
      <c r="BA25" s="103" t="s">
        <v>0</v>
      </c>
      <c r="BB25" s="103" t="s">
        <v>0</v>
      </c>
      <c r="BC25" s="103" t="s">
        <v>0</v>
      </c>
      <c r="BD25" s="103" t="s">
        <v>0</v>
      </c>
      <c r="BE25" s="103" t="s">
        <v>0</v>
      </c>
      <c r="BF25" s="103" t="s">
        <v>0</v>
      </c>
      <c r="BG25" s="103" t="s">
        <v>0</v>
      </c>
      <c r="BH25" s="103" t="s">
        <v>0</v>
      </c>
      <c r="BI25" s="103" t="s">
        <v>0</v>
      </c>
      <c r="BJ25" s="103" t="s">
        <v>0</v>
      </c>
      <c r="BK25" s="103" t="s">
        <v>0</v>
      </c>
      <c r="BL25" s="103" t="s">
        <v>0</v>
      </c>
      <c r="BM25" s="103" t="s">
        <v>0</v>
      </c>
      <c r="BN25" s="103" t="s">
        <v>0</v>
      </c>
      <c r="BO25" s="103" t="s">
        <v>0</v>
      </c>
      <c r="BP25" s="103" t="s">
        <v>0</v>
      </c>
      <c r="BQ25" s="103" t="s">
        <v>0</v>
      </c>
      <c r="BR25" s="103" t="s">
        <v>0</v>
      </c>
      <c r="BS25" s="103" t="s">
        <v>0</v>
      </c>
      <c r="BT25" s="103" t="s">
        <v>0</v>
      </c>
      <c r="BU25" s="103" t="s">
        <v>0</v>
      </c>
      <c r="BV25" s="103" t="s">
        <v>0</v>
      </c>
      <c r="BW25" s="103" t="s">
        <v>0</v>
      </c>
      <c r="BX25" s="103" t="s">
        <v>0</v>
      </c>
      <c r="BY25" s="103" t="s">
        <v>0</v>
      </c>
      <c r="BZ25" s="103" t="s">
        <v>0</v>
      </c>
      <c r="CA25" s="103" t="s">
        <v>0</v>
      </c>
      <c r="CB25" s="103" t="s">
        <v>0</v>
      </c>
      <c r="CC25" s="103" t="s">
        <v>0</v>
      </c>
      <c r="CD25" s="103" t="s">
        <v>0</v>
      </c>
      <c r="CE25" s="103" t="s">
        <v>0</v>
      </c>
      <c r="CF25" s="103" t="s">
        <v>0</v>
      </c>
      <c r="CG25" s="103" t="s">
        <v>0</v>
      </c>
      <c r="CH25" s="103" t="s">
        <v>0</v>
      </c>
      <c r="CI25" s="103" t="s">
        <v>0</v>
      </c>
      <c r="CJ25" s="103" t="s">
        <v>0</v>
      </c>
      <c r="CK25" s="103" t="s">
        <v>0</v>
      </c>
      <c r="CL25" s="103" t="s">
        <v>0</v>
      </c>
      <c r="CM25" s="103" t="s">
        <v>0</v>
      </c>
      <c r="CN25" s="103" t="s">
        <v>0</v>
      </c>
      <c r="CO25" s="103" t="s">
        <v>0</v>
      </c>
      <c r="CP25" s="103" t="s">
        <v>0</v>
      </c>
      <c r="CQ25" s="103" t="s">
        <v>0</v>
      </c>
      <c r="CR25" s="103" t="s">
        <v>0</v>
      </c>
      <c r="CS25" s="103" t="s">
        <v>0</v>
      </c>
      <c r="CT25" s="103" t="s">
        <v>0</v>
      </c>
      <c r="CU25" s="103" t="s">
        <v>0</v>
      </c>
      <c r="CV25" s="103" t="s">
        <v>0</v>
      </c>
      <c r="CW25" s="103" t="s">
        <v>0</v>
      </c>
      <c r="CX25" s="103" t="s">
        <v>0</v>
      </c>
      <c r="CY25" s="103" t="s">
        <v>0</v>
      </c>
      <c r="CZ25" s="103" t="s">
        <v>0</v>
      </c>
      <c r="DA25" s="103" t="s">
        <v>0</v>
      </c>
      <c r="DB25" s="103" t="s">
        <v>0</v>
      </c>
      <c r="DC25" s="103" t="s">
        <v>0</v>
      </c>
      <c r="DD25" s="103" t="s">
        <v>0</v>
      </c>
      <c r="DE25" s="103" t="s">
        <v>0</v>
      </c>
      <c r="DF25" s="103" t="s">
        <v>0</v>
      </c>
      <c r="DG25" s="103" t="s">
        <v>0</v>
      </c>
      <c r="DH25" s="103" t="s">
        <v>0</v>
      </c>
      <c r="DI25" s="103" t="s">
        <v>0</v>
      </c>
      <c r="DJ25" s="103" t="s">
        <v>0</v>
      </c>
      <c r="DK25" s="103" t="s">
        <v>0</v>
      </c>
      <c r="DL25" s="103" t="s">
        <v>0</v>
      </c>
      <c r="DM25" s="103" t="s">
        <v>0</v>
      </c>
      <c r="DN25" s="103" t="s">
        <v>0</v>
      </c>
      <c r="DO25" s="103" t="s">
        <v>0</v>
      </c>
      <c r="DP25" s="103" t="s">
        <v>0</v>
      </c>
      <c r="DQ25" s="103" t="s">
        <v>0</v>
      </c>
      <c r="DR25" s="103" t="s">
        <v>0</v>
      </c>
      <c r="DS25" s="103" t="s">
        <v>0</v>
      </c>
      <c r="DT25" s="103" t="s">
        <v>0</v>
      </c>
      <c r="DU25" s="103" t="s">
        <v>0</v>
      </c>
      <c r="DV25" s="103" t="s">
        <v>0</v>
      </c>
      <c r="DW25" s="103" t="s">
        <v>0</v>
      </c>
      <c r="DX25" s="103" t="s">
        <v>0</v>
      </c>
      <c r="DY25" s="103" t="s">
        <v>0</v>
      </c>
      <c r="DZ25" s="103" t="s">
        <v>0</v>
      </c>
      <c r="EA25" s="103" t="s">
        <v>0</v>
      </c>
      <c r="EB25" s="103" t="s">
        <v>0</v>
      </c>
      <c r="EC25" s="103" t="s">
        <v>0</v>
      </c>
      <c r="ED25" s="103" t="s">
        <v>0</v>
      </c>
      <c r="EE25" s="103" t="s">
        <v>0</v>
      </c>
      <c r="EF25" s="103" t="s">
        <v>0</v>
      </c>
      <c r="EG25" s="103" t="s">
        <v>0</v>
      </c>
      <c r="EH25" s="103" t="s">
        <v>0</v>
      </c>
      <c r="EI25" s="103" t="s">
        <v>0</v>
      </c>
      <c r="EJ25" s="103" t="s">
        <v>0</v>
      </c>
      <c r="EK25" s="103" t="s">
        <v>0</v>
      </c>
      <c r="EL25" s="103" t="s">
        <v>0</v>
      </c>
      <c r="EM25" s="103" t="s">
        <v>0</v>
      </c>
      <c r="EN25" s="103" t="s">
        <v>0</v>
      </c>
      <c r="EO25" s="103" t="s">
        <v>0</v>
      </c>
      <c r="EP25" s="103" t="s">
        <v>0</v>
      </c>
      <c r="EQ25" s="103" t="s">
        <v>0</v>
      </c>
      <c r="ER25" s="103" t="s">
        <v>0</v>
      </c>
      <c r="ES25" s="103" t="s">
        <v>0</v>
      </c>
      <c r="ET25" s="103" t="s">
        <v>0</v>
      </c>
      <c r="EU25" s="103" t="s">
        <v>0</v>
      </c>
      <c r="EV25" s="103" t="s">
        <v>0</v>
      </c>
      <c r="EW25" s="103" t="s">
        <v>0</v>
      </c>
      <c r="EX25" s="103" t="s">
        <v>0</v>
      </c>
      <c r="EY25" s="103" t="s">
        <v>0</v>
      </c>
      <c r="EZ25" s="103" t="s">
        <v>0</v>
      </c>
      <c r="FA25" s="103" t="s">
        <v>0</v>
      </c>
      <c r="FB25" s="103" t="s">
        <v>0</v>
      </c>
      <c r="FC25" s="103" t="s">
        <v>0</v>
      </c>
      <c r="FD25" s="103" t="s">
        <v>0</v>
      </c>
      <c r="FE25" s="103" t="s">
        <v>0</v>
      </c>
      <c r="FF25" s="103" t="s">
        <v>0</v>
      </c>
      <c r="FG25" s="103" t="s">
        <v>0</v>
      </c>
      <c r="FH25" s="103" t="s">
        <v>0</v>
      </c>
      <c r="FI25" s="103" t="s">
        <v>0</v>
      </c>
      <c r="FJ25" s="103" t="s">
        <v>0</v>
      </c>
      <c r="FK25" s="103" t="s">
        <v>0</v>
      </c>
      <c r="FL25" s="103" t="s">
        <v>0</v>
      </c>
      <c r="FM25" s="103" t="s">
        <v>0</v>
      </c>
      <c r="FN25" s="103" t="s">
        <v>0</v>
      </c>
      <c r="FO25" s="103" t="s">
        <v>0</v>
      </c>
      <c r="FP25" s="103" t="s">
        <v>0</v>
      </c>
      <c r="FQ25" s="103" t="s">
        <v>0</v>
      </c>
      <c r="FR25" s="103" t="s">
        <v>0</v>
      </c>
    </row>
    <row r="26" spans="1:174" x14ac:dyDescent="0.2">
      <c r="A26" s="108" t="s">
        <v>1792</v>
      </c>
      <c r="B26" s="96">
        <v>4159.6629118698238</v>
      </c>
      <c r="C26" s="96">
        <v>4231.9265665202456</v>
      </c>
      <c r="D26" s="96">
        <v>4130.5601190409625</v>
      </c>
      <c r="E26" s="96">
        <v>4252.9500000646931</v>
      </c>
      <c r="F26" s="96">
        <v>4219.1742916269586</v>
      </c>
      <c r="G26" s="110">
        <f t="shared" si="0"/>
        <v>1.2279161892426583E-2</v>
      </c>
      <c r="I26" s="96">
        <v>9848.6072618175021</v>
      </c>
      <c r="J26" s="96">
        <v>9636.3337263783924</v>
      </c>
      <c r="K26" s="96">
        <v>9548.4445262566296</v>
      </c>
      <c r="L26" s="96">
        <v>9641.7558817949557</v>
      </c>
      <c r="M26" s="96">
        <v>9751.6456120540133</v>
      </c>
      <c r="N26" s="110">
        <f t="shared" si="1"/>
        <v>1.2006866272767824E-2</v>
      </c>
      <c r="O26" s="110"/>
      <c r="P26" s="4" t="s">
        <v>724</v>
      </c>
      <c r="Q26" s="4" t="s">
        <v>725</v>
      </c>
      <c r="R26" s="103">
        <v>3386.1036232767751</v>
      </c>
      <c r="S26" s="103">
        <v>3603.762034404921</v>
      </c>
      <c r="T26" s="103">
        <v>2399.543768036101</v>
      </c>
      <c r="U26" s="103">
        <v>5065.0257098228358</v>
      </c>
      <c r="V26" s="103">
        <v>3185.4469700810719</v>
      </c>
      <c r="W26" s="103">
        <v>1441.443555749988</v>
      </c>
      <c r="X26" s="103">
        <v>2626.3782724768935</v>
      </c>
      <c r="Y26" s="103">
        <v>1950.2861372181696</v>
      </c>
      <c r="Z26" s="103">
        <v>1453.7757658311807</v>
      </c>
      <c r="AA26" s="103">
        <v>1154.7591703145899</v>
      </c>
      <c r="AB26" s="103">
        <v>5196.5354446003157</v>
      </c>
      <c r="AC26" s="103">
        <v>2276.9895103894664</v>
      </c>
      <c r="AD26" s="103">
        <v>2047.644728245823</v>
      </c>
      <c r="AE26" s="103">
        <v>1670.1984353241694</v>
      </c>
      <c r="AF26" s="103">
        <v>2142.9166024731462</v>
      </c>
      <c r="AG26" s="103">
        <v>1443.2129810639735</v>
      </c>
      <c r="AH26" s="103">
        <v>3316.8935036745661</v>
      </c>
      <c r="AI26" s="103">
        <v>3526.1767013564909</v>
      </c>
      <c r="AJ26" s="103">
        <v>1826.9268571296468</v>
      </c>
      <c r="AK26" s="103">
        <v>3076.2792229283382</v>
      </c>
      <c r="AL26" s="103">
        <v>1829.3755129016474</v>
      </c>
      <c r="AM26" s="103">
        <v>3709.5392928738133</v>
      </c>
      <c r="AN26" s="103">
        <v>2512.3716424540603</v>
      </c>
      <c r="AO26" s="103">
        <v>1236.2607272505225</v>
      </c>
      <c r="AP26" s="103">
        <v>3424.7315403242046</v>
      </c>
      <c r="AQ26" s="103">
        <v>2920.7565047006728</v>
      </c>
      <c r="AR26" s="103">
        <v>1991.4566227678934</v>
      </c>
      <c r="AS26" s="103">
        <v>1122.7518383994325</v>
      </c>
      <c r="AT26" s="103">
        <v>1726.7567295580075</v>
      </c>
      <c r="AU26" s="103">
        <v>2180.3413040143182</v>
      </c>
      <c r="AV26" s="103">
        <v>4154.1721945353438</v>
      </c>
      <c r="AW26" s="103">
        <v>1718.8780963463882</v>
      </c>
      <c r="AX26" s="103">
        <v>2229.2616277990201</v>
      </c>
      <c r="AY26" s="103">
        <v>2315.9277997064592</v>
      </c>
      <c r="AZ26" s="103">
        <v>1328.5024073540308</v>
      </c>
      <c r="BA26" s="103">
        <v>4587.1818280047291</v>
      </c>
      <c r="BB26" s="103">
        <v>6762.7764136588403</v>
      </c>
      <c r="BC26" s="103">
        <v>2212.8315288051126</v>
      </c>
      <c r="BD26" s="103">
        <v>3747.8740942730315</v>
      </c>
      <c r="BE26" s="103">
        <v>2615.2478222850996</v>
      </c>
      <c r="BF26" s="103">
        <v>1895.838934304094</v>
      </c>
      <c r="BG26" s="103">
        <v>1018.2292478576645</v>
      </c>
      <c r="BH26" s="103">
        <v>3350.4701427173759</v>
      </c>
      <c r="BI26" s="103">
        <v>3555.0096015689601</v>
      </c>
      <c r="BJ26" s="103">
        <v>1234.5620862627777</v>
      </c>
      <c r="BK26" s="103">
        <v>2163.0473470763545</v>
      </c>
      <c r="BL26" s="103">
        <v>1704.602447760391</v>
      </c>
      <c r="BM26" s="103">
        <v>3672.6772199456905</v>
      </c>
      <c r="BN26" s="103">
        <v>1068.4343899940839</v>
      </c>
      <c r="BO26" s="103">
        <v>2433.0163691518419</v>
      </c>
      <c r="BP26" s="103">
        <v>4577.2574207300404</v>
      </c>
      <c r="BQ26" s="103">
        <v>3250.7084013978852</v>
      </c>
      <c r="BR26" s="103">
        <v>5863.0974256733352</v>
      </c>
      <c r="BS26" s="103">
        <v>2490.8082677511593</v>
      </c>
      <c r="BT26" s="103">
        <v>2956.1771510351414</v>
      </c>
      <c r="BU26" s="103">
        <v>3769.5463995341265</v>
      </c>
      <c r="BV26" s="103">
        <v>2067.1200456131778</v>
      </c>
      <c r="BW26" s="103">
        <v>12255.046814889434</v>
      </c>
      <c r="BX26" s="103">
        <v>3677.6613364845525</v>
      </c>
      <c r="BY26" s="103">
        <v>1687.4795014310007</v>
      </c>
      <c r="BZ26" s="103">
        <v>9608.353159212993</v>
      </c>
      <c r="CA26" s="103">
        <v>1765.2546615612753</v>
      </c>
      <c r="CB26" s="103">
        <v>2275.2732992844772</v>
      </c>
      <c r="CC26" s="103">
        <v>2890.4947279159874</v>
      </c>
      <c r="CD26" s="103">
        <v>5480.4556551103988</v>
      </c>
      <c r="CE26" s="103">
        <v>5930.6309898951522</v>
      </c>
      <c r="CF26" s="103">
        <v>1492.1556317817631</v>
      </c>
      <c r="CG26" s="103">
        <v>2897.3237588366401</v>
      </c>
      <c r="CH26" s="103">
        <v>1474.1147235207752</v>
      </c>
      <c r="CI26" s="103">
        <v>3912.8141659380558</v>
      </c>
      <c r="CJ26" s="103">
        <v>2054.277087317414</v>
      </c>
      <c r="CK26" s="103">
        <v>1828.7265105779916</v>
      </c>
      <c r="CL26" s="103">
        <v>2019.9173405167335</v>
      </c>
      <c r="CM26" s="103">
        <v>3765.8086665808614</v>
      </c>
      <c r="CN26" s="103">
        <v>2029.815927726592</v>
      </c>
      <c r="CO26" s="103">
        <v>8488.8112699871708</v>
      </c>
      <c r="CP26" s="103">
        <v>3740.6924398693027</v>
      </c>
      <c r="CQ26" s="103">
        <v>1849.4284868729137</v>
      </c>
      <c r="CR26" s="103">
        <v>1377.7702432410003</v>
      </c>
      <c r="CS26" s="103">
        <v>1916.8961841508758</v>
      </c>
      <c r="CT26" s="103">
        <v>1811.2912497278771</v>
      </c>
      <c r="CU26" s="103">
        <v>2556.2209204303958</v>
      </c>
      <c r="CV26" s="103">
        <v>2169.3633043356454</v>
      </c>
      <c r="CW26" s="103">
        <v>4005.6053161324257</v>
      </c>
      <c r="CX26" s="103">
        <v>1159.4453286354901</v>
      </c>
      <c r="CY26" s="103">
        <v>2179.6546867218531</v>
      </c>
      <c r="CZ26" s="103">
        <v>8965.3173141545358</v>
      </c>
      <c r="DA26" s="103">
        <v>3441.3944936295206</v>
      </c>
      <c r="DB26" s="103">
        <v>4413.4467543772826</v>
      </c>
      <c r="DC26" s="103">
        <v>2022.7668853189994</v>
      </c>
      <c r="DD26" s="103">
        <v>1926.2311012959858</v>
      </c>
      <c r="DE26" s="103">
        <v>6207.6766094543746</v>
      </c>
      <c r="DF26" s="103">
        <v>2395.3342442042795</v>
      </c>
      <c r="DG26" s="103">
        <v>1860.8713845721545</v>
      </c>
      <c r="DH26" s="103">
        <v>2458.2800396431749</v>
      </c>
      <c r="DI26" s="103">
        <v>1831.6945522954184</v>
      </c>
      <c r="DJ26" s="103">
        <v>4237.3087676688729</v>
      </c>
      <c r="DK26" s="103">
        <v>2656.0854884836635</v>
      </c>
      <c r="DL26" s="103">
        <v>1883.2642369322425</v>
      </c>
      <c r="DM26" s="103">
        <v>1044.55228507434</v>
      </c>
      <c r="DN26" s="103">
        <v>3083.6435695975897</v>
      </c>
      <c r="DO26" s="103">
        <v>8819.962505133748</v>
      </c>
      <c r="DP26" s="103">
        <v>1451.9159365693467</v>
      </c>
      <c r="DQ26" s="103">
        <v>1285.8367969694971</v>
      </c>
      <c r="DR26" s="103">
        <v>2033.7406856677205</v>
      </c>
      <c r="DS26" s="103">
        <v>1771.5522357026859</v>
      </c>
      <c r="DT26" s="103">
        <v>1424.6451133499638</v>
      </c>
      <c r="DU26" s="103">
        <v>1611.7384874050333</v>
      </c>
      <c r="DV26" s="103">
        <v>1291.0198409051009</v>
      </c>
      <c r="DW26" s="103">
        <v>2105.1537648626195</v>
      </c>
      <c r="DX26" s="103">
        <v>2208.5413119388036</v>
      </c>
      <c r="DY26" s="103">
        <v>1443.9421905852653</v>
      </c>
      <c r="DZ26" s="103">
        <v>2525.6655416817525</v>
      </c>
      <c r="EA26" s="103">
        <v>3065.2617238294088</v>
      </c>
      <c r="EB26" s="103">
        <v>2014.6201002037094</v>
      </c>
      <c r="EC26" s="103">
        <v>2032.3370158710657</v>
      </c>
      <c r="ED26" s="103">
        <v>10529.98447878863</v>
      </c>
      <c r="EE26" s="103">
        <v>3339.7574756294671</v>
      </c>
      <c r="EF26" s="103">
        <v>5347.7144965545094</v>
      </c>
      <c r="EG26" s="103">
        <v>1866.7690683623186</v>
      </c>
      <c r="EH26" s="103">
        <v>1470.1632918581756</v>
      </c>
      <c r="EI26" s="103">
        <v>1618.0635770810022</v>
      </c>
      <c r="EJ26" s="103">
        <v>1457.3936654105783</v>
      </c>
      <c r="EK26" s="103">
        <v>1787.7211618435892</v>
      </c>
      <c r="EL26" s="103">
        <v>3321.1536894525088</v>
      </c>
      <c r="EM26" s="103">
        <v>5166.6424757911582</v>
      </c>
      <c r="EN26" s="103">
        <v>2651.5663490670954</v>
      </c>
      <c r="EO26" s="103">
        <v>2308.4820168562969</v>
      </c>
      <c r="EP26" s="103">
        <v>2733.9861281525882</v>
      </c>
      <c r="EQ26" s="103">
        <v>2448.4338847635995</v>
      </c>
      <c r="ER26" s="103">
        <v>2003.7077879903577</v>
      </c>
      <c r="ES26" s="103">
        <v>1693.8060837029095</v>
      </c>
      <c r="ET26" s="103">
        <v>5293.363708894557</v>
      </c>
      <c r="EU26" s="103">
        <v>6656.7616245831668</v>
      </c>
      <c r="EV26" s="103">
        <v>2107.3785437365359</v>
      </c>
      <c r="EW26" s="103">
        <v>3922.8074665157301</v>
      </c>
      <c r="EX26" s="103">
        <v>1173.0624815460046</v>
      </c>
      <c r="EY26" s="103">
        <v>1946.6247434326774</v>
      </c>
      <c r="EZ26" s="103">
        <v>3064.673688774903</v>
      </c>
      <c r="FA26" s="103">
        <v>3421.3511320861221</v>
      </c>
      <c r="FB26" s="103">
        <v>1461.4527394387558</v>
      </c>
      <c r="FC26" s="103">
        <v>1672.3660892225832</v>
      </c>
      <c r="FD26" s="103">
        <v>1867.7209772464562</v>
      </c>
      <c r="FE26" s="103">
        <v>1715.32843873815</v>
      </c>
      <c r="FF26" s="103">
        <v>2450.4655628716819</v>
      </c>
      <c r="FG26" s="103">
        <v>1158.269344328902</v>
      </c>
      <c r="FH26" s="103">
        <v>3439.013852863462</v>
      </c>
      <c r="FI26" s="103">
        <v>1584.8132309473299</v>
      </c>
      <c r="FJ26" s="103">
        <v>2706.2679693430755</v>
      </c>
      <c r="FK26" s="103">
        <v>1779.2523300515293</v>
      </c>
      <c r="FL26" s="103">
        <v>2100.865385301187</v>
      </c>
      <c r="FM26" s="103">
        <v>1510.2466151279091</v>
      </c>
      <c r="FN26" s="103">
        <v>4785.3611813411953</v>
      </c>
      <c r="FO26" s="103">
        <v>1529.1827165205707</v>
      </c>
      <c r="FP26" s="103">
        <v>1698.7972961612456</v>
      </c>
      <c r="FQ26" s="103">
        <v>3742.6849237226706</v>
      </c>
      <c r="FR26" s="103">
        <v>1806.8837798494562</v>
      </c>
    </row>
    <row r="27" spans="1:174" x14ac:dyDescent="0.2">
      <c r="A27" s="108" t="s">
        <v>1799</v>
      </c>
      <c r="B27" s="96">
        <v>24.593488773525429</v>
      </c>
      <c r="C27" s="96">
        <v>25.157379207897442</v>
      </c>
      <c r="D27" s="96">
        <v>26.205428186788406</v>
      </c>
      <c r="E27" s="96">
        <v>25.216960882950247</v>
      </c>
      <c r="F27" s="96">
        <v>25.739903737858402</v>
      </c>
      <c r="G27" s="110">
        <f t="shared" si="0"/>
        <v>2.41703946971106E-2</v>
      </c>
      <c r="I27" s="96">
        <v>123.30629445201693</v>
      </c>
      <c r="J27" s="96">
        <v>115.93019948014337</v>
      </c>
      <c r="K27" s="96">
        <v>114.11660105419222</v>
      </c>
      <c r="L27" s="96">
        <v>99.660420122867066</v>
      </c>
      <c r="M27" s="96">
        <v>121.92680467697275</v>
      </c>
      <c r="N27" s="110">
        <f t="shared" si="1"/>
        <v>8.1803431428169218E-2</v>
      </c>
      <c r="O27" s="110"/>
      <c r="P27" s="4" t="s">
        <v>756</v>
      </c>
      <c r="Q27" s="4" t="s">
        <v>757</v>
      </c>
      <c r="R27" s="103">
        <v>17.531887235250014</v>
      </c>
      <c r="S27" s="103">
        <v>23.296663472355981</v>
      </c>
      <c r="T27" s="103">
        <v>14.956198188010175</v>
      </c>
      <c r="U27" s="103">
        <v>18.972609429547514</v>
      </c>
      <c r="V27" s="103">
        <v>12.587607955509258</v>
      </c>
      <c r="W27" s="103">
        <v>27.30324589070651</v>
      </c>
      <c r="X27" s="103">
        <v>15.430339925543338</v>
      </c>
      <c r="Y27" s="103">
        <v>14.739996869255</v>
      </c>
      <c r="Z27" s="103">
        <v>29.431563234238361</v>
      </c>
      <c r="AA27" s="103">
        <v>19.178104769810535</v>
      </c>
      <c r="AB27" s="103">
        <v>27.363820873038168</v>
      </c>
      <c r="AC27" s="103">
        <v>38.188545763267157</v>
      </c>
      <c r="AD27" s="103">
        <v>15.096593394257185</v>
      </c>
      <c r="AE27" s="103">
        <v>33.131776330133405</v>
      </c>
      <c r="AF27" s="103">
        <v>51.191739020318842</v>
      </c>
      <c r="AG27" s="103">
        <v>9.4976252909064041</v>
      </c>
      <c r="AH27" s="103">
        <v>50.76351906136086</v>
      </c>
      <c r="AI27" s="103">
        <v>42.077226792040967</v>
      </c>
      <c r="AJ27" s="103">
        <v>17.943196284094338</v>
      </c>
      <c r="AK27" s="103">
        <v>19.992825998580109</v>
      </c>
      <c r="AL27" s="103">
        <v>15.957299823281415</v>
      </c>
      <c r="AM27" s="103">
        <v>54.071776171469729</v>
      </c>
      <c r="AN27" s="103">
        <v>60.80846475193264</v>
      </c>
      <c r="AO27" s="103">
        <v>16.462132840030986</v>
      </c>
      <c r="AP27" s="103">
        <v>18.162547477750167</v>
      </c>
      <c r="AQ27" s="103">
        <v>51.2670902153505</v>
      </c>
      <c r="AR27" s="103">
        <v>13.616903818242051</v>
      </c>
      <c r="AS27" s="103">
        <v>9.4769781535672983</v>
      </c>
      <c r="AT27" s="103">
        <v>11.351801769082313</v>
      </c>
      <c r="AU27" s="103">
        <v>18.907567299904393</v>
      </c>
      <c r="AV27" s="103">
        <v>13.946836711020731</v>
      </c>
      <c r="AW27" s="103">
        <v>13.093138956810334</v>
      </c>
      <c r="AX27" s="103">
        <v>12.614999181723183</v>
      </c>
      <c r="AY27" s="103">
        <v>17.830802047444294</v>
      </c>
      <c r="AZ27" s="103">
        <v>10.99574142396389</v>
      </c>
      <c r="BA27" s="103">
        <v>17.688835089051995</v>
      </c>
      <c r="BB27" s="103">
        <v>12.050111039095409</v>
      </c>
      <c r="BC27" s="103">
        <v>16.761642665287383</v>
      </c>
      <c r="BD27" s="103">
        <v>9.4430822081557633</v>
      </c>
      <c r="BE27" s="103">
        <v>13.338034983266981</v>
      </c>
      <c r="BF27" s="103">
        <v>27.226899713859758</v>
      </c>
      <c r="BG27" s="103">
        <v>17.958499276735353</v>
      </c>
      <c r="BH27" s="103">
        <v>24.157104400891615</v>
      </c>
      <c r="BI27" s="103">
        <v>12.136351565449676</v>
      </c>
      <c r="BJ27" s="103">
        <v>8.5100269457479314</v>
      </c>
      <c r="BK27" s="103">
        <v>13.07289262137793</v>
      </c>
      <c r="BL27" s="103">
        <v>56.787020722870253</v>
      </c>
      <c r="BM27" s="103">
        <v>9.7310716869942731</v>
      </c>
      <c r="BN27" s="103">
        <v>12.616246141455621</v>
      </c>
      <c r="BO27" s="103">
        <v>13.250610009253846</v>
      </c>
      <c r="BP27" s="103">
        <v>20.34048067596423</v>
      </c>
      <c r="BQ27" s="103">
        <v>18.009017308723013</v>
      </c>
      <c r="BR27" s="103">
        <v>13.425741497029591</v>
      </c>
      <c r="BS27" s="103">
        <v>11.919720926857119</v>
      </c>
      <c r="BT27" s="103">
        <v>12.592727077748156</v>
      </c>
      <c r="BU27" s="103">
        <v>19.167833622104034</v>
      </c>
      <c r="BV27" s="103">
        <v>33.413525652544145</v>
      </c>
      <c r="BW27" s="103">
        <v>8.3344549845751601</v>
      </c>
      <c r="BX27" s="103">
        <v>16.88584350679508</v>
      </c>
      <c r="BY27" s="103">
        <v>13.68442189851622</v>
      </c>
      <c r="BZ27" s="103">
        <v>16.034422874022635</v>
      </c>
      <c r="CA27" s="103">
        <v>42.773826050282295</v>
      </c>
      <c r="CB27" s="103">
        <v>13.969220357078024</v>
      </c>
      <c r="CC27" s="103">
        <v>26.595639575542574</v>
      </c>
      <c r="CD27" s="103">
        <v>17.892889838751223</v>
      </c>
      <c r="CE27" s="103">
        <v>13.174933022195191</v>
      </c>
      <c r="CF27" s="103">
        <v>10.589584325721674</v>
      </c>
      <c r="CG27" s="103">
        <v>15.851212707467164</v>
      </c>
      <c r="CH27" s="103">
        <v>20.4158099385299</v>
      </c>
      <c r="CI27" s="103">
        <v>17.006586321227324</v>
      </c>
      <c r="CJ27" s="103">
        <v>70.619980226018924</v>
      </c>
      <c r="CK27" s="103">
        <v>12.086786653954976</v>
      </c>
      <c r="CL27" s="103">
        <v>9.979724457479767</v>
      </c>
      <c r="CM27" s="103">
        <v>21.66268163343371</v>
      </c>
      <c r="CN27" s="103">
        <v>11.796560758764663</v>
      </c>
      <c r="CO27" s="103">
        <v>17.21807146903577</v>
      </c>
      <c r="CP27" s="103">
        <v>35.337317447726036</v>
      </c>
      <c r="CQ27" s="103">
        <v>54.280798801709267</v>
      </c>
      <c r="CR27" s="103">
        <v>19.810022945158217</v>
      </c>
      <c r="CS27" s="103">
        <v>25.175040671483139</v>
      </c>
      <c r="CT27" s="103">
        <v>20.419624421860455</v>
      </c>
      <c r="CU27" s="103">
        <v>37.048891523622927</v>
      </c>
      <c r="CV27" s="103">
        <v>33.81772747427479</v>
      </c>
      <c r="CW27" s="103">
        <v>29.672177865592698</v>
      </c>
      <c r="CX27" s="103">
        <v>12.273341616024277</v>
      </c>
      <c r="CY27" s="103">
        <v>19.863688072600866</v>
      </c>
      <c r="CZ27" s="103">
        <v>65.83748185247606</v>
      </c>
      <c r="DA27" s="103">
        <v>16.430049594671445</v>
      </c>
      <c r="DB27" s="103">
        <v>11.427595522475528</v>
      </c>
      <c r="DC27" s="103">
        <v>21.712912943022967</v>
      </c>
      <c r="DD27" s="103">
        <v>9.4660469564380936</v>
      </c>
      <c r="DE27" s="103">
        <v>26.243509371259208</v>
      </c>
      <c r="DF27" s="103">
        <v>29.701210289184775</v>
      </c>
      <c r="DG27" s="103">
        <v>9.1197120877852473</v>
      </c>
      <c r="DH27" s="103">
        <v>23.791007504304993</v>
      </c>
      <c r="DI27" s="103">
        <v>11.445353847537296</v>
      </c>
      <c r="DJ27" s="103">
        <v>16.765239336347982</v>
      </c>
      <c r="DK27" s="103">
        <v>15.911473495364456</v>
      </c>
      <c r="DL27" s="103">
        <v>8.7079407619110381</v>
      </c>
      <c r="DM27" s="103">
        <v>21.235693200889511</v>
      </c>
      <c r="DN27" s="103">
        <v>14.447542018707408</v>
      </c>
      <c r="DO27" s="103">
        <v>12.83149381587233</v>
      </c>
      <c r="DP27" s="103">
        <v>17.191135013092435</v>
      </c>
      <c r="DQ27" s="103">
        <v>10.153195867505913</v>
      </c>
      <c r="DR27" s="103">
        <v>15.33170292733789</v>
      </c>
      <c r="DS27" s="103">
        <v>17.388652113503703</v>
      </c>
      <c r="DT27" s="103">
        <v>13.28159721670575</v>
      </c>
      <c r="DU27" s="103">
        <v>16.146216119758542</v>
      </c>
      <c r="DV27" s="103">
        <v>13.917843975157291</v>
      </c>
      <c r="DW27" s="103">
        <v>22.721585771166367</v>
      </c>
      <c r="DX27" s="103">
        <v>18.728603917001728</v>
      </c>
      <c r="DY27" s="103">
        <v>9.3736943635733567</v>
      </c>
      <c r="DZ27" s="103">
        <v>12.418065199980909</v>
      </c>
      <c r="EA27" s="103">
        <v>23.492577172026568</v>
      </c>
      <c r="EB27" s="103">
        <v>22.09294774791492</v>
      </c>
      <c r="EC27" s="103">
        <v>7.5325438614752498</v>
      </c>
      <c r="ED27" s="103">
        <v>172.01144629668104</v>
      </c>
      <c r="EE27" s="103">
        <v>10.091903568863918</v>
      </c>
      <c r="EF27" s="103">
        <v>53.286995992831919</v>
      </c>
      <c r="EG27" s="103">
        <v>9.5638144731550501</v>
      </c>
      <c r="EH27" s="103">
        <v>31.807834230648663</v>
      </c>
      <c r="EI27" s="103">
        <v>12.080827881062726</v>
      </c>
      <c r="EJ27" s="103">
        <v>13.35099547154827</v>
      </c>
      <c r="EK27" s="103">
        <v>28.463014637870284</v>
      </c>
      <c r="EL27" s="103">
        <v>35.382982426833436</v>
      </c>
      <c r="EM27" s="103">
        <v>27.192188676510593</v>
      </c>
      <c r="EN27" s="103">
        <v>13.818978551067717</v>
      </c>
      <c r="EO27" s="103">
        <v>71.430102312988865</v>
      </c>
      <c r="EP27" s="103">
        <v>25.17936071097801</v>
      </c>
      <c r="EQ27" s="103">
        <v>25.029221007194501</v>
      </c>
      <c r="ER27" s="103">
        <v>6.8064426363845287</v>
      </c>
      <c r="ES27" s="103">
        <v>13.692947448347711</v>
      </c>
      <c r="ET27" s="103">
        <v>34.382635411118876</v>
      </c>
      <c r="EU27" s="103">
        <v>23.807146170385728</v>
      </c>
      <c r="EV27" s="103">
        <v>40.375311238188139</v>
      </c>
      <c r="EW27" s="103">
        <v>16.529449956339494</v>
      </c>
      <c r="EX27" s="103">
        <v>14.818183633627685</v>
      </c>
      <c r="EY27" s="103">
        <v>17.772908477128585</v>
      </c>
      <c r="EZ27" s="103">
        <v>21.859015931722624</v>
      </c>
      <c r="FA27" s="103">
        <v>14.433782921726859</v>
      </c>
      <c r="FB27" s="103">
        <v>11.088045203260908</v>
      </c>
      <c r="FC27" s="103">
        <v>21.153276797979714</v>
      </c>
      <c r="FD27" s="103">
        <v>30.021334295649407</v>
      </c>
      <c r="FE27" s="103">
        <v>28.773158219102143</v>
      </c>
      <c r="FF27" s="103">
        <v>17.184224691303008</v>
      </c>
      <c r="FG27" s="103">
        <v>22.301349288328545</v>
      </c>
      <c r="FH27" s="103">
        <v>33.064119321190752</v>
      </c>
      <c r="FI27" s="103">
        <v>26.15776963593521</v>
      </c>
      <c r="FJ27" s="103">
        <v>30.899356407419532</v>
      </c>
      <c r="FK27" s="103">
        <v>12.734510932956594</v>
      </c>
      <c r="FL27" s="103">
        <v>15.584401515411635</v>
      </c>
      <c r="FM27" s="103">
        <v>20.746598914573198</v>
      </c>
      <c r="FN27" s="103">
        <v>12.688062595036547</v>
      </c>
      <c r="FO27" s="103">
        <v>34.255381172079687</v>
      </c>
      <c r="FP27" s="103">
        <v>10.324850447836878</v>
      </c>
      <c r="FQ27" s="103">
        <v>15.057431479530475</v>
      </c>
      <c r="FR27" s="103">
        <v>51.167897168601954</v>
      </c>
    </row>
    <row r="28" spans="1:174" x14ac:dyDescent="0.2">
      <c r="A28" s="108" t="s">
        <v>2101</v>
      </c>
      <c r="B28" s="96">
        <v>2.3149312751956743</v>
      </c>
      <c r="C28" s="96">
        <v>2.3753765195563612</v>
      </c>
      <c r="D28" s="96">
        <v>2.3229932758437375</v>
      </c>
      <c r="E28" s="96">
        <v>2.3718451572946568</v>
      </c>
      <c r="F28" s="96">
        <v>2.3096716152903864</v>
      </c>
      <c r="G28" s="110">
        <f t="shared" si="0"/>
        <v>1.3684148576882504E-2</v>
      </c>
      <c r="I28" s="96">
        <v>16.166479098877346</v>
      </c>
      <c r="J28" s="96">
        <v>16.48281318800624</v>
      </c>
      <c r="K28" s="96">
        <v>16.517600504435801</v>
      </c>
      <c r="L28" s="96">
        <v>15.610357746481386</v>
      </c>
      <c r="M28" s="96">
        <v>16.124033432173732</v>
      </c>
      <c r="N28" s="110">
        <f t="shared" si="1"/>
        <v>2.2570565001244967E-2</v>
      </c>
      <c r="O28" s="110"/>
      <c r="P28" s="4" t="s">
        <v>962</v>
      </c>
      <c r="Q28" s="4" t="s">
        <v>963</v>
      </c>
      <c r="R28" s="103">
        <v>6.6647105039348737</v>
      </c>
      <c r="S28" s="103">
        <v>2.1712120319173884</v>
      </c>
      <c r="T28" s="103">
        <v>2.5494230841149608</v>
      </c>
      <c r="U28" s="103">
        <v>6.8318837048001608</v>
      </c>
      <c r="V28" s="103">
        <v>5.188161597463365</v>
      </c>
      <c r="W28" s="103">
        <v>0.45274191709477296</v>
      </c>
      <c r="X28" s="103">
        <v>8.4403622221617738</v>
      </c>
      <c r="Y28" s="103">
        <v>4.1847704207829475</v>
      </c>
      <c r="Z28" s="103">
        <v>2.3458316625261388</v>
      </c>
      <c r="AA28" s="103">
        <v>1.0003980608027121</v>
      </c>
      <c r="AB28" s="103">
        <v>7.6714133006195411</v>
      </c>
      <c r="AC28" s="103">
        <v>5.0987774943013537</v>
      </c>
      <c r="AD28" s="103">
        <v>4.2642496630164439</v>
      </c>
      <c r="AE28" s="103">
        <v>3.2777147450079402</v>
      </c>
      <c r="AF28" s="103">
        <v>5.549453231308956E-2</v>
      </c>
      <c r="AG28" s="103">
        <v>3.5595801795077135</v>
      </c>
      <c r="AH28" s="103">
        <v>12.234999298904357</v>
      </c>
      <c r="AI28" s="103">
        <v>7.1815438000621157</v>
      </c>
      <c r="AJ28" s="103">
        <v>1.1820483230969219</v>
      </c>
      <c r="AK28" s="103">
        <v>7.4380165410953012</v>
      </c>
      <c r="AL28" s="103">
        <v>5.1551388537856555</v>
      </c>
      <c r="AM28" s="103">
        <v>5.0250845545916327</v>
      </c>
      <c r="AN28" s="103">
        <v>0.48266967164315466</v>
      </c>
      <c r="AO28" s="103">
        <v>0.29101914679642388</v>
      </c>
      <c r="AP28" s="103">
        <v>5.0295356018434569</v>
      </c>
      <c r="AQ28" s="103">
        <v>7.7128663699436633</v>
      </c>
      <c r="AR28" s="103">
        <v>2.8607173183742574</v>
      </c>
      <c r="AS28" s="103">
        <v>3.5484229539675662</v>
      </c>
      <c r="AT28" s="103">
        <v>1.9124678419779544</v>
      </c>
      <c r="AU28" s="103">
        <v>3.5391296836906849</v>
      </c>
      <c r="AV28" s="103">
        <v>7.8222898347394265</v>
      </c>
      <c r="AW28" s="103">
        <v>2.6522470055745737</v>
      </c>
      <c r="AX28" s="103">
        <v>6.7062347615334632</v>
      </c>
      <c r="AY28" s="103">
        <v>4.5408649276094497</v>
      </c>
      <c r="AZ28" s="103">
        <v>0.99572710660182417</v>
      </c>
      <c r="BA28" s="103">
        <v>5.5218720242143817</v>
      </c>
      <c r="BB28" s="103">
        <v>8.4626339557833195</v>
      </c>
      <c r="BC28" s="103">
        <v>9.2928936922669736E-2</v>
      </c>
      <c r="BD28" s="103">
        <v>10.532625366025316</v>
      </c>
      <c r="BE28" s="103">
        <v>2.5374883132100452</v>
      </c>
      <c r="BF28" s="103">
        <v>3.1557675090513153</v>
      </c>
      <c r="BG28" s="103">
        <v>2.3089184028656939</v>
      </c>
      <c r="BH28" s="103">
        <v>6.8786063475154489</v>
      </c>
      <c r="BI28" s="103">
        <v>3.8085036554556364</v>
      </c>
      <c r="BJ28" s="103">
        <v>3.8425644236371173</v>
      </c>
      <c r="BK28" s="103">
        <v>5.3689124813902769</v>
      </c>
      <c r="BL28" s="103">
        <v>4.1694632107773133</v>
      </c>
      <c r="BM28" s="103">
        <v>4.9882653664095917</v>
      </c>
      <c r="BN28" s="103">
        <v>1.0557499758879834</v>
      </c>
      <c r="BO28" s="103">
        <v>2.4211992699591369</v>
      </c>
      <c r="BP28" s="103">
        <v>6.9347938933929516</v>
      </c>
      <c r="BQ28" s="103">
        <v>5.6374250666893611</v>
      </c>
      <c r="BR28" s="103">
        <v>8.8451698473882168</v>
      </c>
      <c r="BS28" s="103">
        <v>5.791037325028161</v>
      </c>
      <c r="BT28" s="103">
        <v>4.8756603889516867</v>
      </c>
      <c r="BU28" s="103">
        <v>6.2021112723146024</v>
      </c>
      <c r="BV28" s="103">
        <v>1.4589315993465579</v>
      </c>
      <c r="BW28" s="103">
        <v>13.569295663055104</v>
      </c>
      <c r="BX28" s="103">
        <v>4.9691997657457767</v>
      </c>
      <c r="BY28" s="103">
        <v>3.4855232887419318</v>
      </c>
      <c r="BZ28" s="103">
        <v>15.486563147991127</v>
      </c>
      <c r="CA28" s="103">
        <v>2.7450142450379098</v>
      </c>
      <c r="CB28" s="103">
        <v>3.1371339491454471</v>
      </c>
      <c r="CC28" s="103">
        <v>2.6043621998272628</v>
      </c>
      <c r="CD28" s="103">
        <v>9.7285931228750666</v>
      </c>
      <c r="CE28" s="103">
        <v>8.7352219912649804</v>
      </c>
      <c r="CF28" s="103">
        <v>4.4513859669134105E-2</v>
      </c>
      <c r="CG28" s="103">
        <v>6.1856634153534289</v>
      </c>
      <c r="CH28" s="103">
        <v>4.7305233191346376</v>
      </c>
      <c r="CI28" s="103">
        <v>5.5679608201212281</v>
      </c>
      <c r="CJ28" s="103">
        <v>2.6690622869935172</v>
      </c>
      <c r="CK28" s="103">
        <v>4.2557959945021775</v>
      </c>
      <c r="CL28" s="103">
        <v>1.2578379432945495</v>
      </c>
      <c r="CM28" s="103">
        <v>4.6538449207863444</v>
      </c>
      <c r="CN28" s="103">
        <v>0.12293097897330013</v>
      </c>
      <c r="CO28" s="103">
        <v>9.3989123182977306</v>
      </c>
      <c r="CP28" s="103">
        <v>5.4656443569269832</v>
      </c>
      <c r="CQ28" s="103">
        <v>2.5873505782614563</v>
      </c>
      <c r="CR28" s="103">
        <v>2.032473708493165</v>
      </c>
      <c r="CS28" s="103">
        <v>3.017930802067518</v>
      </c>
      <c r="CT28" s="103">
        <v>2.6322528707445674</v>
      </c>
      <c r="CU28" s="103">
        <v>0.71515432471615636</v>
      </c>
      <c r="CV28" s="103">
        <v>2.9543567461992821</v>
      </c>
      <c r="CW28" s="103">
        <v>10.195079094369911</v>
      </c>
      <c r="CX28" s="103">
        <v>3.7230879216822346</v>
      </c>
      <c r="CY28" s="103">
        <v>3.0379163220322503</v>
      </c>
      <c r="CZ28" s="103">
        <v>18.935212472395047</v>
      </c>
      <c r="DA28" s="103">
        <v>10.398561113479603</v>
      </c>
      <c r="DB28" s="103">
        <v>8.4753972917979912</v>
      </c>
      <c r="DC28" s="103">
        <v>6.3169558059933406E-2</v>
      </c>
      <c r="DD28" s="103">
        <v>1.7538495787547492</v>
      </c>
      <c r="DE28" s="103">
        <v>5.5228425200342901</v>
      </c>
      <c r="DF28" s="103">
        <v>2.4977256611408838</v>
      </c>
      <c r="DG28" s="103">
        <v>0.25790371280462648</v>
      </c>
      <c r="DH28" s="103">
        <v>6.1610053395522577</v>
      </c>
      <c r="DI28" s="103">
        <v>5.5341322812356966</v>
      </c>
      <c r="DJ28" s="103">
        <v>6.5447589789699228</v>
      </c>
      <c r="DK28" s="103">
        <v>3.8153369335581888</v>
      </c>
      <c r="DL28" s="103">
        <v>4.9310132740240205</v>
      </c>
      <c r="DM28" s="103">
        <v>3.8189094180070797</v>
      </c>
      <c r="DN28" s="103">
        <v>7.1676635202332433</v>
      </c>
      <c r="DO28" s="103">
        <v>9.7870062607516459</v>
      </c>
      <c r="DP28" s="103">
        <v>3.7572015471771056</v>
      </c>
      <c r="DQ28" s="103">
        <v>1.8191339319892259</v>
      </c>
      <c r="DR28" s="103">
        <v>2.8456638070142692</v>
      </c>
      <c r="DS28" s="103">
        <v>2.4978344621252235</v>
      </c>
      <c r="DT28" s="103">
        <v>2.2399600544599263</v>
      </c>
      <c r="DU28" s="103">
        <v>4.8749104857888046</v>
      </c>
      <c r="DV28" s="103">
        <v>1.9559036440243522</v>
      </c>
      <c r="DW28" s="103">
        <v>4.9948618942881202</v>
      </c>
      <c r="DX28" s="103">
        <v>4.4657038362748596</v>
      </c>
      <c r="DY28" s="103">
        <v>4.1458975566176681</v>
      </c>
      <c r="DZ28" s="103">
        <v>5.5318751587214434</v>
      </c>
      <c r="EA28" s="103">
        <v>5.6706988151888744</v>
      </c>
      <c r="EB28" s="103">
        <v>2.5740536109804233</v>
      </c>
      <c r="EC28" s="103">
        <v>2.2818691748480182</v>
      </c>
      <c r="ED28" s="103">
        <v>9.5607822062249603</v>
      </c>
      <c r="EE28" s="103">
        <v>6.6363396547064122</v>
      </c>
      <c r="EF28" s="103">
        <v>10.342025674498457</v>
      </c>
      <c r="EG28" s="103">
        <v>4.2310243471256435</v>
      </c>
      <c r="EH28" s="103">
        <v>2.6609652105224986</v>
      </c>
      <c r="EI28" s="103">
        <v>6.951214158154178</v>
      </c>
      <c r="EJ28" s="103">
        <v>4.5477547111686132</v>
      </c>
      <c r="EK28" s="103">
        <v>6.7065272378999743E-2</v>
      </c>
      <c r="EL28" s="103">
        <v>5.0661557101572665</v>
      </c>
      <c r="EM28" s="103">
        <v>7.727336785083077</v>
      </c>
      <c r="EN28" s="103">
        <v>5.5251994529819539</v>
      </c>
      <c r="EO28" s="103">
        <v>3.9630966889483492</v>
      </c>
      <c r="EP28" s="103">
        <v>2.7402218777234597</v>
      </c>
      <c r="EQ28" s="103">
        <v>5.7133272113776004</v>
      </c>
      <c r="ER28" s="103">
        <v>5.7567033885132561</v>
      </c>
      <c r="ES28" s="103">
        <v>2.7816944842537565</v>
      </c>
      <c r="ET28" s="103">
        <v>3.0523613579897657</v>
      </c>
      <c r="EU28" s="103">
        <v>14.998774841775699</v>
      </c>
      <c r="EV28" s="103">
        <v>3.226583017854499</v>
      </c>
      <c r="EW28" s="103">
        <v>9.5893874727169113</v>
      </c>
      <c r="EX28" s="103">
        <v>2.7645315159916297</v>
      </c>
      <c r="EY28" s="103">
        <v>1.3813128823444325</v>
      </c>
      <c r="EZ28" s="103">
        <v>6.2798301595905972</v>
      </c>
      <c r="FA28" s="103">
        <v>3.7275054028339216</v>
      </c>
      <c r="FB28" s="103">
        <v>2.3139673292473733</v>
      </c>
      <c r="FC28" s="103">
        <v>2.3354746455731643</v>
      </c>
      <c r="FD28" s="103">
        <v>3.7191516853442175</v>
      </c>
      <c r="FE28" s="103">
        <v>3.1455231350329802</v>
      </c>
      <c r="FF28" s="103">
        <v>7.3078856222360598</v>
      </c>
      <c r="FG28" s="103">
        <v>1.8310767986657641</v>
      </c>
      <c r="FH28" s="103">
        <v>2.6817802401323689</v>
      </c>
      <c r="FI28" s="103">
        <v>2.1567823892298357</v>
      </c>
      <c r="FJ28" s="103">
        <v>5.9076959634495108</v>
      </c>
      <c r="FK28" s="103">
        <v>5.2467190593314763</v>
      </c>
      <c r="FL28" s="103">
        <v>1.0053108664825523</v>
      </c>
      <c r="FM28" s="103">
        <v>2.1711447383059093</v>
      </c>
      <c r="FN28" s="103">
        <v>9.379829256624701</v>
      </c>
      <c r="FO28" s="103">
        <v>3.5949819343841227</v>
      </c>
      <c r="FP28" s="103">
        <v>8.6409917755280485</v>
      </c>
      <c r="FQ28" s="103">
        <v>9.6189926225374691</v>
      </c>
      <c r="FR28" s="103">
        <v>1.630746455790504</v>
      </c>
    </row>
    <row r="29" spans="1:174" x14ac:dyDescent="0.2">
      <c r="A29" s="108" t="s">
        <v>1876</v>
      </c>
      <c r="B29" s="96">
        <v>292.28630048207935</v>
      </c>
      <c r="C29" s="96">
        <v>282.7450798976023</v>
      </c>
      <c r="D29" s="96">
        <v>311.38373578241305</v>
      </c>
      <c r="E29" s="96">
        <v>279.26373828676333</v>
      </c>
      <c r="F29" s="96">
        <v>285.34933575486559</v>
      </c>
      <c r="G29" s="110">
        <f t="shared" si="0"/>
        <v>4.3987024492591453E-2</v>
      </c>
      <c r="I29" s="96">
        <v>170.4178379604281</v>
      </c>
      <c r="J29" s="96">
        <v>180.97906698094167</v>
      </c>
      <c r="K29" s="96">
        <v>172.35112293664372</v>
      </c>
      <c r="L29" s="96">
        <v>185.31500296050538</v>
      </c>
      <c r="M29" s="96">
        <v>179.19453538328787</v>
      </c>
      <c r="N29" s="110">
        <f t="shared" si="1"/>
        <v>3.4768211126718518E-2</v>
      </c>
      <c r="O29" s="110"/>
      <c r="P29" s="4" t="s">
        <v>1072</v>
      </c>
      <c r="Q29" s="4" t="s">
        <v>1073</v>
      </c>
      <c r="R29" s="103">
        <v>14.246932502661302</v>
      </c>
      <c r="S29" s="103">
        <v>47.996938333882177</v>
      </c>
      <c r="T29" s="103">
        <v>20.218908486531461</v>
      </c>
      <c r="U29" s="103">
        <v>35.903122230479269</v>
      </c>
      <c r="V29" s="103">
        <v>20.681910063341146</v>
      </c>
      <c r="W29" s="103">
        <v>13.523122748199848</v>
      </c>
      <c r="X29" s="103">
        <v>22.875033330383143</v>
      </c>
      <c r="Y29" s="103">
        <v>19.77245574103825</v>
      </c>
      <c r="Z29" s="103">
        <v>19.329629038405159</v>
      </c>
      <c r="AA29" s="103">
        <v>12.727941198972848</v>
      </c>
      <c r="AB29" s="103">
        <v>29.2014936298797</v>
      </c>
      <c r="AC29" s="103">
        <v>14.002606311641443</v>
      </c>
      <c r="AD29" s="103">
        <v>18.48452847928457</v>
      </c>
      <c r="AE29" s="103">
        <v>15.952836978390186</v>
      </c>
      <c r="AF29" s="103">
        <v>19.294087505735771</v>
      </c>
      <c r="AG29" s="103">
        <v>12.714152811751271</v>
      </c>
      <c r="AH29" s="103">
        <v>20.14588406819513</v>
      </c>
      <c r="AI29" s="103">
        <v>13.921219623028152</v>
      </c>
      <c r="AJ29" s="103">
        <v>20.407357314207996</v>
      </c>
      <c r="AK29" s="103">
        <v>19.577027267734117</v>
      </c>
      <c r="AL29" s="103">
        <v>14.580589618697568</v>
      </c>
      <c r="AM29" s="103">
        <v>24.936840805858704</v>
      </c>
      <c r="AN29" s="103">
        <v>20.133255725662465</v>
      </c>
      <c r="AO29" s="103">
        <v>19.967167893445062</v>
      </c>
      <c r="AP29" s="103">
        <v>33.391671605119569</v>
      </c>
      <c r="AQ29" s="103">
        <v>24.873463181317078</v>
      </c>
      <c r="AR29" s="103">
        <v>23.831357665825792</v>
      </c>
      <c r="AS29" s="103">
        <v>14.371482977420023</v>
      </c>
      <c r="AT29" s="103">
        <v>13.314267688311011</v>
      </c>
      <c r="AU29" s="103">
        <v>20.07186203344655</v>
      </c>
      <c r="AV29" s="103">
        <v>22.92732796053043</v>
      </c>
      <c r="AW29" s="103">
        <v>13.797048078380346</v>
      </c>
      <c r="AX29" s="103">
        <v>19.084648770742231</v>
      </c>
      <c r="AY29" s="103">
        <v>15.050518479422305</v>
      </c>
      <c r="AZ29" s="103">
        <v>16.638526545560985</v>
      </c>
      <c r="BA29" s="103">
        <v>16.853246302061486</v>
      </c>
      <c r="BB29" s="103">
        <v>23.612662441220987</v>
      </c>
      <c r="BC29" s="103">
        <v>22.236757838135397</v>
      </c>
      <c r="BD29" s="103">
        <v>25.528286909803644</v>
      </c>
      <c r="BE29" s="103">
        <v>17.757745043940062</v>
      </c>
      <c r="BF29" s="103">
        <v>18.712366714994698</v>
      </c>
      <c r="BG29" s="103">
        <v>21.118106729961703</v>
      </c>
      <c r="BH29" s="103">
        <v>19.110890846571472</v>
      </c>
      <c r="BI29" s="103">
        <v>25.486429529258814</v>
      </c>
      <c r="BJ29" s="103">
        <v>16.268801523914615</v>
      </c>
      <c r="BK29" s="103">
        <v>12.556040561503885</v>
      </c>
      <c r="BL29" s="103">
        <v>15.061246587626503</v>
      </c>
      <c r="BM29" s="103">
        <v>20.34637269725021</v>
      </c>
      <c r="BN29" s="103">
        <v>23.981382256338819</v>
      </c>
      <c r="BO29" s="103">
        <v>29.405412217570738</v>
      </c>
      <c r="BP29" s="103">
        <v>25.590672677596562</v>
      </c>
      <c r="BQ29" s="103">
        <v>15.008223159643036</v>
      </c>
      <c r="BR29" s="103">
        <v>20.079342838877675</v>
      </c>
      <c r="BS29" s="103">
        <v>24.772271453386029</v>
      </c>
      <c r="BT29" s="103">
        <v>17.407727004123497</v>
      </c>
      <c r="BU29" s="103">
        <v>15.151871265478162</v>
      </c>
      <c r="BV29" s="103">
        <v>19.461485682847393</v>
      </c>
      <c r="BW29" s="103">
        <v>67.053884629824196</v>
      </c>
      <c r="BX29" s="103">
        <v>32.229765716359367</v>
      </c>
      <c r="BY29" s="103">
        <v>10.96349153302085</v>
      </c>
      <c r="BZ29" s="103">
        <v>23.799546152389869</v>
      </c>
      <c r="CA29" s="103">
        <v>12.698023035359384</v>
      </c>
      <c r="CB29" s="103">
        <v>16.47742039820152</v>
      </c>
      <c r="CC29" s="103">
        <v>16.951301231670364</v>
      </c>
      <c r="CD29" s="103">
        <v>22.250973528860243</v>
      </c>
      <c r="CE29" s="103">
        <v>67.796718197726818</v>
      </c>
      <c r="CF29" s="103">
        <v>15.81477726391479</v>
      </c>
      <c r="CG29" s="103">
        <v>24.768695929998124</v>
      </c>
      <c r="CH29" s="103">
        <v>12.458973764964169</v>
      </c>
      <c r="CI29" s="103">
        <v>13.631035764489274</v>
      </c>
      <c r="CJ29" s="103">
        <v>12.775471876806868</v>
      </c>
      <c r="CK29" s="103">
        <v>17.634777188119447</v>
      </c>
      <c r="CL29" s="103">
        <v>14.146763252522096</v>
      </c>
      <c r="CM29" s="103">
        <v>16.816637329281946</v>
      </c>
      <c r="CN29" s="103">
        <v>16.602591772269854</v>
      </c>
      <c r="CO29" s="103">
        <v>17.507065546497184</v>
      </c>
      <c r="CP29" s="103">
        <v>16.98791141110442</v>
      </c>
      <c r="CQ29" s="103">
        <v>17.828075622643187</v>
      </c>
      <c r="CR29" s="103">
        <v>16.468505678208032</v>
      </c>
      <c r="CS29" s="103">
        <v>18.715890113816833</v>
      </c>
      <c r="CT29" s="103">
        <v>20.448622011223549</v>
      </c>
      <c r="CU29" s="103">
        <v>18.359268458843921</v>
      </c>
      <c r="CV29" s="103">
        <v>19.515188737691087</v>
      </c>
      <c r="CW29" s="103">
        <v>17.797640637044509</v>
      </c>
      <c r="CX29" s="103">
        <v>16.674443909180013</v>
      </c>
      <c r="CY29" s="103">
        <v>16.923778855430104</v>
      </c>
      <c r="CZ29" s="103">
        <v>25.60164604410458</v>
      </c>
      <c r="DA29" s="103">
        <v>22.633383331897722</v>
      </c>
      <c r="DB29" s="103">
        <v>15.130597388712681</v>
      </c>
      <c r="DC29" s="103">
        <v>18.91774284646646</v>
      </c>
      <c r="DD29" s="103">
        <v>12.634216323071293</v>
      </c>
      <c r="DE29" s="103">
        <v>34.851094233479465</v>
      </c>
      <c r="DF29" s="103">
        <v>15.525346767432394</v>
      </c>
      <c r="DG29" s="103">
        <v>19.663867354618453</v>
      </c>
      <c r="DH29" s="103">
        <v>18.581169901403197</v>
      </c>
      <c r="DI29" s="103">
        <v>16.681424245263702</v>
      </c>
      <c r="DJ29" s="103">
        <v>17.258621884456456</v>
      </c>
      <c r="DK29" s="103">
        <v>17.439112279791971</v>
      </c>
      <c r="DL29" s="103">
        <v>16.480612100603285</v>
      </c>
      <c r="DM29" s="103">
        <v>14.898994616379454</v>
      </c>
      <c r="DN29" s="103">
        <v>28.07159731560396</v>
      </c>
      <c r="DO29" s="103">
        <v>23.237061631773145</v>
      </c>
      <c r="DP29" s="103">
        <v>13.153189088551285</v>
      </c>
      <c r="DQ29" s="103">
        <v>23.003217188460912</v>
      </c>
      <c r="DR29" s="103">
        <v>20.1174700352808</v>
      </c>
      <c r="DS29" s="103">
        <v>13.229468610462431</v>
      </c>
      <c r="DT29" s="103">
        <v>15.735090820628178</v>
      </c>
      <c r="DU29" s="103">
        <v>15.161147133834534</v>
      </c>
      <c r="DV29" s="103">
        <v>16.764393748770821</v>
      </c>
      <c r="DW29" s="103">
        <v>13.536710226162011</v>
      </c>
      <c r="DX29" s="103">
        <v>14.986326365576931</v>
      </c>
      <c r="DY29" s="103">
        <v>20.025496809688004</v>
      </c>
      <c r="DZ29" s="103">
        <v>17.823463219384276</v>
      </c>
      <c r="EA29" s="103">
        <v>18.18025262639798</v>
      </c>
      <c r="EB29" s="103">
        <v>11.910646847127159</v>
      </c>
      <c r="EC29" s="103">
        <v>14.290709153904878</v>
      </c>
      <c r="ED29" s="103">
        <v>15.384813773355528</v>
      </c>
      <c r="EE29" s="103">
        <v>14.589811099470973</v>
      </c>
      <c r="EF29" s="103">
        <v>21.066483844060734</v>
      </c>
      <c r="EG29" s="103">
        <v>20.096867477235293</v>
      </c>
      <c r="EH29" s="103">
        <v>15.684903891619646</v>
      </c>
      <c r="EI29" s="103">
        <v>17.080168159029064</v>
      </c>
      <c r="EJ29" s="103">
        <v>16.424349181130317</v>
      </c>
      <c r="EK29" s="103">
        <v>18.07574812555703</v>
      </c>
      <c r="EL29" s="103">
        <v>14.86467830071903</v>
      </c>
      <c r="EM29" s="103">
        <v>27.411974861523944</v>
      </c>
      <c r="EN29" s="103">
        <v>17.246879612026991</v>
      </c>
      <c r="EO29" s="103">
        <v>24.562495010303216</v>
      </c>
      <c r="EP29" s="103">
        <v>37.823080504177561</v>
      </c>
      <c r="EQ29" s="103">
        <v>17.946929697229443</v>
      </c>
      <c r="ER29" s="103">
        <v>18.076843379360348</v>
      </c>
      <c r="ES29" s="103">
        <v>14.31660090170511</v>
      </c>
      <c r="ET29" s="103">
        <v>40.275934056895579</v>
      </c>
      <c r="EU29" s="103">
        <v>20.429066895632321</v>
      </c>
      <c r="EV29" s="103">
        <v>24.935203451660048</v>
      </c>
      <c r="EW29" s="103">
        <v>29.259341494721138</v>
      </c>
      <c r="EX29" s="103">
        <v>14.591044053594429</v>
      </c>
      <c r="EY29" s="103">
        <v>25.018175280964492</v>
      </c>
      <c r="EZ29" s="103">
        <v>22.993314871885005</v>
      </c>
      <c r="FA29" s="103">
        <v>13.52816897916709</v>
      </c>
      <c r="FB29" s="103">
        <v>18.339468053064749</v>
      </c>
      <c r="FC29" s="103">
        <v>16.310338802986344</v>
      </c>
      <c r="FD29" s="103">
        <v>21.02431589564987</v>
      </c>
      <c r="FE29" s="103">
        <v>14.450759498215989</v>
      </c>
      <c r="FF29" s="103">
        <v>17.622715714916733</v>
      </c>
      <c r="FG29" s="103">
        <v>11.729478077563869</v>
      </c>
      <c r="FH29" s="103">
        <v>25.945956071993802</v>
      </c>
      <c r="FI29" s="103">
        <v>15.416737481113916</v>
      </c>
      <c r="FJ29" s="103">
        <v>14.195312984970665</v>
      </c>
      <c r="FK29" s="103">
        <v>17.360771460775126</v>
      </c>
      <c r="FL29" s="103">
        <v>26.485313192500715</v>
      </c>
      <c r="FM29" s="103">
        <v>16.137190147312392</v>
      </c>
      <c r="FN29" s="103">
        <v>22.571491981872818</v>
      </c>
      <c r="FO29" s="103">
        <v>14.456906219133719</v>
      </c>
      <c r="FP29" s="103">
        <v>14.989280996344789</v>
      </c>
      <c r="FQ29" s="103">
        <v>25.694207038476076</v>
      </c>
      <c r="FR29" s="103">
        <v>15.511812424719158</v>
      </c>
    </row>
    <row r="30" spans="1:174" x14ac:dyDescent="0.2">
      <c r="A30" s="108" t="s">
        <v>1885</v>
      </c>
      <c r="B30" s="96">
        <v>22.722297939656713</v>
      </c>
      <c r="C30" s="96">
        <v>23.093791041214121</v>
      </c>
      <c r="D30" s="96">
        <v>22.604918740349483</v>
      </c>
      <c r="E30" s="96">
        <v>23.35346380350467</v>
      </c>
      <c r="F30" s="96">
        <v>22.953894157662983</v>
      </c>
      <c r="G30" s="110">
        <f t="shared" si="0"/>
        <v>1.2970620776156006E-2</v>
      </c>
      <c r="I30" s="96">
        <v>46.059182252158806</v>
      </c>
      <c r="J30" s="96">
        <v>49.185260826558064</v>
      </c>
      <c r="K30" s="96">
        <v>48.450596298102454</v>
      </c>
      <c r="L30" s="96">
        <v>49.32978426006845</v>
      </c>
      <c r="M30" s="96">
        <v>47.36594167160974</v>
      </c>
      <c r="N30" s="110">
        <f t="shared" si="1"/>
        <v>2.8508306420400756E-2</v>
      </c>
      <c r="O30" s="110"/>
      <c r="P30" s="4" t="s">
        <v>1109</v>
      </c>
      <c r="Q30" s="4" t="s">
        <v>1110</v>
      </c>
      <c r="R30" s="103">
        <v>27.52130845388681</v>
      </c>
      <c r="S30" s="103">
        <v>36.3032415667046</v>
      </c>
      <c r="T30" s="103">
        <v>17.338102836206954</v>
      </c>
      <c r="U30" s="103">
        <v>32.223061660989558</v>
      </c>
      <c r="V30" s="103">
        <v>36.012375298657183</v>
      </c>
      <c r="W30" s="103">
        <v>35.348616772424926</v>
      </c>
      <c r="X30" s="103">
        <v>29.425794251286813</v>
      </c>
      <c r="Y30" s="103">
        <v>29.971776665850953</v>
      </c>
      <c r="Z30" s="103">
        <v>14.5782883544437</v>
      </c>
      <c r="AA30" s="103">
        <v>34.234343680434257</v>
      </c>
      <c r="AB30" s="103">
        <v>13.592089008819963</v>
      </c>
      <c r="AC30" s="103">
        <v>33.871036659944998</v>
      </c>
      <c r="AD30" s="103">
        <v>32.994807771015303</v>
      </c>
      <c r="AE30" s="103">
        <v>26.427983415617732</v>
      </c>
      <c r="AF30" s="103">
        <v>18.267972582162358</v>
      </c>
      <c r="AG30" s="103">
        <v>26.285226070544383</v>
      </c>
      <c r="AH30" s="103">
        <v>11.618896604346746</v>
      </c>
      <c r="AI30" s="103">
        <v>35.135526096483332</v>
      </c>
      <c r="AJ30" s="103">
        <v>30.480238024446869</v>
      </c>
      <c r="AK30" s="103">
        <v>46.539774582459209</v>
      </c>
      <c r="AL30" s="103">
        <v>15.952274704666175</v>
      </c>
      <c r="AM30" s="103">
        <v>20.709998002706392</v>
      </c>
      <c r="AN30" s="103">
        <v>21.652056264558439</v>
      </c>
      <c r="AO30" s="103">
        <v>21.784056874674022</v>
      </c>
      <c r="AP30" s="103">
        <v>32.934207110133322</v>
      </c>
      <c r="AQ30" s="103">
        <v>15.895600886465081</v>
      </c>
      <c r="AR30" s="103">
        <v>27.952734376382168</v>
      </c>
      <c r="AS30" s="103">
        <v>22.886904852888744</v>
      </c>
      <c r="AT30" s="103">
        <v>34.603207895349435</v>
      </c>
      <c r="AU30" s="103">
        <v>19.111445838950051</v>
      </c>
      <c r="AV30" s="103">
        <v>21.138653498136065</v>
      </c>
      <c r="AW30" s="103">
        <v>17.391059899131914</v>
      </c>
      <c r="AX30" s="103">
        <v>32.920688915067672</v>
      </c>
      <c r="AY30" s="103">
        <v>36.418803207118664</v>
      </c>
      <c r="AZ30" s="103">
        <v>28.817212741177588</v>
      </c>
      <c r="BA30" s="103">
        <v>20.422324904024237</v>
      </c>
      <c r="BB30" s="103">
        <v>23.778979616657477</v>
      </c>
      <c r="BC30" s="103">
        <v>23.424229031585963</v>
      </c>
      <c r="BD30" s="103">
        <v>28.594264558522013</v>
      </c>
      <c r="BE30" s="103">
        <v>31.276967024782675</v>
      </c>
      <c r="BF30" s="103">
        <v>18.432239509600791</v>
      </c>
      <c r="BG30" s="103">
        <v>27.390283818302148</v>
      </c>
      <c r="BH30" s="103">
        <v>19.603562176618162</v>
      </c>
      <c r="BI30" s="103">
        <v>20.427714381663606</v>
      </c>
      <c r="BJ30" s="103">
        <v>19.817262715594694</v>
      </c>
      <c r="BK30" s="103">
        <v>42.09017048023189</v>
      </c>
      <c r="BL30" s="103">
        <v>26.864046810670288</v>
      </c>
      <c r="BM30" s="103">
        <v>21.449993708144106</v>
      </c>
      <c r="BN30" s="103">
        <v>22.712096702228109</v>
      </c>
      <c r="BO30" s="103">
        <v>9.1367024645408677</v>
      </c>
      <c r="BP30" s="103">
        <v>28.481328969824453</v>
      </c>
      <c r="BQ30" s="103">
        <v>27.570884922212322</v>
      </c>
      <c r="BR30" s="103">
        <v>37.537601539446598</v>
      </c>
      <c r="BS30" s="103">
        <v>13.520262794472991</v>
      </c>
      <c r="BT30" s="103">
        <v>27.959933682449531</v>
      </c>
      <c r="BU30" s="103">
        <v>28.10318561282455</v>
      </c>
      <c r="BV30" s="103">
        <v>21.280535815718306</v>
      </c>
      <c r="BW30" s="103">
        <v>30.18830004015091</v>
      </c>
      <c r="BX30" s="103">
        <v>42.705222758257442</v>
      </c>
      <c r="BY30" s="103">
        <v>37.677854192839035</v>
      </c>
      <c r="BZ30" s="103">
        <v>28.681765640420529</v>
      </c>
      <c r="CA30" s="103">
        <v>20.493404147772011</v>
      </c>
      <c r="CB30" s="103">
        <v>18.313157798015656</v>
      </c>
      <c r="CC30" s="103">
        <v>40.664670470857004</v>
      </c>
      <c r="CD30" s="103">
        <v>29.976912894761551</v>
      </c>
      <c r="CE30" s="103">
        <v>18.818464099046544</v>
      </c>
      <c r="CF30" s="103">
        <v>29.75961827970972</v>
      </c>
      <c r="CG30" s="103">
        <v>35.980685456685229</v>
      </c>
      <c r="CH30" s="103">
        <v>28.201142917867688</v>
      </c>
      <c r="CI30" s="103">
        <v>16.745681886836554</v>
      </c>
      <c r="CJ30" s="103">
        <v>30.150715663674173</v>
      </c>
      <c r="CK30" s="103">
        <v>20.095380820077672</v>
      </c>
      <c r="CL30" s="103">
        <v>28.954428785936393</v>
      </c>
      <c r="CM30" s="103">
        <v>34.427871490465698</v>
      </c>
      <c r="CN30" s="103">
        <v>42.372779218452898</v>
      </c>
      <c r="CO30" s="103">
        <v>28.081167261849281</v>
      </c>
      <c r="CP30" s="103">
        <v>56.057852155976889</v>
      </c>
      <c r="CQ30" s="103">
        <v>25.427999172098023</v>
      </c>
      <c r="CR30" s="103">
        <v>14.7867792170833</v>
      </c>
      <c r="CS30" s="103">
        <v>32.394523230975771</v>
      </c>
      <c r="CT30" s="103">
        <v>21.7648093679515</v>
      </c>
      <c r="CU30" s="103">
        <v>15.80980845366666</v>
      </c>
      <c r="CV30" s="103">
        <v>36.800173788714694</v>
      </c>
      <c r="CW30" s="103">
        <v>31.039587814952352</v>
      </c>
      <c r="CX30" s="103">
        <v>45.282357053429131</v>
      </c>
      <c r="CY30" s="103">
        <v>17.356060413030956</v>
      </c>
      <c r="CZ30" s="103">
        <v>14.503402827590381</v>
      </c>
      <c r="DA30" s="103">
        <v>22.723589575372507</v>
      </c>
      <c r="DB30" s="103">
        <v>22.200645509616386</v>
      </c>
      <c r="DC30" s="103">
        <v>42.856867442481366</v>
      </c>
      <c r="DD30" s="103">
        <v>19.775882000695468</v>
      </c>
      <c r="DE30" s="103">
        <v>21.321781698524354</v>
      </c>
      <c r="DF30" s="103">
        <v>42.013071620816184</v>
      </c>
      <c r="DG30" s="103">
        <v>37.30953728692063</v>
      </c>
      <c r="DH30" s="103">
        <v>33.207830951462718</v>
      </c>
      <c r="DI30" s="103">
        <v>18.637738673159387</v>
      </c>
      <c r="DJ30" s="103">
        <v>31.000589436885669</v>
      </c>
      <c r="DK30" s="103">
        <v>22.786781910606109</v>
      </c>
      <c r="DL30" s="103">
        <v>38.915630980774594</v>
      </c>
      <c r="DM30" s="103">
        <v>35.619252707379076</v>
      </c>
      <c r="DN30" s="103">
        <v>14.511310451296932</v>
      </c>
      <c r="DO30" s="103">
        <v>29.352721006875175</v>
      </c>
      <c r="DP30" s="103">
        <v>28.60208319713276</v>
      </c>
      <c r="DQ30" s="103">
        <v>28.26156252050983</v>
      </c>
      <c r="DR30" s="103">
        <v>37.822909127537912</v>
      </c>
      <c r="DS30" s="103">
        <v>31.176432631281337</v>
      </c>
      <c r="DT30" s="103">
        <v>20.194265338313521</v>
      </c>
      <c r="DU30" s="103">
        <v>32.168733266703988</v>
      </c>
      <c r="DV30" s="103">
        <v>25.090229662028989</v>
      </c>
      <c r="DW30" s="103">
        <v>26.908018220668339</v>
      </c>
      <c r="DX30" s="103">
        <v>19.39928972718586</v>
      </c>
      <c r="DY30" s="103">
        <v>29.867936321050596</v>
      </c>
      <c r="DZ30" s="103">
        <v>30.555659085604457</v>
      </c>
      <c r="EA30" s="103">
        <v>34.702463474537502</v>
      </c>
      <c r="EB30" s="103">
        <v>23.379184569048768</v>
      </c>
      <c r="EC30" s="103">
        <v>19.936758033959283</v>
      </c>
      <c r="ED30" s="103">
        <v>25.476037700888078</v>
      </c>
      <c r="EE30" s="103">
        <v>12.730162902782906</v>
      </c>
      <c r="EF30" s="103">
        <v>16.707860029214761</v>
      </c>
      <c r="EG30" s="103">
        <v>30.068248822536265</v>
      </c>
      <c r="EH30" s="103">
        <v>30.149256125213164</v>
      </c>
      <c r="EI30" s="103">
        <v>23.832600815670954</v>
      </c>
      <c r="EJ30" s="103">
        <v>26.727642763892668</v>
      </c>
      <c r="EK30" s="103">
        <v>27.813095218931345</v>
      </c>
      <c r="EL30" s="103">
        <v>18.113767439016033</v>
      </c>
      <c r="EM30" s="103">
        <v>39.534830937048056</v>
      </c>
      <c r="EN30" s="103">
        <v>21.359905603007714</v>
      </c>
      <c r="EO30" s="103">
        <v>34.179040575917114</v>
      </c>
      <c r="EP30" s="103">
        <v>20.766214811214642</v>
      </c>
      <c r="EQ30" s="103">
        <v>35.16836734716248</v>
      </c>
      <c r="ER30" s="103">
        <v>28.49209064527524</v>
      </c>
      <c r="ES30" s="103">
        <v>35.073891821020652</v>
      </c>
      <c r="ET30" s="103">
        <v>23.02217540430869</v>
      </c>
      <c r="EU30" s="103">
        <v>41.64913366289322</v>
      </c>
      <c r="EV30" s="103">
        <v>21.028807313690745</v>
      </c>
      <c r="EW30" s="103">
        <v>27.5641810006932</v>
      </c>
      <c r="EX30" s="103">
        <v>41.483191989093754</v>
      </c>
      <c r="EY30" s="103">
        <v>15.46476538382886</v>
      </c>
      <c r="EZ30" s="103">
        <v>15.965929234435876</v>
      </c>
      <c r="FA30" s="103">
        <v>24.501687716607439</v>
      </c>
      <c r="FB30" s="103">
        <v>30.92510341145098</v>
      </c>
      <c r="FC30" s="103">
        <v>33.85647295441435</v>
      </c>
      <c r="FD30" s="103">
        <v>14.073135729462788</v>
      </c>
      <c r="FE30" s="103">
        <v>21.622299991627177</v>
      </c>
      <c r="FF30" s="103">
        <v>28.046296218948928</v>
      </c>
      <c r="FG30" s="103">
        <v>25.435936398735873</v>
      </c>
      <c r="FH30" s="103">
        <v>27.832541563719339</v>
      </c>
      <c r="FI30" s="103">
        <v>17.618002102089253</v>
      </c>
      <c r="FJ30" s="103">
        <v>31.394607146594502</v>
      </c>
      <c r="FK30" s="103">
        <v>21.18999421523711</v>
      </c>
      <c r="FL30" s="103">
        <v>25.244370351994281</v>
      </c>
      <c r="FM30" s="103">
        <v>17.438319558070706</v>
      </c>
      <c r="FN30" s="103">
        <v>30.845987013026992</v>
      </c>
      <c r="FO30" s="103">
        <v>19.230911173217066</v>
      </c>
      <c r="FP30" s="103">
        <v>39.413910256502248</v>
      </c>
      <c r="FQ30" s="103">
        <v>24.081940581415711</v>
      </c>
      <c r="FR30" s="103">
        <v>26.264424655190037</v>
      </c>
    </row>
    <row r="31" spans="1:174" x14ac:dyDescent="0.2">
      <c r="A31" s="108" t="s">
        <v>1894</v>
      </c>
      <c r="B31" s="96">
        <v>4692.3176541938456</v>
      </c>
      <c r="C31" s="96">
        <v>5468.0794573713329</v>
      </c>
      <c r="D31" s="96">
        <v>4667.228285727545</v>
      </c>
      <c r="E31" s="96">
        <v>5000.7694610402268</v>
      </c>
      <c r="F31" s="96">
        <v>4932.8050217737145</v>
      </c>
      <c r="G31" s="110">
        <f t="shared" si="0"/>
        <v>6.5246330984744139E-2</v>
      </c>
      <c r="I31" s="96">
        <v>19254.394589878444</v>
      </c>
      <c r="J31" s="96">
        <v>20487.068801115252</v>
      </c>
      <c r="K31" s="96">
        <v>18726.207267464408</v>
      </c>
      <c r="L31" s="96">
        <v>18334.903423342374</v>
      </c>
      <c r="M31" s="96">
        <v>17437.610766361697</v>
      </c>
      <c r="N31" s="110">
        <f t="shared" si="1"/>
        <v>6.0020076963469199E-2</v>
      </c>
      <c r="O31" s="110"/>
      <c r="P31" s="4" t="s">
        <v>1147</v>
      </c>
      <c r="Q31" s="4" t="s">
        <v>1148</v>
      </c>
      <c r="R31" s="103">
        <v>5183.575500451715</v>
      </c>
      <c r="S31" s="103">
        <v>6064.5738734832375</v>
      </c>
      <c r="T31" s="103">
        <v>5380.8136574464343</v>
      </c>
      <c r="U31" s="103">
        <v>4814.5143519125431</v>
      </c>
      <c r="V31" s="103">
        <v>4321.0896353349171</v>
      </c>
      <c r="W31" s="103">
        <v>5318.4174333465398</v>
      </c>
      <c r="X31" s="103">
        <v>5120.2446434394315</v>
      </c>
      <c r="Y31" s="103">
        <v>5890.834682917226</v>
      </c>
      <c r="Z31" s="103">
        <v>4789.9382525296378</v>
      </c>
      <c r="AA31" s="103">
        <v>4696.4852555771331</v>
      </c>
      <c r="AB31" s="103">
        <v>4748.3940152153364</v>
      </c>
      <c r="AC31" s="103">
        <v>6112.1970594333088</v>
      </c>
      <c r="AD31" s="103">
        <v>4396.0153187967662</v>
      </c>
      <c r="AE31" s="103">
        <v>4770.014048115012</v>
      </c>
      <c r="AF31" s="103">
        <v>6168.6324378506924</v>
      </c>
      <c r="AG31" s="103">
        <v>5015.538156131669</v>
      </c>
      <c r="AH31" s="103">
        <v>4188.9309841427639</v>
      </c>
      <c r="AI31" s="103">
        <v>4522.1726418277121</v>
      </c>
      <c r="AJ31" s="103">
        <v>4302.6203810644947</v>
      </c>
      <c r="AK31" s="103">
        <v>5746.5493642999372</v>
      </c>
      <c r="AL31" s="103">
        <v>4935.9212423788176</v>
      </c>
      <c r="AM31" s="103">
        <v>5370.4105518118786</v>
      </c>
      <c r="AN31" s="103">
        <v>6183.8886208110898</v>
      </c>
      <c r="AO31" s="103">
        <v>5315.4544561400908</v>
      </c>
      <c r="AP31" s="103">
        <v>5361.8150270164188</v>
      </c>
      <c r="AQ31" s="103">
        <v>4284.3361375536224</v>
      </c>
      <c r="AR31" s="103">
        <v>6595.1787336687939</v>
      </c>
      <c r="AS31" s="103">
        <v>4864.9678843211514</v>
      </c>
      <c r="AT31" s="103">
        <v>5926.1322900377199</v>
      </c>
      <c r="AU31" s="103">
        <v>4845.3586274715062</v>
      </c>
      <c r="AV31" s="103">
        <v>5380.9768713193853</v>
      </c>
      <c r="AW31" s="103">
        <v>5159.5478396799008</v>
      </c>
      <c r="AX31" s="103">
        <v>4232.7492253708569</v>
      </c>
      <c r="AY31" s="103">
        <v>5986.5898340796093</v>
      </c>
      <c r="AZ31" s="103">
        <v>5123.9563659517762</v>
      </c>
      <c r="BA31" s="103">
        <v>5964.3092361582076</v>
      </c>
      <c r="BB31" s="103">
        <v>3216.8988186520446</v>
      </c>
      <c r="BC31" s="103">
        <v>6248.3836433395536</v>
      </c>
      <c r="BD31" s="103">
        <v>4124.6576716621876</v>
      </c>
      <c r="BE31" s="103">
        <v>5655.3974801101149</v>
      </c>
      <c r="BF31" s="103">
        <v>5087.6492876095454</v>
      </c>
      <c r="BG31" s="103">
        <v>5423.8101697655156</v>
      </c>
      <c r="BH31" s="103">
        <v>4233.8064745946713</v>
      </c>
      <c r="BI31" s="103">
        <v>4546.7225126354961</v>
      </c>
      <c r="BJ31" s="103">
        <v>5118.4329680475121</v>
      </c>
      <c r="BK31" s="103">
        <v>5413.515525396022</v>
      </c>
      <c r="BL31" s="103">
        <v>5219.4696820881964</v>
      </c>
      <c r="BM31" s="103">
        <v>5928.4684207790669</v>
      </c>
      <c r="BN31" s="103">
        <v>5283.911882635758</v>
      </c>
      <c r="BO31" s="103">
        <v>4698.7760289720691</v>
      </c>
      <c r="BP31" s="103">
        <v>6001.6462833821342</v>
      </c>
      <c r="BQ31" s="103">
        <v>4701.090235511665</v>
      </c>
      <c r="BR31" s="103">
        <v>3997.0276081722541</v>
      </c>
      <c r="BS31" s="103">
        <v>4475.5655936437288</v>
      </c>
      <c r="BT31" s="103">
        <v>4940.6853109082276</v>
      </c>
      <c r="BU31" s="103">
        <v>4224.371183814902</v>
      </c>
      <c r="BV31" s="103">
        <v>5622.9815592822197</v>
      </c>
      <c r="BW31" s="103" t="e">
        <v>#VALUE!</v>
      </c>
      <c r="BX31" s="103">
        <v>5386.7738461637464</v>
      </c>
      <c r="BY31" s="103">
        <v>4380.1946346877548</v>
      </c>
      <c r="BZ31" s="103">
        <v>1196.6248486471536</v>
      </c>
      <c r="CA31" s="103">
        <v>5376.487917760368</v>
      </c>
      <c r="CB31" s="103">
        <v>4501.152568346688</v>
      </c>
      <c r="CC31" s="103">
        <v>4969.8273528527916</v>
      </c>
      <c r="CD31" s="103">
        <v>3182.2537335374541</v>
      </c>
      <c r="CE31" s="103">
        <v>11658.049952755689</v>
      </c>
      <c r="CF31" s="103">
        <v>5298.8427525308171</v>
      </c>
      <c r="CG31" s="103">
        <v>6123.5190972588125</v>
      </c>
      <c r="CH31" s="103">
        <v>5021.5578358402217</v>
      </c>
      <c r="CI31" s="103">
        <v>4393.4921259032926</v>
      </c>
      <c r="CJ31" s="103">
        <v>5700.2610364269776</v>
      </c>
      <c r="CK31" s="103">
        <v>4662.570409178451</v>
      </c>
      <c r="CL31" s="103">
        <v>5038.9521516093955</v>
      </c>
      <c r="CM31" s="103">
        <v>4687.7334118297676</v>
      </c>
      <c r="CN31" s="103">
        <v>4921.223653191535</v>
      </c>
      <c r="CO31" s="103">
        <v>1017.7131422846513</v>
      </c>
      <c r="CP31" s="103">
        <v>5145.5858854187763</v>
      </c>
      <c r="CQ31" s="103">
        <v>4981.446419249196</v>
      </c>
      <c r="CR31" s="103">
        <v>6499.7335125814916</v>
      </c>
      <c r="CS31" s="103">
        <v>6022.3812964583103</v>
      </c>
      <c r="CT31" s="103">
        <v>6553.8331652675797</v>
      </c>
      <c r="CU31" s="103">
        <v>5332.4554761530007</v>
      </c>
      <c r="CV31" s="103">
        <v>4818.6266740861456</v>
      </c>
      <c r="CW31" s="103">
        <v>5010.1670674686629</v>
      </c>
      <c r="CX31" s="103">
        <v>4999.8008978229918</v>
      </c>
      <c r="CY31" s="103">
        <v>5281.5544534565815</v>
      </c>
      <c r="CZ31" s="103">
        <v>498.59666510355726</v>
      </c>
      <c r="DA31" s="103">
        <v>5863.8694860129253</v>
      </c>
      <c r="DB31" s="103">
        <v>4101.6947947875669</v>
      </c>
      <c r="DC31" s="103">
        <v>5040.6770999685032</v>
      </c>
      <c r="DD31" s="103">
        <v>5059.2252281268138</v>
      </c>
      <c r="DE31" s="103">
        <v>1816.8097347514718</v>
      </c>
      <c r="DF31" s="103">
        <v>5551.3221865401683</v>
      </c>
      <c r="DG31" s="103">
        <v>5078.4220118395497</v>
      </c>
      <c r="DH31" s="103">
        <v>4865.7574199373412</v>
      </c>
      <c r="DI31" s="103">
        <v>5119.008906111153</v>
      </c>
      <c r="DJ31" s="103">
        <v>4674.6505044219302</v>
      </c>
      <c r="DK31" s="103">
        <v>4924.2984302107097</v>
      </c>
      <c r="DL31" s="103">
        <v>5304.9480652113334</v>
      </c>
      <c r="DM31" s="103">
        <v>4550.779950852967</v>
      </c>
      <c r="DN31" s="103">
        <v>4913.6937191484176</v>
      </c>
      <c r="DO31" s="103">
        <v>2588.2799502201169</v>
      </c>
      <c r="DP31" s="103">
        <v>5712.2310456301702</v>
      </c>
      <c r="DQ31" s="103">
        <v>5097.7961568162218</v>
      </c>
      <c r="DR31" s="103">
        <v>6048.1127026833256</v>
      </c>
      <c r="DS31" s="103">
        <v>5195.9561106448919</v>
      </c>
      <c r="DT31" s="103">
        <v>5310.3965033041095</v>
      </c>
      <c r="DU31" s="103">
        <v>5739.5930681492682</v>
      </c>
      <c r="DV31" s="103">
        <v>4748.0264559385423</v>
      </c>
      <c r="DW31" s="103">
        <v>4547.2224354669688</v>
      </c>
      <c r="DX31" s="103">
        <v>5261.0574216075656</v>
      </c>
      <c r="DY31" s="103">
        <v>5050.8110349075268</v>
      </c>
      <c r="DZ31" s="103">
        <v>6084.6765880831372</v>
      </c>
      <c r="EA31" s="103">
        <v>4196.3271053237613</v>
      </c>
      <c r="EB31" s="103">
        <v>5555.963154688272</v>
      </c>
      <c r="EC31" s="103">
        <v>4954.530068916135</v>
      </c>
      <c r="ED31" s="103">
        <v>4660.4057873281972</v>
      </c>
      <c r="EE31" s="103">
        <v>5062.7078157759797</v>
      </c>
      <c r="EF31" s="103">
        <v>4420.0777873939305</v>
      </c>
      <c r="EG31" s="103">
        <v>5290.0361387971843</v>
      </c>
      <c r="EH31" s="103">
        <v>4503.3744096572464</v>
      </c>
      <c r="EI31" s="103">
        <v>5410.9698215091303</v>
      </c>
      <c r="EJ31" s="103">
        <v>5191.8949816560862</v>
      </c>
      <c r="EK31" s="103">
        <v>4884.2984871029221</v>
      </c>
      <c r="EL31" s="103">
        <v>3663.2125054154239</v>
      </c>
      <c r="EM31" s="103">
        <v>4972.0491310570051</v>
      </c>
      <c r="EN31" s="103">
        <v>5571.4984909976793</v>
      </c>
      <c r="EO31" s="103">
        <v>4233.050910976719</v>
      </c>
      <c r="EP31" s="103">
        <v>5212.0794766940626</v>
      </c>
      <c r="EQ31" s="103">
        <v>4603.956692933838</v>
      </c>
      <c r="ER31" s="103">
        <v>4722.297728720725</v>
      </c>
      <c r="ES31" s="103">
        <v>5847.6156046195756</v>
      </c>
      <c r="ET31" s="103">
        <v>6535.0937951042251</v>
      </c>
      <c r="EU31" s="103">
        <v>4818.0896124799519</v>
      </c>
      <c r="EV31" s="103">
        <v>5438.5822393121161</v>
      </c>
      <c r="EW31" s="103">
        <v>5947.2445503589361</v>
      </c>
      <c r="EX31" s="103">
        <v>5908.7457988110054</v>
      </c>
      <c r="EY31" s="103">
        <v>4230.2526916715724</v>
      </c>
      <c r="EZ31" s="103">
        <v>5433.1090708352731</v>
      </c>
      <c r="FA31" s="103">
        <v>5549.92717809635</v>
      </c>
      <c r="FB31" s="103">
        <v>5173.7820888252827</v>
      </c>
      <c r="FC31" s="103">
        <v>8093.6528408478116</v>
      </c>
      <c r="FD31" s="103">
        <v>4695.184164070798</v>
      </c>
      <c r="FE31" s="103">
        <v>5776.4181132339545</v>
      </c>
      <c r="FF31" s="103">
        <v>5067.3917765411697</v>
      </c>
      <c r="FG31" s="103">
        <v>5584.2444698655781</v>
      </c>
      <c r="FH31" s="103">
        <v>5725.5326458100035</v>
      </c>
      <c r="FI31" s="103">
        <v>5632.2323284696731</v>
      </c>
      <c r="FJ31" s="103">
        <v>5068.9271499725264</v>
      </c>
      <c r="FK31" s="103">
        <v>4397.2710746709627</v>
      </c>
      <c r="FL31" s="103">
        <v>6119.1024369978986</v>
      </c>
      <c r="FM31" s="103">
        <v>4798.8428291929877</v>
      </c>
      <c r="FN31" s="103">
        <v>3484.9850266861922</v>
      </c>
      <c r="FO31" s="103">
        <v>4645.108955237637</v>
      </c>
      <c r="FP31" s="103">
        <v>5094.7703030890789</v>
      </c>
      <c r="FQ31" s="103">
        <v>5103.5955375798003</v>
      </c>
      <c r="FR31" s="103">
        <v>5194.3291373846423</v>
      </c>
    </row>
    <row r="32" spans="1:174" x14ac:dyDescent="0.2">
      <c r="A32" s="108" t="s">
        <v>2100</v>
      </c>
      <c r="B32" s="96">
        <v>9.8049884657022621E-2</v>
      </c>
      <c r="C32" s="96">
        <v>9.5704698629652488E-2</v>
      </c>
      <c r="D32" s="96">
        <v>9.3963523559688691E-2</v>
      </c>
      <c r="E32" s="96">
        <v>8.6937073501798648E-2</v>
      </c>
      <c r="F32" s="96">
        <v>8.6856449405442654E-2</v>
      </c>
      <c r="G32" s="110">
        <f t="shared" si="0"/>
        <v>5.5722194828648632E-2</v>
      </c>
      <c r="I32" s="96">
        <v>0.90920792318320687</v>
      </c>
      <c r="J32" s="96">
        <v>0.89278514999890879</v>
      </c>
      <c r="K32" s="96">
        <v>0.87792850869978267</v>
      </c>
      <c r="L32" s="96">
        <v>0.86972803566631696</v>
      </c>
      <c r="M32" s="96">
        <v>0.89055104960951181</v>
      </c>
      <c r="N32" s="110">
        <f t="shared" si="1"/>
        <v>1.7026401672465566E-2</v>
      </c>
      <c r="O32" s="110"/>
      <c r="P32" s="4" t="s">
        <v>1266</v>
      </c>
      <c r="Q32" s="4" t="s">
        <v>1267</v>
      </c>
      <c r="R32" s="103">
        <v>4.8493929514441189E-2</v>
      </c>
      <c r="S32" s="103">
        <v>0.17940779624573161</v>
      </c>
      <c r="T32" s="103">
        <v>5.9157650575109383E-2</v>
      </c>
      <c r="U32" s="103">
        <v>0.10641807113953042</v>
      </c>
      <c r="V32" s="103">
        <v>4.1629707591840495E-2</v>
      </c>
      <c r="W32" s="103">
        <v>0.10607275055328433</v>
      </c>
      <c r="X32" s="103">
        <v>0.22370670260182945</v>
      </c>
      <c r="Y32" s="103">
        <v>5.389703664755871E-2</v>
      </c>
      <c r="Z32" s="103">
        <v>7.3394568316107051E-2</v>
      </c>
      <c r="AA32" s="103">
        <v>0.1727910270267653</v>
      </c>
      <c r="AB32" s="103">
        <v>9.5946572733102087E-2</v>
      </c>
      <c r="AC32" s="103">
        <v>5.9163870747419869E-2</v>
      </c>
      <c r="AD32" s="103">
        <v>0.18618504433337119</v>
      </c>
      <c r="AE32" s="103">
        <v>0.15999688550307595</v>
      </c>
      <c r="AF32" s="103">
        <v>6.803730412780333E-2</v>
      </c>
      <c r="AG32" s="103">
        <v>3.037770366107579E-2</v>
      </c>
      <c r="AH32" s="103">
        <v>4.196307907500927E-2</v>
      </c>
      <c r="AI32" s="103">
        <v>0.15782164577439523</v>
      </c>
      <c r="AJ32" s="103">
        <v>5.6715820773777424E-2</v>
      </c>
      <c r="AK32" s="103">
        <v>6.5979422030664717E-2</v>
      </c>
      <c r="AL32" s="103">
        <v>0.12706999099695787</v>
      </c>
      <c r="AM32" s="103">
        <v>0.20589895017250931</v>
      </c>
      <c r="AN32" s="103">
        <v>9.0976752563233704E-2</v>
      </c>
      <c r="AO32" s="103">
        <v>9.4536791876807774E-2</v>
      </c>
      <c r="AP32" s="103">
        <v>7.1944373794385175E-2</v>
      </c>
      <c r="AQ32" s="103">
        <v>3.4194887454103221E-2</v>
      </c>
      <c r="AR32" s="103">
        <v>0.12810660909351088</v>
      </c>
      <c r="AS32" s="103">
        <v>5.0792573507699577E-2</v>
      </c>
      <c r="AT32" s="103">
        <v>8.8990884017738275E-2</v>
      </c>
      <c r="AU32" s="103">
        <v>8.9109541424093414E-2</v>
      </c>
      <c r="AV32" s="103">
        <v>4.6578365641722998E-2</v>
      </c>
      <c r="AW32" s="103">
        <v>4.8372466222902373E-2</v>
      </c>
      <c r="AX32" s="103">
        <v>0.10208584786182502</v>
      </c>
      <c r="AY32" s="103">
        <v>0.3521919335900881</v>
      </c>
      <c r="AZ32" s="103">
        <v>4.4790098328501476E-2</v>
      </c>
      <c r="BA32" s="103">
        <v>8.3883072137296122E-2</v>
      </c>
      <c r="BB32" s="103">
        <v>5.8530196158743698E-2</v>
      </c>
      <c r="BC32" s="103">
        <v>5.3726322350721618E-2</v>
      </c>
      <c r="BD32" s="103">
        <v>9.7105059384336279E-2</v>
      </c>
      <c r="BE32" s="103">
        <v>0.14303396561079931</v>
      </c>
      <c r="BF32" s="103">
        <v>0.11924172903318644</v>
      </c>
      <c r="BG32" s="103">
        <v>8.5814869348519673E-2</v>
      </c>
      <c r="BH32" s="103">
        <v>7.2293603014948762E-2</v>
      </c>
      <c r="BI32" s="103">
        <v>2.2910460208336335E-2</v>
      </c>
      <c r="BJ32" s="103">
        <v>4.1517518052201358E-2</v>
      </c>
      <c r="BK32" s="103">
        <v>0.13412068226258547</v>
      </c>
      <c r="BL32" s="103">
        <v>9.6527055390927499E-2</v>
      </c>
      <c r="BM32" s="103">
        <v>7.9294697926693289E-2</v>
      </c>
      <c r="BN32" s="103">
        <v>7.2632166140826723E-2</v>
      </c>
      <c r="BO32" s="103">
        <v>7.2389358800069956E-2</v>
      </c>
      <c r="BP32" s="103">
        <v>0.20398275542529051</v>
      </c>
      <c r="BQ32" s="103">
        <v>0.10294402197277315</v>
      </c>
      <c r="BR32" s="103">
        <v>0.13468027964172688</v>
      </c>
      <c r="BS32" s="103">
        <v>7.6767001316505809E-2</v>
      </c>
      <c r="BT32" s="103">
        <v>6.7958015892415902E-2</v>
      </c>
      <c r="BU32" s="103">
        <v>5.9805369142355944E-2</v>
      </c>
      <c r="BV32" s="103">
        <v>0.10302464665524493</v>
      </c>
      <c r="BW32" s="103">
        <v>9.7640133803214041E-2</v>
      </c>
      <c r="BX32" s="103">
        <v>7.0713941270718381E-2</v>
      </c>
      <c r="BY32" s="103">
        <v>0.19203184480336202</v>
      </c>
      <c r="BZ32" s="103">
        <v>9.0852878084377753E-2</v>
      </c>
      <c r="CA32" s="103">
        <v>0.21156041043533916</v>
      </c>
      <c r="CB32" s="103">
        <v>8.2631302063948711E-2</v>
      </c>
      <c r="CC32" s="103">
        <v>0.16380893253243287</v>
      </c>
      <c r="CD32" s="103">
        <v>0.1094168282475622</v>
      </c>
      <c r="CE32" s="103">
        <v>5.5608151885775496E-2</v>
      </c>
      <c r="CF32" s="103">
        <v>0.10020460699275864</v>
      </c>
      <c r="CG32" s="103">
        <v>0.17879590344280136</v>
      </c>
      <c r="CH32" s="103">
        <v>6.5170480887245447E-2</v>
      </c>
      <c r="CI32" s="103">
        <v>8.993944123047877E-2</v>
      </c>
      <c r="CJ32" s="103">
        <v>4.0466116801625603E-2</v>
      </c>
      <c r="CK32" s="103">
        <v>4.7751940844448545E-2</v>
      </c>
      <c r="CL32" s="103">
        <v>0.17807315109409708</v>
      </c>
      <c r="CM32" s="103">
        <v>0.24130789674609024</v>
      </c>
      <c r="CN32" s="103">
        <v>9.6014433886411774E-2</v>
      </c>
      <c r="CO32" s="103">
        <v>0.11174228015048839</v>
      </c>
      <c r="CP32" s="103">
        <v>0.15131346719139585</v>
      </c>
      <c r="CQ32" s="103">
        <v>0.15976968148506027</v>
      </c>
      <c r="CR32" s="103">
        <v>7.1761641502054524E-2</v>
      </c>
      <c r="CS32" s="103">
        <v>0.28987074338356028</v>
      </c>
      <c r="CT32" s="103">
        <v>0.24175378093248359</v>
      </c>
      <c r="CU32" s="103">
        <v>0.14496198028975504</v>
      </c>
      <c r="CV32" s="103">
        <v>0.22172398140340926</v>
      </c>
      <c r="CW32" s="103">
        <v>0.1466585601145958</v>
      </c>
      <c r="CX32" s="103">
        <v>0.14571555108448739</v>
      </c>
      <c r="CY32" s="103">
        <v>5.8919989257690333E-2</v>
      </c>
      <c r="CZ32" s="103">
        <v>9.0661467863211984E-2</v>
      </c>
      <c r="DA32" s="103">
        <v>7.8475639979445247E-2</v>
      </c>
      <c r="DB32" s="103">
        <v>9.7592203493806734E-2</v>
      </c>
      <c r="DC32" s="103">
        <v>0.17344482386564206</v>
      </c>
      <c r="DD32" s="103">
        <v>4.7926367365989715E-2</v>
      </c>
      <c r="DE32" s="103">
        <v>5.412225116679404E-2</v>
      </c>
      <c r="DF32" s="103">
        <v>0.21571768955244416</v>
      </c>
      <c r="DG32" s="103">
        <v>9.7516159727071075E-2</v>
      </c>
      <c r="DH32" s="103">
        <v>0.1034892937333826</v>
      </c>
      <c r="DI32" s="103">
        <v>9.119618360918158E-2</v>
      </c>
      <c r="DJ32" s="103">
        <v>8.9028377614988441E-2</v>
      </c>
      <c r="DK32" s="103">
        <v>6.236268106099694E-2</v>
      </c>
      <c r="DL32" s="103">
        <v>4.9226108958869932E-2</v>
      </c>
      <c r="DM32" s="103">
        <v>0.19280450496646154</v>
      </c>
      <c r="DN32" s="103">
        <v>8.8718868055140676E-2</v>
      </c>
      <c r="DO32" s="103">
        <v>8.7033657881141896E-2</v>
      </c>
      <c r="DP32" s="103">
        <v>4.5937976255271309E-2</v>
      </c>
      <c r="DQ32" s="103">
        <v>8.4976015741196592E-2</v>
      </c>
      <c r="DR32" s="103">
        <v>7.5377912605249439E-2</v>
      </c>
      <c r="DS32" s="103">
        <v>0.14212274827955909</v>
      </c>
      <c r="DT32" s="103">
        <v>0.11418157088003976</v>
      </c>
      <c r="DU32" s="103">
        <v>0.14492929802816221</v>
      </c>
      <c r="DV32" s="103">
        <v>0.10705249220787619</v>
      </c>
      <c r="DW32" s="103">
        <v>6.7346362064258328E-2</v>
      </c>
      <c r="DX32" s="103">
        <v>0.10572699061992345</v>
      </c>
      <c r="DY32" s="103">
        <v>7.2518784132543299E-2</v>
      </c>
      <c r="DZ32" s="103">
        <v>6.5665307324938596E-2</v>
      </c>
      <c r="EA32" s="103">
        <v>0.10147085019134298</v>
      </c>
      <c r="EB32" s="103">
        <v>0.12468915111111797</v>
      </c>
      <c r="EC32" s="103">
        <v>8.2384633235650595E-2</v>
      </c>
      <c r="ED32" s="103">
        <v>0.23727216859679387</v>
      </c>
      <c r="EE32" s="103">
        <v>4.9116036233972829E-2</v>
      </c>
      <c r="EF32" s="103">
        <v>0.118666297781306</v>
      </c>
      <c r="EG32" s="103">
        <v>4.2567968791778689E-2</v>
      </c>
      <c r="EH32" s="103">
        <v>0.15691990482729515</v>
      </c>
      <c r="EI32" s="103">
        <v>0.22337552229944696</v>
      </c>
      <c r="EJ32" s="103">
        <v>0.14464637942256037</v>
      </c>
      <c r="EK32" s="103">
        <v>5.3439914458217108E-2</v>
      </c>
      <c r="EL32" s="103">
        <v>5.6779711505536734E-2</v>
      </c>
      <c r="EM32" s="103">
        <v>0.31862846725903932</v>
      </c>
      <c r="EN32" s="103">
        <v>8.940351479416575E-2</v>
      </c>
      <c r="EO32" s="103">
        <v>5.6623576077922233E-2</v>
      </c>
      <c r="EP32" s="103">
        <v>9.1023237317523542E-2</v>
      </c>
      <c r="EQ32" s="103">
        <v>9.9554561762983065E-2</v>
      </c>
      <c r="ER32" s="103">
        <v>8.3747888805662904E-2</v>
      </c>
      <c r="ES32" s="103">
        <v>0.17417357848746845</v>
      </c>
      <c r="ET32" s="103">
        <v>0.10466273260833438</v>
      </c>
      <c r="EU32" s="103">
        <v>0.12825130868018719</v>
      </c>
      <c r="EV32" s="103">
        <v>5.6921597560771045E-2</v>
      </c>
      <c r="EW32" s="103">
        <v>5.6924549777750973E-2</v>
      </c>
      <c r="EX32" s="103">
        <v>6.1667960376753761E-2</v>
      </c>
      <c r="EY32" s="103">
        <v>0.20339782950058788</v>
      </c>
      <c r="EZ32" s="103">
        <v>6.2259928077664409E-2</v>
      </c>
      <c r="FA32" s="103">
        <v>0.14628142113384579</v>
      </c>
      <c r="FB32" s="103">
        <v>9.3605835139763019E-2</v>
      </c>
      <c r="FC32" s="103">
        <v>7.9941188165125368E-2</v>
      </c>
      <c r="FD32" s="103">
        <v>3.799885074657295E-2</v>
      </c>
      <c r="FE32" s="103">
        <v>0.13352702902103888</v>
      </c>
      <c r="FF32" s="103">
        <v>5.4328360931930136E-2</v>
      </c>
      <c r="FG32" s="103">
        <v>7.0464956833225442E-2</v>
      </c>
      <c r="FH32" s="103">
        <v>0.16144143953759177</v>
      </c>
      <c r="FI32" s="103">
        <v>8.1512268074989333E-2</v>
      </c>
      <c r="FJ32" s="103">
        <v>0.11545891300959552</v>
      </c>
      <c r="FK32" s="103">
        <v>5.4013376611342027E-2</v>
      </c>
      <c r="FL32" s="103">
        <v>0.13160311276030076</v>
      </c>
      <c r="FM32" s="103">
        <v>6.5969556625663256E-2</v>
      </c>
      <c r="FN32" s="103">
        <v>6.5685393547059212E-2</v>
      </c>
      <c r="FO32" s="103">
        <v>6.3335438221768264E-2</v>
      </c>
      <c r="FP32" s="103">
        <v>4.3289054507590456E-2</v>
      </c>
      <c r="FQ32" s="103">
        <v>0.11224398732712552</v>
      </c>
      <c r="FR32" s="103">
        <v>0.16134249433275133</v>
      </c>
    </row>
  </sheetData>
  <mergeCells count="3">
    <mergeCell ref="B2:F2"/>
    <mergeCell ref="I2:M2"/>
    <mergeCell ref="R2:FR2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362"/>
  <sheetViews>
    <sheetView zoomScale="80" zoomScaleNormal="80" workbookViewId="0"/>
  </sheetViews>
  <sheetFormatPr baseColWidth="10" defaultColWidth="8.83203125" defaultRowHeight="15" x14ac:dyDescent="0.2"/>
  <cols>
    <col min="1" max="1" width="46.83203125" style="34" customWidth="1"/>
    <col min="2" max="2" width="16.33203125" style="34" customWidth="1"/>
    <col min="3" max="3" width="27.5" style="24" customWidth="1"/>
    <col min="4" max="4" width="22.33203125" style="25" bestFit="1" customWidth="1"/>
    <col min="5" max="5" width="20.6640625" style="16" customWidth="1"/>
    <col min="6" max="6" width="22.33203125" style="20" customWidth="1"/>
    <col min="7" max="7" width="123.1640625" style="19" customWidth="1"/>
  </cols>
  <sheetData>
    <row r="1" spans="1:7" s="13" customFormat="1" ht="21" thickBot="1" x14ac:dyDescent="0.25">
      <c r="A1" s="11" t="s">
        <v>11</v>
      </c>
      <c r="B1" s="11" t="s">
        <v>2120</v>
      </c>
      <c r="C1" s="11" t="s">
        <v>12</v>
      </c>
      <c r="D1" s="11" t="s">
        <v>13</v>
      </c>
      <c r="E1" s="11" t="s">
        <v>2014</v>
      </c>
      <c r="F1" s="12" t="s">
        <v>14</v>
      </c>
      <c r="G1" s="11" t="s">
        <v>15</v>
      </c>
    </row>
    <row r="2" spans="1:7" ht="16" thickTop="1" x14ac:dyDescent="0.2">
      <c r="A2" s="1" t="s">
        <v>1609</v>
      </c>
      <c r="B2" s="34" t="s">
        <v>2121</v>
      </c>
      <c r="C2" s="14" t="s">
        <v>16</v>
      </c>
      <c r="D2" s="15" t="s">
        <v>17</v>
      </c>
      <c r="E2" s="16" t="s">
        <v>18</v>
      </c>
      <c r="F2" s="17" t="s">
        <v>19</v>
      </c>
      <c r="G2" s="18" t="s">
        <v>20</v>
      </c>
    </row>
    <row r="3" spans="1:7" x14ac:dyDescent="0.2">
      <c r="A3" s="1" t="s">
        <v>1610</v>
      </c>
      <c r="B3" s="34" t="s">
        <v>2121</v>
      </c>
      <c r="C3" s="14" t="s">
        <v>21</v>
      </c>
      <c r="D3" s="15" t="s">
        <v>22</v>
      </c>
      <c r="E3" s="16" t="s">
        <v>23</v>
      </c>
      <c r="F3" s="17" t="s">
        <v>24</v>
      </c>
      <c r="G3" s="19" t="s">
        <v>25</v>
      </c>
    </row>
    <row r="4" spans="1:7" x14ac:dyDescent="0.2">
      <c r="A4" s="1" t="s">
        <v>1611</v>
      </c>
      <c r="B4" s="34" t="s">
        <v>2121</v>
      </c>
      <c r="C4" s="14" t="s">
        <v>26</v>
      </c>
      <c r="D4" s="15" t="s">
        <v>27</v>
      </c>
      <c r="E4" s="16" t="s">
        <v>28</v>
      </c>
      <c r="F4" s="17" t="s">
        <v>29</v>
      </c>
      <c r="G4" s="19" t="s">
        <v>30</v>
      </c>
    </row>
    <row r="5" spans="1:7" x14ac:dyDescent="0.2">
      <c r="A5" s="1" t="s">
        <v>1612</v>
      </c>
      <c r="B5" s="34" t="s">
        <v>2121</v>
      </c>
      <c r="C5" s="14" t="s">
        <v>31</v>
      </c>
      <c r="D5" s="15" t="s">
        <v>32</v>
      </c>
      <c r="E5" s="16" t="s">
        <v>33</v>
      </c>
      <c r="F5" s="17" t="s">
        <v>34</v>
      </c>
      <c r="G5" s="19" t="s">
        <v>0</v>
      </c>
    </row>
    <row r="6" spans="1:7" x14ac:dyDescent="0.2">
      <c r="A6" s="1" t="s">
        <v>1613</v>
      </c>
      <c r="B6" s="34" t="s">
        <v>2121</v>
      </c>
      <c r="C6" s="14" t="s">
        <v>36</v>
      </c>
      <c r="D6" s="15" t="s">
        <v>37</v>
      </c>
      <c r="E6" s="16" t="s">
        <v>38</v>
      </c>
      <c r="F6" s="17" t="s">
        <v>39</v>
      </c>
      <c r="G6" s="19" t="s">
        <v>40</v>
      </c>
    </row>
    <row r="7" spans="1:7" x14ac:dyDescent="0.2">
      <c r="A7" s="1" t="s">
        <v>1614</v>
      </c>
      <c r="B7" s="34" t="s">
        <v>2121</v>
      </c>
      <c r="C7" s="14" t="s">
        <v>41</v>
      </c>
      <c r="D7" s="15" t="s">
        <v>42</v>
      </c>
      <c r="E7" s="16" t="s">
        <v>43</v>
      </c>
      <c r="F7" s="17" t="s">
        <v>44</v>
      </c>
      <c r="G7" s="19" t="s">
        <v>45</v>
      </c>
    </row>
    <row r="8" spans="1:7" x14ac:dyDescent="0.2">
      <c r="A8" s="1" t="s">
        <v>1616</v>
      </c>
      <c r="B8" s="34" t="s">
        <v>2121</v>
      </c>
      <c r="C8" s="14" t="s">
        <v>46</v>
      </c>
      <c r="D8" s="15" t="s">
        <v>47</v>
      </c>
      <c r="E8" s="16" t="s">
        <v>48</v>
      </c>
      <c r="F8" s="17" t="s">
        <v>49</v>
      </c>
      <c r="G8" s="19" t="s">
        <v>50</v>
      </c>
    </row>
    <row r="9" spans="1:7" x14ac:dyDescent="0.2">
      <c r="A9" s="1" t="s">
        <v>1617</v>
      </c>
      <c r="B9" s="34" t="s">
        <v>2121</v>
      </c>
      <c r="C9" s="14" t="s">
        <v>51</v>
      </c>
      <c r="D9" s="15" t="s">
        <v>52</v>
      </c>
      <c r="E9" s="16" t="s">
        <v>53</v>
      </c>
      <c r="F9" s="20" t="s">
        <v>54</v>
      </c>
      <c r="G9" s="19" t="s">
        <v>55</v>
      </c>
    </row>
    <row r="10" spans="1:7" x14ac:dyDescent="0.2">
      <c r="A10" s="1" t="s">
        <v>1618</v>
      </c>
      <c r="B10" s="34" t="s">
        <v>2121</v>
      </c>
      <c r="C10" s="14" t="s">
        <v>56</v>
      </c>
      <c r="D10" s="15" t="s">
        <v>57</v>
      </c>
      <c r="E10" s="16" t="s">
        <v>53</v>
      </c>
      <c r="F10" s="17" t="s">
        <v>58</v>
      </c>
      <c r="G10" s="19" t="s">
        <v>59</v>
      </c>
    </row>
    <row r="11" spans="1:7" x14ac:dyDescent="0.2">
      <c r="A11" s="1" t="s">
        <v>1619</v>
      </c>
      <c r="B11" s="34" t="s">
        <v>2121</v>
      </c>
      <c r="C11" s="14" t="s">
        <v>60</v>
      </c>
      <c r="D11" s="15" t="s">
        <v>61</v>
      </c>
      <c r="E11" s="21" t="s">
        <v>53</v>
      </c>
      <c r="F11" s="20" t="s">
        <v>62</v>
      </c>
      <c r="G11" s="19" t="s">
        <v>63</v>
      </c>
    </row>
    <row r="12" spans="1:7" x14ac:dyDescent="0.2">
      <c r="A12" s="1" t="s">
        <v>1621</v>
      </c>
      <c r="B12" s="34" t="s">
        <v>2121</v>
      </c>
      <c r="C12" s="14" t="s">
        <v>64</v>
      </c>
      <c r="D12" s="15" t="s">
        <v>65</v>
      </c>
      <c r="E12" s="16" t="s">
        <v>66</v>
      </c>
      <c r="F12" s="17" t="s">
        <v>67</v>
      </c>
      <c r="G12" s="19" t="s">
        <v>30</v>
      </c>
    </row>
    <row r="13" spans="1:7" x14ac:dyDescent="0.2">
      <c r="A13" s="1" t="s">
        <v>1622</v>
      </c>
      <c r="B13" s="34" t="s">
        <v>2121</v>
      </c>
      <c r="C13" s="14" t="s">
        <v>68</v>
      </c>
      <c r="D13" s="15" t="s">
        <v>69</v>
      </c>
      <c r="E13" s="16" t="s">
        <v>70</v>
      </c>
      <c r="F13" s="17" t="s">
        <v>71</v>
      </c>
      <c r="G13" s="19" t="s">
        <v>72</v>
      </c>
    </row>
    <row r="14" spans="1:7" x14ac:dyDescent="0.2">
      <c r="A14" s="1" t="s">
        <v>1623</v>
      </c>
      <c r="B14" s="34" t="s">
        <v>2121</v>
      </c>
      <c r="C14" s="14" t="s">
        <v>73</v>
      </c>
      <c r="D14" s="15" t="s">
        <v>74</v>
      </c>
      <c r="E14" s="16" t="s">
        <v>75</v>
      </c>
      <c r="F14" s="17" t="s">
        <v>76</v>
      </c>
      <c r="G14" s="19" t="s">
        <v>77</v>
      </c>
    </row>
    <row r="15" spans="1:7" x14ac:dyDescent="0.2">
      <c r="A15" s="1" t="s">
        <v>1624</v>
      </c>
      <c r="B15" s="34" t="s">
        <v>2121</v>
      </c>
      <c r="C15" s="14" t="s">
        <v>78</v>
      </c>
      <c r="D15" s="15" t="s">
        <v>79</v>
      </c>
      <c r="E15" s="16" t="s">
        <v>80</v>
      </c>
      <c r="F15" s="17" t="s">
        <v>81</v>
      </c>
      <c r="G15" s="19" t="s">
        <v>82</v>
      </c>
    </row>
    <row r="16" spans="1:7" x14ac:dyDescent="0.2">
      <c r="A16" s="1" t="s">
        <v>1625</v>
      </c>
      <c r="B16" s="34" t="s">
        <v>2121</v>
      </c>
      <c r="C16" s="14" t="s">
        <v>83</v>
      </c>
      <c r="D16" s="15" t="s">
        <v>84</v>
      </c>
      <c r="E16" s="16" t="s">
        <v>75</v>
      </c>
      <c r="F16" s="17" t="s">
        <v>85</v>
      </c>
      <c r="G16" s="19" t="s">
        <v>30</v>
      </c>
    </row>
    <row r="17" spans="1:7" x14ac:dyDescent="0.2">
      <c r="A17" s="1" t="s">
        <v>1626</v>
      </c>
      <c r="B17" s="34" t="s">
        <v>2121</v>
      </c>
      <c r="C17" s="14" t="s">
        <v>86</v>
      </c>
      <c r="D17" s="15" t="s">
        <v>87</v>
      </c>
      <c r="E17" s="16" t="s">
        <v>75</v>
      </c>
      <c r="F17" s="17" t="s">
        <v>88</v>
      </c>
      <c r="G17" s="19" t="s">
        <v>89</v>
      </c>
    </row>
    <row r="18" spans="1:7" x14ac:dyDescent="0.2">
      <c r="A18" s="1" t="s">
        <v>1627</v>
      </c>
      <c r="B18" s="34" t="s">
        <v>2121</v>
      </c>
      <c r="C18" s="14" t="s">
        <v>90</v>
      </c>
      <c r="D18" s="15" t="s">
        <v>91</v>
      </c>
      <c r="E18" s="16" t="s">
        <v>75</v>
      </c>
      <c r="F18" s="17" t="s">
        <v>92</v>
      </c>
      <c r="G18" s="19" t="s">
        <v>35</v>
      </c>
    </row>
    <row r="19" spans="1:7" x14ac:dyDescent="0.2">
      <c r="A19" s="1" t="s">
        <v>1629</v>
      </c>
      <c r="B19" s="34" t="s">
        <v>2121</v>
      </c>
      <c r="C19" s="14" t="s">
        <v>93</v>
      </c>
      <c r="D19" s="15" t="s">
        <v>94</v>
      </c>
      <c r="E19" s="16" t="s">
        <v>95</v>
      </c>
      <c r="F19" s="17" t="s">
        <v>96</v>
      </c>
      <c r="G19" s="19" t="s">
        <v>97</v>
      </c>
    </row>
    <row r="20" spans="1:7" x14ac:dyDescent="0.2">
      <c r="A20" s="1" t="s">
        <v>1631</v>
      </c>
      <c r="B20" s="34" t="s">
        <v>2121</v>
      </c>
      <c r="C20" s="14" t="s">
        <v>98</v>
      </c>
      <c r="D20" s="15" t="s">
        <v>99</v>
      </c>
      <c r="E20" s="16" t="s">
        <v>100</v>
      </c>
      <c r="F20" s="17" t="s">
        <v>101</v>
      </c>
      <c r="G20" s="19" t="s">
        <v>102</v>
      </c>
    </row>
    <row r="21" spans="1:7" x14ac:dyDescent="0.2">
      <c r="A21" s="1" t="s">
        <v>1632</v>
      </c>
      <c r="B21" s="34" t="s">
        <v>2121</v>
      </c>
      <c r="C21" s="14" t="s">
        <v>103</v>
      </c>
      <c r="D21" s="15" t="s">
        <v>104</v>
      </c>
      <c r="E21" s="16" t="s">
        <v>105</v>
      </c>
      <c r="F21" s="17" t="s">
        <v>106</v>
      </c>
      <c r="G21" s="19" t="s">
        <v>107</v>
      </c>
    </row>
    <row r="22" spans="1:7" x14ac:dyDescent="0.2">
      <c r="A22" s="1" t="s">
        <v>1633</v>
      </c>
      <c r="B22" s="34" t="s">
        <v>2121</v>
      </c>
      <c r="C22" s="14" t="s">
        <v>108</v>
      </c>
      <c r="D22" s="15" t="s">
        <v>109</v>
      </c>
      <c r="E22" s="16" t="s">
        <v>110</v>
      </c>
      <c r="F22" s="17" t="s">
        <v>111</v>
      </c>
      <c r="G22" s="19" t="s">
        <v>112</v>
      </c>
    </row>
    <row r="23" spans="1:7" x14ac:dyDescent="0.2">
      <c r="A23" s="1" t="s">
        <v>1634</v>
      </c>
      <c r="B23" s="34" t="s">
        <v>2121</v>
      </c>
      <c r="C23" s="14" t="s">
        <v>113</v>
      </c>
      <c r="D23" s="15" t="s">
        <v>114</v>
      </c>
      <c r="E23" s="16" t="s">
        <v>115</v>
      </c>
      <c r="F23" s="17" t="s">
        <v>116</v>
      </c>
      <c r="G23" s="19" t="s">
        <v>117</v>
      </c>
    </row>
    <row r="24" spans="1:7" x14ac:dyDescent="0.2">
      <c r="A24" s="1" t="s">
        <v>1635</v>
      </c>
      <c r="B24" s="34" t="s">
        <v>2121</v>
      </c>
      <c r="C24" s="22" t="s">
        <v>118</v>
      </c>
      <c r="D24" s="15" t="s">
        <v>119</v>
      </c>
      <c r="E24" s="21" t="s">
        <v>120</v>
      </c>
      <c r="F24" s="17" t="s">
        <v>121</v>
      </c>
      <c r="G24" s="19" t="s">
        <v>122</v>
      </c>
    </row>
    <row r="25" spans="1:7" x14ac:dyDescent="0.2">
      <c r="A25" s="1" t="s">
        <v>1636</v>
      </c>
      <c r="B25" s="34" t="s">
        <v>2121</v>
      </c>
      <c r="C25" s="14" t="s">
        <v>123</v>
      </c>
      <c r="D25" s="15" t="s">
        <v>124</v>
      </c>
      <c r="E25" s="16" t="s">
        <v>125</v>
      </c>
      <c r="F25" s="17" t="s">
        <v>126</v>
      </c>
      <c r="G25" s="19" t="s">
        <v>127</v>
      </c>
    </row>
    <row r="26" spans="1:7" x14ac:dyDescent="0.2">
      <c r="A26" s="1" t="s">
        <v>1638</v>
      </c>
      <c r="B26" s="34" t="s">
        <v>2121</v>
      </c>
      <c r="C26" s="14" t="s">
        <v>128</v>
      </c>
      <c r="D26" s="15" t="s">
        <v>129</v>
      </c>
      <c r="E26" s="21" t="s">
        <v>130</v>
      </c>
      <c r="F26" s="17" t="s">
        <v>131</v>
      </c>
      <c r="G26" s="19" t="s">
        <v>132</v>
      </c>
    </row>
    <row r="27" spans="1:7" x14ac:dyDescent="0.2">
      <c r="A27" s="1" t="s">
        <v>1639</v>
      </c>
      <c r="B27" s="34" t="s">
        <v>2121</v>
      </c>
      <c r="C27" s="14" t="s">
        <v>133</v>
      </c>
      <c r="D27" s="15" t="s">
        <v>134</v>
      </c>
      <c r="E27" s="16" t="s">
        <v>130</v>
      </c>
      <c r="F27" s="17" t="s">
        <v>135</v>
      </c>
      <c r="G27" s="19" t="s">
        <v>136</v>
      </c>
    </row>
    <row r="28" spans="1:7" x14ac:dyDescent="0.2">
      <c r="A28" s="1" t="s">
        <v>1640</v>
      </c>
      <c r="B28" s="34" t="s">
        <v>2121</v>
      </c>
      <c r="C28" s="14" t="s">
        <v>137</v>
      </c>
      <c r="D28" s="15" t="s">
        <v>138</v>
      </c>
      <c r="E28" s="16" t="s">
        <v>130</v>
      </c>
      <c r="F28" s="17" t="s">
        <v>139</v>
      </c>
      <c r="G28" s="19" t="s">
        <v>140</v>
      </c>
    </row>
    <row r="29" spans="1:7" x14ac:dyDescent="0.2">
      <c r="A29" s="1" t="s">
        <v>1641</v>
      </c>
      <c r="B29" s="34" t="s">
        <v>2121</v>
      </c>
      <c r="C29" s="14" t="s">
        <v>141</v>
      </c>
      <c r="D29" s="15" t="s">
        <v>142</v>
      </c>
      <c r="E29" s="16" t="s">
        <v>143</v>
      </c>
      <c r="F29" s="17" t="s">
        <v>144</v>
      </c>
      <c r="G29" s="19" t="s">
        <v>145</v>
      </c>
    </row>
    <row r="30" spans="1:7" x14ac:dyDescent="0.2">
      <c r="A30" s="1" t="s">
        <v>1642</v>
      </c>
      <c r="B30" s="34" t="s">
        <v>2121</v>
      </c>
      <c r="C30" s="14" t="s">
        <v>146</v>
      </c>
      <c r="D30" s="15" t="s">
        <v>147</v>
      </c>
      <c r="E30" s="16" t="s">
        <v>148</v>
      </c>
      <c r="F30" s="17" t="s">
        <v>149</v>
      </c>
      <c r="G30" s="19" t="s">
        <v>150</v>
      </c>
    </row>
    <row r="31" spans="1:7" x14ac:dyDescent="0.2">
      <c r="A31" s="1" t="s">
        <v>1643</v>
      </c>
      <c r="B31" s="34" t="s">
        <v>2121</v>
      </c>
      <c r="C31" s="14" t="s">
        <v>151</v>
      </c>
      <c r="D31" s="15" t="s">
        <v>152</v>
      </c>
      <c r="E31" s="16" t="s">
        <v>153</v>
      </c>
      <c r="F31" s="17" t="s">
        <v>154</v>
      </c>
      <c r="G31" s="19" t="s">
        <v>155</v>
      </c>
    </row>
    <row r="32" spans="1:7" x14ac:dyDescent="0.2">
      <c r="A32" s="1" t="s">
        <v>1645</v>
      </c>
      <c r="B32" s="34" t="s">
        <v>2121</v>
      </c>
      <c r="C32" s="14" t="s">
        <v>156</v>
      </c>
      <c r="D32" s="15" t="s">
        <v>157</v>
      </c>
      <c r="E32" s="16" t="s">
        <v>158</v>
      </c>
      <c r="F32" s="17" t="s">
        <v>159</v>
      </c>
      <c r="G32" s="19" t="s">
        <v>160</v>
      </c>
    </row>
    <row r="33" spans="1:7" x14ac:dyDescent="0.2">
      <c r="A33" s="1" t="s">
        <v>1648</v>
      </c>
      <c r="B33" s="34" t="s">
        <v>2121</v>
      </c>
      <c r="C33" s="14" t="s">
        <v>161</v>
      </c>
      <c r="D33" s="15" t="s">
        <v>162</v>
      </c>
      <c r="E33" s="16" t="s">
        <v>163</v>
      </c>
      <c r="F33" s="17" t="s">
        <v>164</v>
      </c>
      <c r="G33" s="19" t="s">
        <v>165</v>
      </c>
    </row>
    <row r="34" spans="1:7" x14ac:dyDescent="0.2">
      <c r="A34" s="1" t="s">
        <v>1649</v>
      </c>
      <c r="B34" s="34" t="s">
        <v>2121</v>
      </c>
      <c r="C34" s="14" t="s">
        <v>166</v>
      </c>
      <c r="D34" s="15" t="s">
        <v>167</v>
      </c>
      <c r="E34" s="16" t="s">
        <v>168</v>
      </c>
      <c r="F34" s="17" t="s">
        <v>169</v>
      </c>
      <c r="G34" s="19" t="s">
        <v>170</v>
      </c>
    </row>
    <row r="35" spans="1:7" x14ac:dyDescent="0.2">
      <c r="A35" s="1" t="s">
        <v>1650</v>
      </c>
      <c r="B35" s="34" t="s">
        <v>2121</v>
      </c>
      <c r="C35" s="14" t="s">
        <v>171</v>
      </c>
      <c r="D35" s="15" t="s">
        <v>172</v>
      </c>
      <c r="E35" s="16" t="s">
        <v>173</v>
      </c>
      <c r="F35" s="17" t="s">
        <v>174</v>
      </c>
      <c r="G35" s="19" t="s">
        <v>170</v>
      </c>
    </row>
    <row r="36" spans="1:7" x14ac:dyDescent="0.2">
      <c r="A36" s="1" t="s">
        <v>1651</v>
      </c>
      <c r="B36" s="34" t="s">
        <v>2121</v>
      </c>
      <c r="C36" s="14" t="s">
        <v>175</v>
      </c>
      <c r="D36" s="15" t="s">
        <v>176</v>
      </c>
      <c r="E36" s="16" t="s">
        <v>177</v>
      </c>
      <c r="F36" s="17" t="s">
        <v>178</v>
      </c>
      <c r="G36" s="18" t="s">
        <v>179</v>
      </c>
    </row>
    <row r="37" spans="1:7" x14ac:dyDescent="0.2">
      <c r="A37" s="1" t="s">
        <v>1652</v>
      </c>
      <c r="B37" s="34" t="s">
        <v>2121</v>
      </c>
      <c r="C37" s="14" t="s">
        <v>180</v>
      </c>
      <c r="D37" s="15" t="s">
        <v>181</v>
      </c>
      <c r="E37" s="16" t="s">
        <v>182</v>
      </c>
      <c r="F37" s="17" t="s">
        <v>183</v>
      </c>
      <c r="G37" s="19" t="s">
        <v>184</v>
      </c>
    </row>
    <row r="38" spans="1:7" x14ac:dyDescent="0.2">
      <c r="A38" s="1" t="s">
        <v>1653</v>
      </c>
      <c r="B38" s="34" t="s">
        <v>2121</v>
      </c>
      <c r="C38" s="14" t="s">
        <v>185</v>
      </c>
      <c r="D38" s="15" t="s">
        <v>186</v>
      </c>
      <c r="E38" s="16" t="s">
        <v>187</v>
      </c>
      <c r="F38" s="17" t="s">
        <v>188</v>
      </c>
      <c r="G38" s="19" t="s">
        <v>189</v>
      </c>
    </row>
    <row r="39" spans="1:7" x14ac:dyDescent="0.2">
      <c r="A39" s="1" t="s">
        <v>1654</v>
      </c>
      <c r="B39" s="34" t="s">
        <v>2121</v>
      </c>
      <c r="C39" s="14" t="s">
        <v>190</v>
      </c>
      <c r="D39" s="15" t="s">
        <v>191</v>
      </c>
      <c r="E39" s="16" t="s">
        <v>192</v>
      </c>
      <c r="F39" s="17" t="s">
        <v>193</v>
      </c>
      <c r="G39" s="19" t="s">
        <v>117</v>
      </c>
    </row>
    <row r="40" spans="1:7" x14ac:dyDescent="0.2">
      <c r="A40" s="1" t="s">
        <v>1655</v>
      </c>
      <c r="B40" s="34" t="s">
        <v>2121</v>
      </c>
      <c r="C40" s="14" t="s">
        <v>194</v>
      </c>
      <c r="D40" s="15" t="s">
        <v>195</v>
      </c>
      <c r="E40" s="16" t="s">
        <v>196</v>
      </c>
      <c r="F40" s="17" t="s">
        <v>197</v>
      </c>
      <c r="G40" s="19" t="s">
        <v>117</v>
      </c>
    </row>
    <row r="41" spans="1:7" x14ac:dyDescent="0.2">
      <c r="A41" s="1" t="s">
        <v>1656</v>
      </c>
      <c r="B41" s="34" t="s">
        <v>2121</v>
      </c>
      <c r="C41" s="14" t="s">
        <v>198</v>
      </c>
      <c r="D41" s="15" t="s">
        <v>199</v>
      </c>
      <c r="E41" s="16" t="s">
        <v>200</v>
      </c>
      <c r="F41" s="17" t="s">
        <v>201</v>
      </c>
      <c r="G41" s="19" t="s">
        <v>63</v>
      </c>
    </row>
    <row r="42" spans="1:7" x14ac:dyDescent="0.2">
      <c r="A42" s="1" t="s">
        <v>1657</v>
      </c>
      <c r="B42" s="34" t="s">
        <v>2121</v>
      </c>
      <c r="C42" s="14" t="s">
        <v>202</v>
      </c>
      <c r="D42" s="23" t="s">
        <v>203</v>
      </c>
      <c r="E42" s="16" t="s">
        <v>204</v>
      </c>
      <c r="F42" s="17" t="s">
        <v>205</v>
      </c>
      <c r="G42" s="19" t="s">
        <v>206</v>
      </c>
    </row>
    <row r="43" spans="1:7" x14ac:dyDescent="0.2">
      <c r="A43" s="1" t="s">
        <v>1658</v>
      </c>
      <c r="B43" s="34" t="s">
        <v>2121</v>
      </c>
      <c r="C43" s="14" t="s">
        <v>207</v>
      </c>
      <c r="D43" s="15" t="s">
        <v>208</v>
      </c>
      <c r="E43" s="16" t="s">
        <v>204</v>
      </c>
      <c r="F43" s="17" t="s">
        <v>209</v>
      </c>
      <c r="G43" s="19" t="s">
        <v>210</v>
      </c>
    </row>
    <row r="44" spans="1:7" x14ac:dyDescent="0.2">
      <c r="A44" s="1" t="s">
        <v>1659</v>
      </c>
      <c r="B44" s="34" t="s">
        <v>2121</v>
      </c>
      <c r="C44" s="14" t="s">
        <v>211</v>
      </c>
      <c r="D44" s="15" t="s">
        <v>212</v>
      </c>
      <c r="E44" s="16" t="s">
        <v>213</v>
      </c>
      <c r="F44" s="17" t="s">
        <v>214</v>
      </c>
      <c r="G44" s="19" t="s">
        <v>215</v>
      </c>
    </row>
    <row r="45" spans="1:7" x14ac:dyDescent="0.2">
      <c r="A45" s="1" t="s">
        <v>1660</v>
      </c>
      <c r="B45" s="34" t="s">
        <v>2121</v>
      </c>
      <c r="C45" s="14" t="s">
        <v>216</v>
      </c>
      <c r="D45" s="15" t="s">
        <v>217</v>
      </c>
      <c r="E45" s="21" t="s">
        <v>213</v>
      </c>
      <c r="F45" s="17" t="s">
        <v>218</v>
      </c>
      <c r="G45" s="19" t="s">
        <v>219</v>
      </c>
    </row>
    <row r="46" spans="1:7" x14ac:dyDescent="0.2">
      <c r="A46" s="1" t="s">
        <v>1661</v>
      </c>
      <c r="B46" s="34" t="s">
        <v>2121</v>
      </c>
      <c r="C46" s="22" t="s">
        <v>220</v>
      </c>
      <c r="D46" s="15" t="s">
        <v>221</v>
      </c>
      <c r="E46" s="16" t="s">
        <v>222</v>
      </c>
      <c r="F46" s="24" t="s">
        <v>223</v>
      </c>
      <c r="G46" s="18" t="s">
        <v>224</v>
      </c>
    </row>
    <row r="47" spans="1:7" x14ac:dyDescent="0.2">
      <c r="A47" s="1" t="s">
        <v>1662</v>
      </c>
      <c r="B47" s="34" t="s">
        <v>2121</v>
      </c>
      <c r="C47" s="14" t="s">
        <v>225</v>
      </c>
      <c r="D47" s="15" t="s">
        <v>226</v>
      </c>
      <c r="E47" s="16" t="s">
        <v>227</v>
      </c>
      <c r="F47" s="17" t="s">
        <v>228</v>
      </c>
      <c r="G47" s="19" t="s">
        <v>229</v>
      </c>
    </row>
    <row r="48" spans="1:7" x14ac:dyDescent="0.2">
      <c r="A48" s="1" t="s">
        <v>1663</v>
      </c>
      <c r="B48" s="34" t="s">
        <v>2121</v>
      </c>
      <c r="C48" s="14" t="s">
        <v>230</v>
      </c>
      <c r="D48" s="15" t="s">
        <v>231</v>
      </c>
      <c r="E48" s="16" t="s">
        <v>232</v>
      </c>
      <c r="F48" s="25" t="s">
        <v>233</v>
      </c>
      <c r="G48" s="19" t="s">
        <v>234</v>
      </c>
    </row>
    <row r="49" spans="1:7" x14ac:dyDescent="0.2">
      <c r="A49" s="1" t="s">
        <v>1664</v>
      </c>
      <c r="B49" s="34" t="s">
        <v>2121</v>
      </c>
      <c r="C49" s="14" t="s">
        <v>235</v>
      </c>
      <c r="D49" s="15" t="s">
        <v>236</v>
      </c>
      <c r="E49" s="16" t="s">
        <v>237</v>
      </c>
      <c r="F49" s="17" t="s">
        <v>228</v>
      </c>
      <c r="G49" s="19" t="s">
        <v>238</v>
      </c>
    </row>
    <row r="50" spans="1:7" x14ac:dyDescent="0.2">
      <c r="A50" s="1" t="s">
        <v>1665</v>
      </c>
      <c r="B50" s="34" t="s">
        <v>2121</v>
      </c>
      <c r="C50" s="14" t="s">
        <v>239</v>
      </c>
      <c r="D50" s="23" t="s">
        <v>240</v>
      </c>
      <c r="E50" s="21" t="s">
        <v>241</v>
      </c>
      <c r="F50" s="17" t="s">
        <v>233</v>
      </c>
      <c r="G50" s="19" t="s">
        <v>242</v>
      </c>
    </row>
    <row r="51" spans="1:7" x14ac:dyDescent="0.2">
      <c r="A51" s="1" t="s">
        <v>1666</v>
      </c>
      <c r="B51" s="34" t="s">
        <v>2121</v>
      </c>
      <c r="C51" s="14" t="s">
        <v>243</v>
      </c>
      <c r="D51" s="15" t="s">
        <v>244</v>
      </c>
      <c r="E51" s="16" t="s">
        <v>245</v>
      </c>
      <c r="F51" s="25" t="s">
        <v>246</v>
      </c>
      <c r="G51" s="19" t="s">
        <v>247</v>
      </c>
    </row>
    <row r="52" spans="1:7" x14ac:dyDescent="0.2">
      <c r="A52" s="1" t="s">
        <v>1667</v>
      </c>
      <c r="B52" s="34" t="s">
        <v>2121</v>
      </c>
      <c r="C52" s="14" t="s">
        <v>248</v>
      </c>
      <c r="D52" s="15" t="s">
        <v>249</v>
      </c>
      <c r="E52" s="16" t="s">
        <v>250</v>
      </c>
      <c r="F52" s="17" t="s">
        <v>251</v>
      </c>
      <c r="G52" s="19" t="s">
        <v>252</v>
      </c>
    </row>
    <row r="53" spans="1:7" x14ac:dyDescent="0.2">
      <c r="A53" s="1" t="s">
        <v>1668</v>
      </c>
      <c r="B53" s="34" t="s">
        <v>2121</v>
      </c>
      <c r="C53" s="14" t="s">
        <v>253</v>
      </c>
      <c r="D53" s="15" t="s">
        <v>254</v>
      </c>
      <c r="E53" s="16" t="s">
        <v>255</v>
      </c>
      <c r="F53" s="17" t="s">
        <v>256</v>
      </c>
      <c r="G53" s="19" t="s">
        <v>257</v>
      </c>
    </row>
    <row r="54" spans="1:7" x14ac:dyDescent="0.2">
      <c r="A54" s="1" t="s">
        <v>1669</v>
      </c>
      <c r="B54" s="34" t="s">
        <v>2121</v>
      </c>
      <c r="C54" s="14" t="s">
        <v>258</v>
      </c>
      <c r="D54" s="15" t="s">
        <v>259</v>
      </c>
      <c r="E54" s="16" t="s">
        <v>255</v>
      </c>
      <c r="F54" s="17" t="s">
        <v>260</v>
      </c>
      <c r="G54" s="19" t="s">
        <v>261</v>
      </c>
    </row>
    <row r="55" spans="1:7" x14ac:dyDescent="0.2">
      <c r="A55" s="1" t="s">
        <v>1674</v>
      </c>
      <c r="B55" s="34" t="s">
        <v>2121</v>
      </c>
      <c r="C55" s="14" t="s">
        <v>262</v>
      </c>
      <c r="D55" s="15" t="s">
        <v>263</v>
      </c>
      <c r="E55" s="16" t="s">
        <v>264</v>
      </c>
      <c r="F55" s="17" t="s">
        <v>265</v>
      </c>
      <c r="G55" s="19" t="s">
        <v>170</v>
      </c>
    </row>
    <row r="56" spans="1:7" x14ac:dyDescent="0.2">
      <c r="A56" s="1" t="s">
        <v>1675</v>
      </c>
      <c r="B56" s="34" t="s">
        <v>2121</v>
      </c>
      <c r="C56" s="14" t="s">
        <v>266</v>
      </c>
      <c r="D56" s="15" t="s">
        <v>267</v>
      </c>
      <c r="E56" s="16" t="s">
        <v>264</v>
      </c>
      <c r="F56" s="17" t="s">
        <v>268</v>
      </c>
      <c r="G56" s="19" t="s">
        <v>170</v>
      </c>
    </row>
    <row r="57" spans="1:7" x14ac:dyDescent="0.2">
      <c r="A57" s="1" t="s">
        <v>1676</v>
      </c>
      <c r="B57" s="34" t="s">
        <v>2121</v>
      </c>
      <c r="C57" s="14" t="s">
        <v>269</v>
      </c>
      <c r="D57" s="15" t="s">
        <v>270</v>
      </c>
      <c r="E57" s="16" t="s">
        <v>271</v>
      </c>
      <c r="F57" s="17" t="s">
        <v>272</v>
      </c>
      <c r="G57" s="19" t="s">
        <v>273</v>
      </c>
    </row>
    <row r="58" spans="1:7" x14ac:dyDescent="0.2">
      <c r="A58" s="1" t="s">
        <v>1677</v>
      </c>
      <c r="B58" s="34" t="s">
        <v>2121</v>
      </c>
      <c r="C58" s="14" t="s">
        <v>274</v>
      </c>
      <c r="D58" s="15" t="s">
        <v>275</v>
      </c>
      <c r="E58" s="16" t="s">
        <v>276</v>
      </c>
      <c r="F58" s="17" t="s">
        <v>277</v>
      </c>
      <c r="G58" s="19" t="s">
        <v>117</v>
      </c>
    </row>
    <row r="59" spans="1:7" x14ac:dyDescent="0.2">
      <c r="A59" s="1" t="s">
        <v>1678</v>
      </c>
      <c r="B59" s="34" t="s">
        <v>2121</v>
      </c>
      <c r="C59" s="14" t="s">
        <v>278</v>
      </c>
      <c r="D59" s="15" t="s">
        <v>279</v>
      </c>
      <c r="E59" s="16" t="s">
        <v>280</v>
      </c>
      <c r="F59" s="17" t="s">
        <v>281</v>
      </c>
      <c r="G59" s="19" t="s">
        <v>282</v>
      </c>
    </row>
    <row r="60" spans="1:7" x14ac:dyDescent="0.2">
      <c r="A60" s="1" t="s">
        <v>1679</v>
      </c>
      <c r="B60" s="34" t="s">
        <v>2121</v>
      </c>
      <c r="C60" s="14" t="s">
        <v>283</v>
      </c>
      <c r="D60" s="23" t="s">
        <v>284</v>
      </c>
      <c r="E60" s="16" t="s">
        <v>285</v>
      </c>
      <c r="F60" s="17" t="s">
        <v>286</v>
      </c>
      <c r="G60" s="19" t="s">
        <v>287</v>
      </c>
    </row>
    <row r="61" spans="1:7" x14ac:dyDescent="0.2">
      <c r="A61" s="1" t="s">
        <v>1680</v>
      </c>
      <c r="B61" s="34" t="s">
        <v>2121</v>
      </c>
      <c r="C61" s="14" t="s">
        <v>288</v>
      </c>
      <c r="D61" s="15" t="s">
        <v>289</v>
      </c>
      <c r="E61" s="16" t="s">
        <v>290</v>
      </c>
      <c r="F61" s="17" t="s">
        <v>291</v>
      </c>
      <c r="G61" s="19" t="s">
        <v>292</v>
      </c>
    </row>
    <row r="62" spans="1:7" x14ac:dyDescent="0.2">
      <c r="A62" s="1" t="s">
        <v>1681</v>
      </c>
      <c r="B62" s="34" t="s">
        <v>2121</v>
      </c>
      <c r="C62" s="14" t="s">
        <v>293</v>
      </c>
      <c r="D62" s="15" t="s">
        <v>294</v>
      </c>
      <c r="E62" s="16" t="s">
        <v>280</v>
      </c>
      <c r="F62" s="17" t="s">
        <v>295</v>
      </c>
      <c r="G62" s="19" t="s">
        <v>296</v>
      </c>
    </row>
    <row r="63" spans="1:7" x14ac:dyDescent="0.2">
      <c r="A63" s="1" t="s">
        <v>1682</v>
      </c>
      <c r="B63" s="34" t="s">
        <v>2121</v>
      </c>
      <c r="C63" s="22" t="s">
        <v>297</v>
      </c>
      <c r="D63" s="15" t="s">
        <v>298</v>
      </c>
      <c r="E63" s="16" t="s">
        <v>280</v>
      </c>
      <c r="F63" s="17" t="s">
        <v>299</v>
      </c>
      <c r="G63" s="19" t="s">
        <v>300</v>
      </c>
    </row>
    <row r="64" spans="1:7" x14ac:dyDescent="0.2">
      <c r="A64" s="1" t="s">
        <v>1683</v>
      </c>
      <c r="B64" s="34" t="s">
        <v>2121</v>
      </c>
      <c r="C64" s="14" t="s">
        <v>301</v>
      </c>
      <c r="D64" s="23" t="s">
        <v>302</v>
      </c>
      <c r="E64" s="16" t="s">
        <v>303</v>
      </c>
      <c r="F64" s="17" t="s">
        <v>304</v>
      </c>
      <c r="G64" s="19" t="s">
        <v>305</v>
      </c>
    </row>
    <row r="65" spans="1:7" x14ac:dyDescent="0.2">
      <c r="A65" s="1" t="s">
        <v>1685</v>
      </c>
      <c r="B65" s="34" t="s">
        <v>2121</v>
      </c>
      <c r="C65" s="14" t="s">
        <v>306</v>
      </c>
      <c r="D65" s="15" t="s">
        <v>307</v>
      </c>
      <c r="E65" s="16" t="s">
        <v>308</v>
      </c>
      <c r="F65" s="17" t="s">
        <v>309</v>
      </c>
      <c r="G65" s="19" t="s">
        <v>310</v>
      </c>
    </row>
    <row r="66" spans="1:7" s="38" customFormat="1" x14ac:dyDescent="0.2">
      <c r="A66" s="1" t="s">
        <v>1686</v>
      </c>
      <c r="B66" s="34" t="s">
        <v>2121</v>
      </c>
      <c r="C66" s="39" t="s">
        <v>0</v>
      </c>
      <c r="D66" s="39" t="s">
        <v>0</v>
      </c>
      <c r="E66" s="30" t="s">
        <v>2000</v>
      </c>
      <c r="F66" s="17" t="s">
        <v>2001</v>
      </c>
      <c r="G66" s="19" t="s">
        <v>0</v>
      </c>
    </row>
    <row r="67" spans="1:7" x14ac:dyDescent="0.2">
      <c r="A67" s="1" t="s">
        <v>1691</v>
      </c>
      <c r="B67" s="34" t="s">
        <v>2121</v>
      </c>
      <c r="C67" s="14" t="s">
        <v>311</v>
      </c>
      <c r="D67" s="23" t="s">
        <v>312</v>
      </c>
      <c r="E67" s="16" t="s">
        <v>313</v>
      </c>
      <c r="F67" s="17" t="s">
        <v>314</v>
      </c>
      <c r="G67" s="19" t="s">
        <v>315</v>
      </c>
    </row>
    <row r="68" spans="1:7" x14ac:dyDescent="0.2">
      <c r="A68" s="1" t="s">
        <v>1692</v>
      </c>
      <c r="B68" s="34" t="s">
        <v>2121</v>
      </c>
      <c r="C68" s="14" t="s">
        <v>316</v>
      </c>
      <c r="D68" s="15" t="s">
        <v>317</v>
      </c>
      <c r="E68" s="16" t="s">
        <v>318</v>
      </c>
      <c r="F68" s="17" t="s">
        <v>319</v>
      </c>
      <c r="G68" s="19" t="s">
        <v>320</v>
      </c>
    </row>
    <row r="69" spans="1:7" x14ac:dyDescent="0.2">
      <c r="A69" s="1" t="s">
        <v>1693</v>
      </c>
      <c r="B69" s="34" t="s">
        <v>2121</v>
      </c>
      <c r="C69" s="14" t="s">
        <v>321</v>
      </c>
      <c r="D69" s="15" t="s">
        <v>322</v>
      </c>
      <c r="E69" s="16" t="s">
        <v>323</v>
      </c>
      <c r="F69" s="17" t="s">
        <v>324</v>
      </c>
      <c r="G69" s="19" t="s">
        <v>325</v>
      </c>
    </row>
    <row r="70" spans="1:7" x14ac:dyDescent="0.2">
      <c r="A70" s="1" t="s">
        <v>1694</v>
      </c>
      <c r="B70" s="34" t="s">
        <v>2121</v>
      </c>
      <c r="C70" s="14" t="s">
        <v>326</v>
      </c>
      <c r="D70" s="15" t="s">
        <v>327</v>
      </c>
      <c r="E70" s="16" t="s">
        <v>328</v>
      </c>
      <c r="F70" s="17" t="s">
        <v>329</v>
      </c>
      <c r="G70" s="19" t="s">
        <v>296</v>
      </c>
    </row>
    <row r="71" spans="1:7" x14ac:dyDescent="0.2">
      <c r="A71" s="1" t="s">
        <v>1696</v>
      </c>
      <c r="B71" s="34" t="s">
        <v>2121</v>
      </c>
      <c r="C71" s="14" t="s">
        <v>330</v>
      </c>
      <c r="D71" s="23" t="s">
        <v>331</v>
      </c>
      <c r="E71" s="16" t="s">
        <v>332</v>
      </c>
      <c r="F71" s="17" t="s">
        <v>333</v>
      </c>
      <c r="G71" s="19" t="s">
        <v>334</v>
      </c>
    </row>
    <row r="72" spans="1:7" x14ac:dyDescent="0.2">
      <c r="A72" s="1" t="s">
        <v>1697</v>
      </c>
      <c r="B72" s="34" t="s">
        <v>2121</v>
      </c>
      <c r="C72" s="14" t="s">
        <v>335</v>
      </c>
      <c r="D72" s="15" t="s">
        <v>336</v>
      </c>
      <c r="E72" s="16" t="s">
        <v>337</v>
      </c>
      <c r="F72" s="17" t="s">
        <v>338</v>
      </c>
      <c r="G72" s="19" t="s">
        <v>89</v>
      </c>
    </row>
    <row r="73" spans="1:7" x14ac:dyDescent="0.2">
      <c r="A73" s="1" t="s">
        <v>1698</v>
      </c>
      <c r="B73" s="34" t="s">
        <v>2121</v>
      </c>
      <c r="C73" s="14" t="s">
        <v>339</v>
      </c>
      <c r="D73" s="15" t="s">
        <v>340</v>
      </c>
      <c r="E73" s="16" t="s">
        <v>341</v>
      </c>
      <c r="F73" s="20" t="s">
        <v>342</v>
      </c>
      <c r="G73" s="19" t="s">
        <v>0</v>
      </c>
    </row>
    <row r="74" spans="1:7" x14ac:dyDescent="0.2">
      <c r="A74" s="1" t="s">
        <v>1699</v>
      </c>
      <c r="B74" s="34" t="s">
        <v>2121</v>
      </c>
      <c r="C74" s="14" t="s">
        <v>343</v>
      </c>
      <c r="D74" s="15" t="s">
        <v>344</v>
      </c>
      <c r="E74" s="16" t="s">
        <v>345</v>
      </c>
      <c r="F74" s="17" t="s">
        <v>346</v>
      </c>
      <c r="G74" s="19" t="s">
        <v>347</v>
      </c>
    </row>
    <row r="75" spans="1:7" x14ac:dyDescent="0.2">
      <c r="A75" s="1" t="s">
        <v>1700</v>
      </c>
      <c r="B75" s="34" t="s">
        <v>2121</v>
      </c>
      <c r="C75" s="14" t="s">
        <v>348</v>
      </c>
      <c r="D75" s="15" t="s">
        <v>349</v>
      </c>
      <c r="E75" s="16" t="s">
        <v>350</v>
      </c>
      <c r="F75" s="20" t="s">
        <v>351</v>
      </c>
      <c r="G75" s="19" t="s">
        <v>102</v>
      </c>
    </row>
    <row r="76" spans="1:7" x14ac:dyDescent="0.2">
      <c r="A76" s="1" t="s">
        <v>1701</v>
      </c>
      <c r="B76" s="34" t="s">
        <v>2121</v>
      </c>
      <c r="C76" s="14" t="s">
        <v>352</v>
      </c>
      <c r="D76" s="15" t="s">
        <v>353</v>
      </c>
      <c r="E76" s="16" t="s">
        <v>350</v>
      </c>
      <c r="F76" s="17" t="s">
        <v>354</v>
      </c>
      <c r="G76" s="19" t="s">
        <v>355</v>
      </c>
    </row>
    <row r="77" spans="1:7" x14ac:dyDescent="0.2">
      <c r="A77" s="1" t="s">
        <v>1702</v>
      </c>
      <c r="B77" s="34" t="s">
        <v>2121</v>
      </c>
      <c r="C77" s="14" t="s">
        <v>356</v>
      </c>
      <c r="D77" s="15" t="s">
        <v>357</v>
      </c>
      <c r="E77" s="16" t="s">
        <v>358</v>
      </c>
      <c r="F77" s="20" t="s">
        <v>359</v>
      </c>
      <c r="G77" s="19" t="s">
        <v>170</v>
      </c>
    </row>
    <row r="78" spans="1:7" x14ac:dyDescent="0.2">
      <c r="A78" s="1" t="s">
        <v>1703</v>
      </c>
      <c r="B78" s="34" t="s">
        <v>2121</v>
      </c>
      <c r="C78" s="14" t="s">
        <v>360</v>
      </c>
      <c r="D78" s="15" t="s">
        <v>361</v>
      </c>
      <c r="E78" s="16" t="s">
        <v>362</v>
      </c>
      <c r="F78" s="17" t="s">
        <v>363</v>
      </c>
      <c r="G78" s="19" t="s">
        <v>364</v>
      </c>
    </row>
    <row r="79" spans="1:7" x14ac:dyDescent="0.2">
      <c r="A79" s="1" t="s">
        <v>1704</v>
      </c>
      <c r="B79" s="34" t="s">
        <v>2121</v>
      </c>
      <c r="C79" s="14" t="s">
        <v>365</v>
      </c>
      <c r="D79" s="26" t="s">
        <v>0</v>
      </c>
      <c r="E79" s="16" t="s">
        <v>366</v>
      </c>
      <c r="F79" s="17" t="s">
        <v>367</v>
      </c>
      <c r="G79" s="19" t="s">
        <v>0</v>
      </c>
    </row>
    <row r="80" spans="1:7" x14ac:dyDescent="0.2">
      <c r="A80" s="1" t="s">
        <v>1705</v>
      </c>
      <c r="B80" s="34" t="s">
        <v>2121</v>
      </c>
      <c r="C80" s="14" t="s">
        <v>368</v>
      </c>
      <c r="D80" s="15" t="s">
        <v>369</v>
      </c>
      <c r="E80" s="16" t="s">
        <v>370</v>
      </c>
      <c r="F80" s="17" t="s">
        <v>371</v>
      </c>
      <c r="G80" s="19" t="s">
        <v>372</v>
      </c>
    </row>
    <row r="81" spans="1:7" x14ac:dyDescent="0.2">
      <c r="A81" s="1" t="s">
        <v>1706</v>
      </c>
      <c r="B81" s="34" t="s">
        <v>2121</v>
      </c>
      <c r="C81" s="14" t="s">
        <v>373</v>
      </c>
      <c r="D81" s="15" t="s">
        <v>374</v>
      </c>
      <c r="E81" s="16" t="s">
        <v>375</v>
      </c>
      <c r="F81" s="17" t="s">
        <v>376</v>
      </c>
      <c r="G81" s="19" t="s">
        <v>377</v>
      </c>
    </row>
    <row r="82" spans="1:7" x14ac:dyDescent="0.2">
      <c r="A82" s="1" t="s">
        <v>1708</v>
      </c>
      <c r="B82" s="34" t="s">
        <v>2121</v>
      </c>
      <c r="C82" s="14" t="s">
        <v>378</v>
      </c>
      <c r="D82" s="26" t="s">
        <v>0</v>
      </c>
      <c r="E82" s="16" t="s">
        <v>318</v>
      </c>
      <c r="F82" s="17" t="s">
        <v>379</v>
      </c>
      <c r="G82" s="18" t="s">
        <v>380</v>
      </c>
    </row>
    <row r="83" spans="1:7" x14ac:dyDescent="0.2">
      <c r="A83" s="1" t="s">
        <v>1709</v>
      </c>
      <c r="B83" s="34" t="s">
        <v>2121</v>
      </c>
      <c r="C83" s="22" t="s">
        <v>381</v>
      </c>
      <c r="D83" s="15" t="s">
        <v>382</v>
      </c>
      <c r="E83" s="16" t="s">
        <v>383</v>
      </c>
      <c r="F83" s="20" t="s">
        <v>384</v>
      </c>
      <c r="G83" s="19" t="s">
        <v>184</v>
      </c>
    </row>
    <row r="84" spans="1:7" x14ac:dyDescent="0.2">
      <c r="A84" s="1" t="s">
        <v>1710</v>
      </c>
      <c r="B84" s="34" t="s">
        <v>2121</v>
      </c>
      <c r="C84" s="14" t="s">
        <v>385</v>
      </c>
      <c r="D84" s="15" t="s">
        <v>386</v>
      </c>
      <c r="E84" s="16" t="s">
        <v>387</v>
      </c>
      <c r="F84" s="17" t="s">
        <v>388</v>
      </c>
      <c r="G84" s="19" t="s">
        <v>389</v>
      </c>
    </row>
    <row r="85" spans="1:7" x14ac:dyDescent="0.2">
      <c r="A85" s="1" t="s">
        <v>1711</v>
      </c>
      <c r="B85" s="34" t="s">
        <v>2121</v>
      </c>
      <c r="C85" s="22" t="s">
        <v>390</v>
      </c>
      <c r="D85" s="15" t="s">
        <v>391</v>
      </c>
      <c r="E85" s="16" t="s">
        <v>392</v>
      </c>
      <c r="F85" s="17" t="s">
        <v>393</v>
      </c>
      <c r="G85" s="19" t="s">
        <v>394</v>
      </c>
    </row>
    <row r="86" spans="1:7" x14ac:dyDescent="0.2">
      <c r="A86" s="1" t="s">
        <v>1712</v>
      </c>
      <c r="B86" s="34" t="s">
        <v>2121</v>
      </c>
      <c r="C86" s="14" t="s">
        <v>395</v>
      </c>
      <c r="D86" s="15" t="s">
        <v>396</v>
      </c>
      <c r="E86" s="16" t="s">
        <v>397</v>
      </c>
      <c r="F86" s="20" t="s">
        <v>398</v>
      </c>
      <c r="G86" s="19" t="s">
        <v>399</v>
      </c>
    </row>
    <row r="87" spans="1:7" x14ac:dyDescent="0.2">
      <c r="A87" s="1" t="s">
        <v>1713</v>
      </c>
      <c r="B87" s="34" t="s">
        <v>2121</v>
      </c>
      <c r="C87" s="14" t="s">
        <v>400</v>
      </c>
      <c r="D87" s="15" t="s">
        <v>401</v>
      </c>
      <c r="E87" s="16" t="s">
        <v>397</v>
      </c>
      <c r="F87" s="17" t="s">
        <v>402</v>
      </c>
      <c r="G87" s="19" t="s">
        <v>403</v>
      </c>
    </row>
    <row r="88" spans="1:7" x14ac:dyDescent="0.2">
      <c r="A88" s="1" t="s">
        <v>1714</v>
      </c>
      <c r="B88" s="34" t="s">
        <v>2121</v>
      </c>
      <c r="C88" s="14" t="s">
        <v>404</v>
      </c>
      <c r="D88" s="15" t="s">
        <v>405</v>
      </c>
      <c r="E88" s="16" t="s">
        <v>406</v>
      </c>
      <c r="F88" s="17" t="s">
        <v>407</v>
      </c>
      <c r="G88" s="19" t="s">
        <v>408</v>
      </c>
    </row>
    <row r="89" spans="1:7" x14ac:dyDescent="0.2">
      <c r="A89" s="1" t="s">
        <v>1715</v>
      </c>
      <c r="B89" s="34" t="s">
        <v>2121</v>
      </c>
      <c r="C89" s="14" t="s">
        <v>409</v>
      </c>
      <c r="D89" s="15" t="s">
        <v>410</v>
      </c>
      <c r="E89" s="16" t="s">
        <v>345</v>
      </c>
      <c r="F89" s="17" t="s">
        <v>411</v>
      </c>
      <c r="G89" s="19" t="s">
        <v>364</v>
      </c>
    </row>
    <row r="90" spans="1:7" x14ac:dyDescent="0.2">
      <c r="A90" s="1" t="s">
        <v>1716</v>
      </c>
      <c r="B90" s="34" t="s">
        <v>2121</v>
      </c>
      <c r="C90" s="14" t="s">
        <v>412</v>
      </c>
      <c r="D90" s="15" t="s">
        <v>413</v>
      </c>
      <c r="E90" s="16" t="s">
        <v>241</v>
      </c>
      <c r="F90" s="17" t="s">
        <v>414</v>
      </c>
      <c r="G90" s="19" t="s">
        <v>415</v>
      </c>
    </row>
    <row r="91" spans="1:7" x14ac:dyDescent="0.2">
      <c r="A91" s="1" t="s">
        <v>1718</v>
      </c>
      <c r="B91" s="34" t="s">
        <v>2121</v>
      </c>
      <c r="C91" s="14" t="s">
        <v>416</v>
      </c>
      <c r="D91" s="15" t="s">
        <v>417</v>
      </c>
      <c r="E91" s="16" t="s">
        <v>418</v>
      </c>
      <c r="F91" s="17" t="s">
        <v>419</v>
      </c>
      <c r="G91" s="19" t="s">
        <v>420</v>
      </c>
    </row>
    <row r="92" spans="1:7" x14ac:dyDescent="0.2">
      <c r="A92" s="1" t="s">
        <v>1720</v>
      </c>
      <c r="B92" s="34" t="s">
        <v>2121</v>
      </c>
      <c r="C92" s="14" t="s">
        <v>421</v>
      </c>
      <c r="D92" s="15" t="s">
        <v>422</v>
      </c>
      <c r="E92" s="16" t="s">
        <v>423</v>
      </c>
      <c r="F92" s="17" t="s">
        <v>424</v>
      </c>
      <c r="G92" s="19" t="s">
        <v>425</v>
      </c>
    </row>
    <row r="93" spans="1:7" x14ac:dyDescent="0.2">
      <c r="A93" s="1" t="s">
        <v>1721</v>
      </c>
      <c r="B93" s="34" t="s">
        <v>2121</v>
      </c>
      <c r="C93" s="14" t="s">
        <v>426</v>
      </c>
      <c r="D93" s="15" t="s">
        <v>427</v>
      </c>
      <c r="E93" s="21" t="s">
        <v>428</v>
      </c>
      <c r="F93" s="17" t="s">
        <v>429</v>
      </c>
      <c r="G93" s="19" t="s">
        <v>35</v>
      </c>
    </row>
    <row r="94" spans="1:7" x14ac:dyDescent="0.2">
      <c r="A94" s="1" t="s">
        <v>1722</v>
      </c>
      <c r="B94" s="34" t="s">
        <v>2121</v>
      </c>
      <c r="C94" s="14" t="s">
        <v>430</v>
      </c>
      <c r="D94" s="15" t="s">
        <v>431</v>
      </c>
      <c r="E94" s="16" t="s">
        <v>432</v>
      </c>
      <c r="F94" s="17" t="s">
        <v>433</v>
      </c>
      <c r="G94" s="19" t="s">
        <v>425</v>
      </c>
    </row>
    <row r="95" spans="1:7" x14ac:dyDescent="0.2">
      <c r="A95" s="1" t="s">
        <v>1723</v>
      </c>
      <c r="B95" s="34" t="s">
        <v>2121</v>
      </c>
      <c r="C95" s="14" t="s">
        <v>434</v>
      </c>
      <c r="D95" s="15" t="s">
        <v>435</v>
      </c>
      <c r="E95" s="16" t="s">
        <v>436</v>
      </c>
      <c r="F95" s="17" t="s">
        <v>437</v>
      </c>
      <c r="G95" s="19" t="s">
        <v>35</v>
      </c>
    </row>
    <row r="96" spans="1:7" x14ac:dyDescent="0.2">
      <c r="A96" s="1" t="s">
        <v>1725</v>
      </c>
      <c r="B96" s="34" t="s">
        <v>2121</v>
      </c>
      <c r="C96" s="14" t="s">
        <v>438</v>
      </c>
      <c r="D96" s="15" t="s">
        <v>439</v>
      </c>
      <c r="E96" s="16" t="s">
        <v>440</v>
      </c>
      <c r="F96" s="17" t="s">
        <v>441</v>
      </c>
      <c r="G96" s="19" t="s">
        <v>399</v>
      </c>
    </row>
    <row r="97" spans="1:7" x14ac:dyDescent="0.2">
      <c r="A97" s="1" t="s">
        <v>1726</v>
      </c>
      <c r="B97" s="34" t="s">
        <v>2121</v>
      </c>
      <c r="C97" s="14" t="s">
        <v>442</v>
      </c>
      <c r="D97" s="15" t="s">
        <v>443</v>
      </c>
      <c r="E97" s="16" t="s">
        <v>444</v>
      </c>
      <c r="F97" s="17" t="s">
        <v>445</v>
      </c>
      <c r="G97" s="18" t="s">
        <v>446</v>
      </c>
    </row>
    <row r="98" spans="1:7" x14ac:dyDescent="0.2">
      <c r="A98" s="1" t="s">
        <v>1727</v>
      </c>
      <c r="B98" s="34" t="s">
        <v>2121</v>
      </c>
      <c r="C98" s="14" t="s">
        <v>447</v>
      </c>
      <c r="D98" s="15" t="s">
        <v>448</v>
      </c>
      <c r="E98" s="16" t="s">
        <v>449</v>
      </c>
      <c r="F98" s="17" t="s">
        <v>450</v>
      </c>
      <c r="G98" s="19" t="s">
        <v>451</v>
      </c>
    </row>
    <row r="99" spans="1:7" x14ac:dyDescent="0.2">
      <c r="A99" s="1" t="s">
        <v>1728</v>
      </c>
      <c r="B99" s="34" t="s">
        <v>2121</v>
      </c>
      <c r="C99" s="14" t="s">
        <v>452</v>
      </c>
      <c r="D99" s="15" t="s">
        <v>453</v>
      </c>
      <c r="E99" s="16" t="s">
        <v>454</v>
      </c>
      <c r="F99" s="17" t="s">
        <v>455</v>
      </c>
      <c r="G99" s="19" t="s">
        <v>415</v>
      </c>
    </row>
    <row r="100" spans="1:7" ht="32" x14ac:dyDescent="0.2">
      <c r="A100" s="1" t="s">
        <v>1729</v>
      </c>
      <c r="B100" s="34" t="s">
        <v>2121</v>
      </c>
      <c r="C100" s="14" t="s">
        <v>456</v>
      </c>
      <c r="D100" s="15" t="s">
        <v>457</v>
      </c>
      <c r="E100" s="27" t="s">
        <v>458</v>
      </c>
      <c r="F100" s="28" t="s">
        <v>459</v>
      </c>
      <c r="G100" s="19" t="s">
        <v>35</v>
      </c>
    </row>
    <row r="101" spans="1:7" x14ac:dyDescent="0.2">
      <c r="A101" s="1" t="s">
        <v>1730</v>
      </c>
      <c r="B101" s="34" t="s">
        <v>2121</v>
      </c>
      <c r="C101" s="14" t="s">
        <v>460</v>
      </c>
      <c r="D101" s="15" t="s">
        <v>461</v>
      </c>
      <c r="E101" s="16" t="s">
        <v>462</v>
      </c>
      <c r="F101" s="17" t="s">
        <v>463</v>
      </c>
      <c r="G101" s="19" t="s">
        <v>464</v>
      </c>
    </row>
    <row r="102" spans="1:7" x14ac:dyDescent="0.2">
      <c r="A102" s="1" t="s">
        <v>1731</v>
      </c>
      <c r="B102" s="34" t="s">
        <v>2121</v>
      </c>
      <c r="C102" s="14" t="s">
        <v>465</v>
      </c>
      <c r="D102" s="15" t="s">
        <v>466</v>
      </c>
      <c r="E102" s="16" t="s">
        <v>467</v>
      </c>
      <c r="F102" s="17" t="s">
        <v>468</v>
      </c>
      <c r="G102" s="19" t="s">
        <v>35</v>
      </c>
    </row>
    <row r="103" spans="1:7" x14ac:dyDescent="0.2">
      <c r="A103" s="1" t="s">
        <v>1732</v>
      </c>
      <c r="B103" s="34" t="s">
        <v>2121</v>
      </c>
      <c r="C103" s="14" t="s">
        <v>469</v>
      </c>
      <c r="D103" s="15" t="s">
        <v>470</v>
      </c>
      <c r="E103" s="16" t="s">
        <v>471</v>
      </c>
      <c r="F103" s="17" t="s">
        <v>472</v>
      </c>
      <c r="G103" s="19" t="s">
        <v>473</v>
      </c>
    </row>
    <row r="104" spans="1:7" x14ac:dyDescent="0.2">
      <c r="A104" s="1" t="s">
        <v>1733</v>
      </c>
      <c r="B104" s="34" t="s">
        <v>2121</v>
      </c>
      <c r="C104" s="14" t="s">
        <v>474</v>
      </c>
      <c r="D104" s="15" t="s">
        <v>475</v>
      </c>
      <c r="E104" s="16" t="s">
        <v>476</v>
      </c>
      <c r="F104" s="17" t="s">
        <v>477</v>
      </c>
      <c r="G104" s="19" t="s">
        <v>478</v>
      </c>
    </row>
    <row r="105" spans="1:7" x14ac:dyDescent="0.2">
      <c r="A105" s="1" t="s">
        <v>1734</v>
      </c>
      <c r="B105" s="34" t="s">
        <v>2121</v>
      </c>
      <c r="C105" s="14" t="s">
        <v>479</v>
      </c>
      <c r="D105" s="15" t="s">
        <v>480</v>
      </c>
      <c r="E105" s="16" t="s">
        <v>481</v>
      </c>
      <c r="F105" s="17" t="s">
        <v>482</v>
      </c>
      <c r="G105" s="19" t="s">
        <v>483</v>
      </c>
    </row>
    <row r="106" spans="1:7" x14ac:dyDescent="0.2">
      <c r="A106" s="1" t="s">
        <v>1735</v>
      </c>
      <c r="B106" s="34" t="s">
        <v>2121</v>
      </c>
      <c r="C106" s="14" t="s">
        <v>484</v>
      </c>
      <c r="D106" s="15" t="s">
        <v>485</v>
      </c>
      <c r="E106" s="16" t="s">
        <v>486</v>
      </c>
      <c r="F106" s="17" t="s">
        <v>487</v>
      </c>
      <c r="G106" s="19" t="s">
        <v>117</v>
      </c>
    </row>
    <row r="107" spans="1:7" x14ac:dyDescent="0.2">
      <c r="A107" s="1" t="s">
        <v>1736</v>
      </c>
      <c r="B107" s="34" t="s">
        <v>2121</v>
      </c>
      <c r="C107" s="14" t="s">
        <v>488</v>
      </c>
      <c r="D107" s="26" t="s">
        <v>0</v>
      </c>
      <c r="E107" s="16" t="s">
        <v>489</v>
      </c>
      <c r="F107" s="17" t="s">
        <v>490</v>
      </c>
      <c r="G107" s="19" t="s">
        <v>35</v>
      </c>
    </row>
    <row r="108" spans="1:7" x14ac:dyDescent="0.2">
      <c r="A108" s="1" t="s">
        <v>1738</v>
      </c>
      <c r="B108" s="34" t="s">
        <v>2121</v>
      </c>
      <c r="C108" s="14" t="s">
        <v>491</v>
      </c>
      <c r="D108" s="15" t="s">
        <v>492</v>
      </c>
      <c r="E108" s="16" t="s">
        <v>493</v>
      </c>
      <c r="F108" s="17" t="s">
        <v>494</v>
      </c>
      <c r="G108" s="19" t="s">
        <v>495</v>
      </c>
    </row>
    <row r="109" spans="1:7" x14ac:dyDescent="0.2">
      <c r="A109" s="1" t="s">
        <v>1739</v>
      </c>
      <c r="B109" s="34" t="s">
        <v>2121</v>
      </c>
      <c r="C109" s="14" t="s">
        <v>496</v>
      </c>
      <c r="D109" s="15" t="s">
        <v>497</v>
      </c>
      <c r="E109" s="16" t="s">
        <v>498</v>
      </c>
      <c r="F109" s="17" t="s">
        <v>499</v>
      </c>
      <c r="G109" s="19" t="s">
        <v>500</v>
      </c>
    </row>
    <row r="110" spans="1:7" x14ac:dyDescent="0.2">
      <c r="A110" s="1" t="s">
        <v>1740</v>
      </c>
      <c r="B110" s="34" t="s">
        <v>2121</v>
      </c>
      <c r="C110" s="14" t="s">
        <v>501</v>
      </c>
      <c r="D110" s="15" t="s">
        <v>502</v>
      </c>
      <c r="E110" s="16" t="s">
        <v>503</v>
      </c>
      <c r="F110" s="17" t="s">
        <v>504</v>
      </c>
      <c r="G110" s="19" t="s">
        <v>500</v>
      </c>
    </row>
    <row r="111" spans="1:7" x14ac:dyDescent="0.2">
      <c r="A111" s="1" t="s">
        <v>1741</v>
      </c>
      <c r="B111" s="34" t="s">
        <v>2121</v>
      </c>
      <c r="C111" s="14" t="s">
        <v>505</v>
      </c>
      <c r="D111" s="15" t="s">
        <v>506</v>
      </c>
      <c r="E111" s="16" t="s">
        <v>507</v>
      </c>
      <c r="F111" s="17" t="s">
        <v>508</v>
      </c>
      <c r="G111" s="19" t="s">
        <v>35</v>
      </c>
    </row>
    <row r="112" spans="1:7" x14ac:dyDescent="0.2">
      <c r="A112" s="1" t="s">
        <v>1742</v>
      </c>
      <c r="B112" s="34" t="s">
        <v>2121</v>
      </c>
      <c r="C112" s="14" t="s">
        <v>509</v>
      </c>
      <c r="D112" s="15" t="s">
        <v>510</v>
      </c>
      <c r="E112" s="16" t="s">
        <v>511</v>
      </c>
      <c r="F112" s="17" t="s">
        <v>512</v>
      </c>
      <c r="G112" s="19" t="s">
        <v>495</v>
      </c>
    </row>
    <row r="113" spans="1:7" x14ac:dyDescent="0.2">
      <c r="A113" s="1" t="s">
        <v>1743</v>
      </c>
      <c r="B113" s="34" t="s">
        <v>2121</v>
      </c>
      <c r="C113" s="14" t="s">
        <v>513</v>
      </c>
      <c r="D113" s="15" t="s">
        <v>514</v>
      </c>
      <c r="E113" s="16" t="s">
        <v>515</v>
      </c>
      <c r="F113" s="17" t="s">
        <v>516</v>
      </c>
      <c r="G113" s="19" t="s">
        <v>517</v>
      </c>
    </row>
    <row r="114" spans="1:7" x14ac:dyDescent="0.2">
      <c r="A114" s="1" t="s">
        <v>1744</v>
      </c>
      <c r="B114" s="34" t="s">
        <v>2121</v>
      </c>
      <c r="C114" s="14" t="s">
        <v>518</v>
      </c>
      <c r="D114" s="15" t="s">
        <v>519</v>
      </c>
      <c r="E114" s="16" t="s">
        <v>520</v>
      </c>
      <c r="F114" s="17" t="s">
        <v>521</v>
      </c>
      <c r="G114" s="19" t="s">
        <v>500</v>
      </c>
    </row>
    <row r="115" spans="1:7" x14ac:dyDescent="0.2">
      <c r="A115" s="1" t="s">
        <v>1745</v>
      </c>
      <c r="B115" s="34" t="s">
        <v>2121</v>
      </c>
      <c r="C115" s="14" t="s">
        <v>522</v>
      </c>
      <c r="D115" s="15" t="s">
        <v>523</v>
      </c>
      <c r="E115" s="16" t="s">
        <v>524</v>
      </c>
      <c r="F115" s="17" t="s">
        <v>525</v>
      </c>
      <c r="G115" s="19" t="s">
        <v>500</v>
      </c>
    </row>
    <row r="116" spans="1:7" x14ac:dyDescent="0.2">
      <c r="A116" s="1" t="s">
        <v>1746</v>
      </c>
      <c r="B116" s="34" t="s">
        <v>2121</v>
      </c>
      <c r="C116" s="14" t="s">
        <v>526</v>
      </c>
      <c r="D116" s="15" t="s">
        <v>527</v>
      </c>
      <c r="E116" s="16" t="s">
        <v>528</v>
      </c>
      <c r="F116" s="20" t="s">
        <v>529</v>
      </c>
      <c r="G116" s="18" t="s">
        <v>530</v>
      </c>
    </row>
    <row r="117" spans="1:7" x14ac:dyDescent="0.2">
      <c r="A117" s="1" t="s">
        <v>1748</v>
      </c>
      <c r="B117" s="34" t="s">
        <v>2121</v>
      </c>
      <c r="C117" s="14" t="s">
        <v>531</v>
      </c>
      <c r="D117" s="15" t="s">
        <v>532</v>
      </c>
      <c r="E117" s="16" t="s">
        <v>533</v>
      </c>
      <c r="F117" s="17" t="s">
        <v>534</v>
      </c>
      <c r="G117" s="19" t="s">
        <v>535</v>
      </c>
    </row>
    <row r="118" spans="1:7" x14ac:dyDescent="0.2">
      <c r="A118" s="1" t="s">
        <v>1750</v>
      </c>
      <c r="B118" s="34" t="s">
        <v>2121</v>
      </c>
      <c r="C118" s="14" t="s">
        <v>536</v>
      </c>
      <c r="D118" s="15" t="s">
        <v>537</v>
      </c>
      <c r="E118" s="16" t="s">
        <v>538</v>
      </c>
      <c r="F118" s="17" t="s">
        <v>539</v>
      </c>
      <c r="G118" s="19" t="s">
        <v>540</v>
      </c>
    </row>
    <row r="119" spans="1:7" x14ac:dyDescent="0.2">
      <c r="A119" s="1" t="s">
        <v>1751</v>
      </c>
      <c r="B119" s="34" t="s">
        <v>2121</v>
      </c>
      <c r="C119" s="14" t="s">
        <v>541</v>
      </c>
      <c r="D119" s="26" t="s">
        <v>0</v>
      </c>
      <c r="E119" s="16" t="s">
        <v>542</v>
      </c>
      <c r="F119" s="20" t="s">
        <v>543</v>
      </c>
      <c r="G119" s="19" t="s">
        <v>35</v>
      </c>
    </row>
    <row r="120" spans="1:7" x14ac:dyDescent="0.2">
      <c r="A120" s="1" t="s">
        <v>1752</v>
      </c>
      <c r="B120" s="34" t="s">
        <v>2121</v>
      </c>
      <c r="C120" s="14" t="s">
        <v>544</v>
      </c>
      <c r="D120" s="15" t="s">
        <v>545</v>
      </c>
      <c r="E120" s="16" t="s">
        <v>546</v>
      </c>
      <c r="F120" s="17" t="s">
        <v>0</v>
      </c>
      <c r="G120" s="19" t="s">
        <v>35</v>
      </c>
    </row>
    <row r="121" spans="1:7" x14ac:dyDescent="0.2">
      <c r="A121" s="1" t="s">
        <v>1753</v>
      </c>
      <c r="B121" s="34" t="s">
        <v>2121</v>
      </c>
      <c r="C121" s="14" t="s">
        <v>547</v>
      </c>
      <c r="D121" s="26" t="s">
        <v>0</v>
      </c>
      <c r="E121" s="16" t="s">
        <v>548</v>
      </c>
      <c r="F121" s="17" t="s">
        <v>549</v>
      </c>
      <c r="G121" s="18" t="s">
        <v>550</v>
      </c>
    </row>
    <row r="122" spans="1:7" x14ac:dyDescent="0.2">
      <c r="A122" s="1" t="s">
        <v>1754</v>
      </c>
      <c r="B122" s="34" t="s">
        <v>2121</v>
      </c>
      <c r="C122" s="14" t="s">
        <v>551</v>
      </c>
      <c r="D122" s="15" t="s">
        <v>552</v>
      </c>
      <c r="E122" s="16" t="s">
        <v>553</v>
      </c>
      <c r="F122" s="20" t="s">
        <v>554</v>
      </c>
      <c r="G122" s="19" t="s">
        <v>555</v>
      </c>
    </row>
    <row r="123" spans="1:7" x14ac:dyDescent="0.2">
      <c r="A123" s="1" t="s">
        <v>1755</v>
      </c>
      <c r="B123" s="34" t="s">
        <v>2121</v>
      </c>
      <c r="C123" s="14" t="s">
        <v>556</v>
      </c>
      <c r="D123" s="15" t="s">
        <v>557</v>
      </c>
      <c r="E123" s="16" t="s">
        <v>558</v>
      </c>
      <c r="F123" s="17" t="s">
        <v>559</v>
      </c>
      <c r="G123" s="19" t="s">
        <v>560</v>
      </c>
    </row>
    <row r="124" spans="1:7" x14ac:dyDescent="0.2">
      <c r="A124" s="1" t="s">
        <v>1756</v>
      </c>
      <c r="B124" s="34" t="s">
        <v>2121</v>
      </c>
      <c r="C124" s="14" t="s">
        <v>561</v>
      </c>
      <c r="D124" s="15" t="s">
        <v>562</v>
      </c>
      <c r="E124" s="16" t="s">
        <v>563</v>
      </c>
      <c r="F124" s="17" t="s">
        <v>564</v>
      </c>
      <c r="G124" s="19" t="s">
        <v>565</v>
      </c>
    </row>
    <row r="125" spans="1:7" x14ac:dyDescent="0.2">
      <c r="A125" s="1" t="s">
        <v>1757</v>
      </c>
      <c r="B125" s="34" t="s">
        <v>2121</v>
      </c>
      <c r="C125" s="14" t="s">
        <v>566</v>
      </c>
      <c r="D125" s="15" t="s">
        <v>567</v>
      </c>
      <c r="E125" s="16" t="s">
        <v>563</v>
      </c>
      <c r="F125" s="17" t="s">
        <v>568</v>
      </c>
      <c r="G125" s="19" t="s">
        <v>569</v>
      </c>
    </row>
    <row r="126" spans="1:7" x14ac:dyDescent="0.2">
      <c r="A126" s="1" t="s">
        <v>1758</v>
      </c>
      <c r="B126" s="34" t="s">
        <v>2121</v>
      </c>
      <c r="C126" s="14" t="s">
        <v>570</v>
      </c>
      <c r="D126" s="15" t="s">
        <v>571</v>
      </c>
      <c r="E126" s="16" t="s">
        <v>572</v>
      </c>
      <c r="F126" s="17" t="s">
        <v>573</v>
      </c>
      <c r="G126" s="19" t="s">
        <v>565</v>
      </c>
    </row>
    <row r="127" spans="1:7" x14ac:dyDescent="0.2">
      <c r="A127" s="1" t="s">
        <v>1759</v>
      </c>
      <c r="B127" s="34" t="s">
        <v>2121</v>
      </c>
      <c r="C127" s="14" t="s">
        <v>574</v>
      </c>
      <c r="D127" s="26" t="s">
        <v>0</v>
      </c>
      <c r="E127" s="16" t="s">
        <v>575</v>
      </c>
      <c r="F127" s="17" t="s">
        <v>576</v>
      </c>
      <c r="G127" s="18" t="s">
        <v>530</v>
      </c>
    </row>
    <row r="128" spans="1:7" x14ac:dyDescent="0.2">
      <c r="A128" s="1" t="s">
        <v>1760</v>
      </c>
      <c r="B128" s="34" t="s">
        <v>2121</v>
      </c>
      <c r="C128" s="14" t="s">
        <v>577</v>
      </c>
      <c r="D128" s="15" t="s">
        <v>578</v>
      </c>
      <c r="E128" s="16" t="s">
        <v>579</v>
      </c>
      <c r="F128" s="17" t="s">
        <v>580</v>
      </c>
      <c r="G128" s="19" t="s">
        <v>35</v>
      </c>
    </row>
    <row r="129" spans="1:7" x14ac:dyDescent="0.2">
      <c r="A129" s="1" t="s">
        <v>1761</v>
      </c>
      <c r="B129" s="34" t="s">
        <v>2121</v>
      </c>
      <c r="C129" s="14" t="s">
        <v>581</v>
      </c>
      <c r="D129" s="26" t="s">
        <v>0</v>
      </c>
      <c r="E129" s="16" t="s">
        <v>579</v>
      </c>
      <c r="F129" s="20" t="s">
        <v>582</v>
      </c>
      <c r="G129" s="19" t="s">
        <v>35</v>
      </c>
    </row>
    <row r="130" spans="1:7" x14ac:dyDescent="0.2">
      <c r="A130" s="1" t="s">
        <v>1762</v>
      </c>
      <c r="B130" s="34" t="s">
        <v>2121</v>
      </c>
      <c r="C130" s="14" t="s">
        <v>583</v>
      </c>
      <c r="D130" s="15" t="s">
        <v>584</v>
      </c>
      <c r="E130" s="16" t="s">
        <v>585</v>
      </c>
      <c r="F130" s="17" t="s">
        <v>586</v>
      </c>
      <c r="G130" s="19" t="s">
        <v>565</v>
      </c>
    </row>
    <row r="131" spans="1:7" x14ac:dyDescent="0.2">
      <c r="A131" s="1" t="s">
        <v>1763</v>
      </c>
      <c r="B131" s="34" t="s">
        <v>2121</v>
      </c>
      <c r="C131" s="14" t="s">
        <v>587</v>
      </c>
      <c r="D131" s="15" t="s">
        <v>588</v>
      </c>
      <c r="E131" s="16" t="s">
        <v>589</v>
      </c>
      <c r="F131" s="17" t="s">
        <v>590</v>
      </c>
      <c r="G131" s="19" t="s">
        <v>591</v>
      </c>
    </row>
    <row r="132" spans="1:7" x14ac:dyDescent="0.2">
      <c r="A132" s="1" t="s">
        <v>1764</v>
      </c>
      <c r="B132" s="34" t="s">
        <v>2121</v>
      </c>
      <c r="C132" s="14" t="s">
        <v>592</v>
      </c>
      <c r="D132" s="15" t="s">
        <v>593</v>
      </c>
      <c r="E132" s="16" t="s">
        <v>594</v>
      </c>
      <c r="F132" s="17" t="s">
        <v>595</v>
      </c>
      <c r="G132" s="18" t="s">
        <v>530</v>
      </c>
    </row>
    <row r="133" spans="1:7" x14ac:dyDescent="0.2">
      <c r="A133" s="1" t="s">
        <v>1765</v>
      </c>
      <c r="B133" s="34" t="s">
        <v>2121</v>
      </c>
      <c r="C133" s="14" t="s">
        <v>596</v>
      </c>
      <c r="D133" s="15" t="s">
        <v>597</v>
      </c>
      <c r="E133" s="16" t="s">
        <v>598</v>
      </c>
      <c r="F133" s="17" t="s">
        <v>599</v>
      </c>
      <c r="G133" s="19" t="s">
        <v>600</v>
      </c>
    </row>
    <row r="134" spans="1:7" x14ac:dyDescent="0.2">
      <c r="A134" s="1" t="s">
        <v>1766</v>
      </c>
      <c r="B134" s="34" t="s">
        <v>2121</v>
      </c>
      <c r="C134" s="14" t="s">
        <v>601</v>
      </c>
      <c r="D134" s="15" t="s">
        <v>602</v>
      </c>
      <c r="E134" s="16" t="s">
        <v>603</v>
      </c>
      <c r="F134" s="20" t="s">
        <v>604</v>
      </c>
      <c r="G134" s="19" t="s">
        <v>605</v>
      </c>
    </row>
    <row r="135" spans="1:7" x14ac:dyDescent="0.2">
      <c r="A135" s="1" t="s">
        <v>1767</v>
      </c>
      <c r="B135" s="34" t="s">
        <v>2121</v>
      </c>
      <c r="C135" s="14" t="s">
        <v>606</v>
      </c>
      <c r="D135" s="26" t="s">
        <v>0</v>
      </c>
      <c r="E135" s="16" t="s">
        <v>607</v>
      </c>
      <c r="F135" s="17" t="s">
        <v>608</v>
      </c>
      <c r="G135" s="19" t="s">
        <v>35</v>
      </c>
    </row>
    <row r="136" spans="1:7" x14ac:dyDescent="0.2">
      <c r="A136" s="1" t="s">
        <v>1768</v>
      </c>
      <c r="B136" s="34" t="s">
        <v>2121</v>
      </c>
      <c r="C136" s="14" t="s">
        <v>609</v>
      </c>
      <c r="D136" s="15" t="s">
        <v>610</v>
      </c>
      <c r="E136" s="16" t="s">
        <v>611</v>
      </c>
      <c r="F136" s="29" t="s">
        <v>612</v>
      </c>
      <c r="G136" s="19" t="s">
        <v>107</v>
      </c>
    </row>
    <row r="137" spans="1:7" x14ac:dyDescent="0.2">
      <c r="A137" s="1" t="s">
        <v>1769</v>
      </c>
      <c r="B137" s="34" t="s">
        <v>2121</v>
      </c>
      <c r="C137" s="14" t="s">
        <v>613</v>
      </c>
      <c r="D137" s="15" t="s">
        <v>614</v>
      </c>
      <c r="E137" s="16" t="s">
        <v>615</v>
      </c>
      <c r="F137" s="17" t="s">
        <v>616</v>
      </c>
      <c r="G137" s="19" t="s">
        <v>617</v>
      </c>
    </row>
    <row r="138" spans="1:7" x14ac:dyDescent="0.2">
      <c r="A138" s="1" t="s">
        <v>1770</v>
      </c>
      <c r="B138" s="34" t="s">
        <v>2121</v>
      </c>
      <c r="C138" s="14" t="s">
        <v>618</v>
      </c>
      <c r="D138" s="15" t="s">
        <v>619</v>
      </c>
      <c r="E138" s="16" t="s">
        <v>620</v>
      </c>
      <c r="F138" s="17" t="s">
        <v>621</v>
      </c>
      <c r="G138" s="19" t="s">
        <v>622</v>
      </c>
    </row>
    <row r="139" spans="1:7" x14ac:dyDescent="0.2">
      <c r="A139" s="1" t="s">
        <v>1771</v>
      </c>
      <c r="B139" s="34" t="s">
        <v>2121</v>
      </c>
      <c r="C139" s="14" t="s">
        <v>623</v>
      </c>
      <c r="D139" s="15" t="s">
        <v>624</v>
      </c>
      <c r="E139" s="16" t="s">
        <v>625</v>
      </c>
      <c r="F139" s="17" t="s">
        <v>626</v>
      </c>
      <c r="G139" s="19" t="s">
        <v>627</v>
      </c>
    </row>
    <row r="140" spans="1:7" x14ac:dyDescent="0.2">
      <c r="A140" s="1" t="s">
        <v>1772</v>
      </c>
      <c r="B140" s="34" t="s">
        <v>2121</v>
      </c>
      <c r="C140" s="14" t="s">
        <v>628</v>
      </c>
      <c r="D140" s="15" t="s">
        <v>629</v>
      </c>
      <c r="E140" s="16" t="s">
        <v>630</v>
      </c>
      <c r="F140" s="29" t="s">
        <v>631</v>
      </c>
      <c r="G140" s="19" t="s">
        <v>632</v>
      </c>
    </row>
    <row r="141" spans="1:7" x14ac:dyDescent="0.2">
      <c r="A141" s="1" t="s">
        <v>1773</v>
      </c>
      <c r="B141" s="34" t="s">
        <v>2121</v>
      </c>
      <c r="C141" s="14" t="s">
        <v>633</v>
      </c>
      <c r="D141" s="15" t="s">
        <v>634</v>
      </c>
      <c r="E141" s="16" t="s">
        <v>635</v>
      </c>
      <c r="F141" s="17" t="s">
        <v>636</v>
      </c>
      <c r="G141" s="19" t="s">
        <v>637</v>
      </c>
    </row>
    <row r="142" spans="1:7" x14ac:dyDescent="0.2">
      <c r="A142" s="1" t="s">
        <v>1774</v>
      </c>
      <c r="B142" s="34" t="s">
        <v>2121</v>
      </c>
      <c r="C142" s="14" t="s">
        <v>638</v>
      </c>
      <c r="D142" s="15" t="s">
        <v>639</v>
      </c>
      <c r="E142" s="16" t="s">
        <v>640</v>
      </c>
      <c r="F142" s="17" t="s">
        <v>641</v>
      </c>
      <c r="G142" s="19" t="s">
        <v>642</v>
      </c>
    </row>
    <row r="143" spans="1:7" x14ac:dyDescent="0.2">
      <c r="A143" s="1" t="s">
        <v>1775</v>
      </c>
      <c r="B143" s="34" t="s">
        <v>2121</v>
      </c>
      <c r="C143" s="14" t="s">
        <v>643</v>
      </c>
      <c r="D143" s="15" t="s">
        <v>644</v>
      </c>
      <c r="E143" s="16" t="s">
        <v>645</v>
      </c>
      <c r="F143" s="17" t="s">
        <v>646</v>
      </c>
      <c r="G143" s="19" t="s">
        <v>647</v>
      </c>
    </row>
    <row r="144" spans="1:7" x14ac:dyDescent="0.2">
      <c r="A144" s="1" t="s">
        <v>1776</v>
      </c>
      <c r="B144" s="34" t="s">
        <v>2121</v>
      </c>
      <c r="C144" s="14" t="s">
        <v>648</v>
      </c>
      <c r="D144" s="15" t="s">
        <v>649</v>
      </c>
      <c r="E144" s="16" t="s">
        <v>650</v>
      </c>
      <c r="F144" s="17" t="s">
        <v>651</v>
      </c>
      <c r="G144" s="19" t="s">
        <v>107</v>
      </c>
    </row>
    <row r="145" spans="1:7" x14ac:dyDescent="0.2">
      <c r="A145" s="1" t="s">
        <v>1777</v>
      </c>
      <c r="B145" s="34" t="s">
        <v>2121</v>
      </c>
      <c r="C145" s="14" t="s">
        <v>652</v>
      </c>
      <c r="D145" s="15" t="s">
        <v>653</v>
      </c>
      <c r="E145" s="16" t="s">
        <v>654</v>
      </c>
      <c r="F145" s="29" t="s">
        <v>655</v>
      </c>
      <c r="G145" s="19" t="s">
        <v>656</v>
      </c>
    </row>
    <row r="146" spans="1:7" x14ac:dyDescent="0.2">
      <c r="A146" s="1" t="s">
        <v>1778</v>
      </c>
      <c r="B146" s="34" t="s">
        <v>2121</v>
      </c>
      <c r="C146" s="14" t="s">
        <v>657</v>
      </c>
      <c r="D146" s="15" t="s">
        <v>658</v>
      </c>
      <c r="E146" s="16" t="s">
        <v>659</v>
      </c>
      <c r="F146" s="17" t="s">
        <v>660</v>
      </c>
      <c r="G146" s="19" t="s">
        <v>661</v>
      </c>
    </row>
    <row r="147" spans="1:7" x14ac:dyDescent="0.2">
      <c r="A147" s="1" t="s">
        <v>1779</v>
      </c>
      <c r="B147" s="34" t="s">
        <v>2121</v>
      </c>
      <c r="C147" s="14" t="s">
        <v>662</v>
      </c>
      <c r="D147" s="15" t="s">
        <v>663</v>
      </c>
      <c r="E147" s="16" t="s">
        <v>664</v>
      </c>
      <c r="F147" s="17" t="s">
        <v>665</v>
      </c>
      <c r="G147" s="19" t="s">
        <v>666</v>
      </c>
    </row>
    <row r="148" spans="1:7" x14ac:dyDescent="0.2">
      <c r="A148" s="1" t="s">
        <v>1780</v>
      </c>
      <c r="B148" s="34" t="s">
        <v>2121</v>
      </c>
      <c r="C148" s="14" t="s">
        <v>667</v>
      </c>
      <c r="D148" s="15" t="s">
        <v>668</v>
      </c>
      <c r="E148" s="16" t="s">
        <v>669</v>
      </c>
      <c r="F148" s="17" t="s">
        <v>670</v>
      </c>
      <c r="G148" s="19" t="s">
        <v>671</v>
      </c>
    </row>
    <row r="149" spans="1:7" x14ac:dyDescent="0.2">
      <c r="A149" s="1" t="s">
        <v>1781</v>
      </c>
      <c r="B149" s="34" t="s">
        <v>2121</v>
      </c>
      <c r="C149" s="14" t="s">
        <v>672</v>
      </c>
      <c r="D149" s="15" t="s">
        <v>673</v>
      </c>
      <c r="E149" s="16" t="s">
        <v>674</v>
      </c>
      <c r="F149" s="17" t="s">
        <v>675</v>
      </c>
      <c r="G149" s="19" t="s">
        <v>676</v>
      </c>
    </row>
    <row r="150" spans="1:7" x14ac:dyDescent="0.2">
      <c r="A150" s="1" t="s">
        <v>1782</v>
      </c>
      <c r="B150" s="34" t="s">
        <v>2121</v>
      </c>
      <c r="C150" s="14" t="s">
        <v>677</v>
      </c>
      <c r="D150" s="15" t="s">
        <v>678</v>
      </c>
      <c r="E150" s="16" t="s">
        <v>679</v>
      </c>
      <c r="F150" s="17" t="s">
        <v>680</v>
      </c>
      <c r="G150" s="19" t="s">
        <v>35</v>
      </c>
    </row>
    <row r="151" spans="1:7" x14ac:dyDescent="0.2">
      <c r="A151" s="1" t="s">
        <v>1783</v>
      </c>
      <c r="B151" s="34" t="s">
        <v>2121</v>
      </c>
      <c r="C151" s="14" t="s">
        <v>681</v>
      </c>
      <c r="D151" s="23" t="s">
        <v>682</v>
      </c>
      <c r="E151" s="16" t="s">
        <v>683</v>
      </c>
      <c r="F151" s="17" t="s">
        <v>684</v>
      </c>
      <c r="G151" s="19" t="s">
        <v>685</v>
      </c>
    </row>
    <row r="152" spans="1:7" x14ac:dyDescent="0.2">
      <c r="A152" s="1" t="s">
        <v>1784</v>
      </c>
      <c r="B152" s="34" t="s">
        <v>2121</v>
      </c>
      <c r="C152" s="14" t="s">
        <v>686</v>
      </c>
      <c r="D152" s="15" t="s">
        <v>687</v>
      </c>
      <c r="E152" s="16" t="s">
        <v>688</v>
      </c>
      <c r="F152" s="20" t="s">
        <v>689</v>
      </c>
      <c r="G152" s="19" t="s">
        <v>690</v>
      </c>
    </row>
    <row r="153" spans="1:7" x14ac:dyDescent="0.2">
      <c r="A153" s="1" t="s">
        <v>1785</v>
      </c>
      <c r="B153" s="34" t="s">
        <v>2121</v>
      </c>
      <c r="C153" s="14" t="s">
        <v>691</v>
      </c>
      <c r="D153" s="15" t="s">
        <v>692</v>
      </c>
      <c r="E153" s="16" t="s">
        <v>693</v>
      </c>
      <c r="F153" s="17" t="s">
        <v>694</v>
      </c>
      <c r="G153" s="19" t="s">
        <v>695</v>
      </c>
    </row>
    <row r="154" spans="1:7" x14ac:dyDescent="0.2">
      <c r="A154" s="1" t="s">
        <v>1786</v>
      </c>
      <c r="B154" s="34" t="s">
        <v>2121</v>
      </c>
      <c r="C154" s="14" t="s">
        <v>696</v>
      </c>
      <c r="D154" s="15" t="s">
        <v>697</v>
      </c>
      <c r="E154" s="16" t="s">
        <v>698</v>
      </c>
      <c r="F154" s="17" t="s">
        <v>699</v>
      </c>
      <c r="G154" s="19" t="s">
        <v>700</v>
      </c>
    </row>
    <row r="155" spans="1:7" x14ac:dyDescent="0.2">
      <c r="A155" s="1" t="s">
        <v>1787</v>
      </c>
      <c r="B155" s="34" t="s">
        <v>2121</v>
      </c>
      <c r="C155" s="14" t="s">
        <v>701</v>
      </c>
      <c r="D155" s="15" t="s">
        <v>702</v>
      </c>
      <c r="E155" s="16" t="s">
        <v>703</v>
      </c>
      <c r="F155" s="17" t="s">
        <v>704</v>
      </c>
      <c r="G155" s="19" t="s">
        <v>685</v>
      </c>
    </row>
    <row r="156" spans="1:7" x14ac:dyDescent="0.2">
      <c r="A156" s="1" t="s">
        <v>1788</v>
      </c>
      <c r="B156" s="34" t="s">
        <v>2121</v>
      </c>
      <c r="C156" s="14" t="s">
        <v>705</v>
      </c>
      <c r="D156" s="15" t="s">
        <v>706</v>
      </c>
      <c r="E156" s="16" t="s">
        <v>707</v>
      </c>
      <c r="F156" s="17" t="s">
        <v>708</v>
      </c>
      <c r="G156" s="19" t="s">
        <v>709</v>
      </c>
    </row>
    <row r="157" spans="1:7" x14ac:dyDescent="0.2">
      <c r="A157" s="1" t="s">
        <v>1789</v>
      </c>
      <c r="B157" s="34" t="s">
        <v>2122</v>
      </c>
      <c r="C157" s="14" t="s">
        <v>710</v>
      </c>
      <c r="D157" s="15" t="s">
        <v>711</v>
      </c>
      <c r="E157" s="16" t="s">
        <v>712</v>
      </c>
      <c r="F157" s="20" t="s">
        <v>713</v>
      </c>
      <c r="G157" s="19" t="s">
        <v>35</v>
      </c>
    </row>
    <row r="158" spans="1:7" x14ac:dyDescent="0.2">
      <c r="A158" s="1" t="s">
        <v>1790</v>
      </c>
      <c r="B158" s="34" t="s">
        <v>2122</v>
      </c>
      <c r="C158" s="14" t="s">
        <v>714</v>
      </c>
      <c r="D158" s="23" t="s">
        <v>715</v>
      </c>
      <c r="E158" s="16" t="s">
        <v>716</v>
      </c>
      <c r="F158" s="17" t="s">
        <v>717</v>
      </c>
      <c r="G158" s="19" t="s">
        <v>718</v>
      </c>
    </row>
    <row r="159" spans="1:7" x14ac:dyDescent="0.2">
      <c r="A159" s="1" t="s">
        <v>1791</v>
      </c>
      <c r="B159" s="34" t="s">
        <v>2122</v>
      </c>
      <c r="C159" s="14" t="s">
        <v>719</v>
      </c>
      <c r="D159" s="15" t="s">
        <v>720</v>
      </c>
      <c r="E159" s="16" t="s">
        <v>721</v>
      </c>
      <c r="F159" s="17" t="s">
        <v>722</v>
      </c>
      <c r="G159" s="19" t="s">
        <v>723</v>
      </c>
    </row>
    <row r="160" spans="1:7" x14ac:dyDescent="0.2">
      <c r="A160" s="1" t="s">
        <v>1792</v>
      </c>
      <c r="B160" s="34" t="s">
        <v>2122</v>
      </c>
      <c r="C160" s="14" t="s">
        <v>724</v>
      </c>
      <c r="D160" s="15" t="s">
        <v>725</v>
      </c>
      <c r="E160" s="16" t="s">
        <v>726</v>
      </c>
      <c r="F160" s="17" t="s">
        <v>727</v>
      </c>
      <c r="G160" s="19" t="s">
        <v>728</v>
      </c>
    </row>
    <row r="161" spans="1:7" x14ac:dyDescent="0.2">
      <c r="A161" s="1" t="s">
        <v>1793</v>
      </c>
      <c r="B161" s="34" t="s">
        <v>2122</v>
      </c>
      <c r="C161" s="14" t="s">
        <v>729</v>
      </c>
      <c r="D161" s="23" t="s">
        <v>730</v>
      </c>
      <c r="E161" s="16" t="s">
        <v>726</v>
      </c>
      <c r="F161" s="17" t="s">
        <v>731</v>
      </c>
      <c r="G161" s="19" t="s">
        <v>732</v>
      </c>
    </row>
    <row r="162" spans="1:7" x14ac:dyDescent="0.2">
      <c r="A162" s="1" t="s">
        <v>1794</v>
      </c>
      <c r="B162" s="34" t="s">
        <v>2122</v>
      </c>
      <c r="C162" s="14" t="s">
        <v>733</v>
      </c>
      <c r="D162" s="15" t="s">
        <v>734</v>
      </c>
      <c r="E162" s="16" t="s">
        <v>726</v>
      </c>
      <c r="F162" s="17" t="s">
        <v>735</v>
      </c>
      <c r="G162" s="19" t="s">
        <v>736</v>
      </c>
    </row>
    <row r="163" spans="1:7" x14ac:dyDescent="0.2">
      <c r="A163" s="1" t="s">
        <v>2123</v>
      </c>
      <c r="B163" s="34" t="s">
        <v>2122</v>
      </c>
      <c r="C163" s="14" t="s">
        <v>737</v>
      </c>
      <c r="D163" s="15" t="s">
        <v>738</v>
      </c>
      <c r="E163" s="16" t="s">
        <v>739</v>
      </c>
      <c r="F163" s="20" t="s">
        <v>740</v>
      </c>
      <c r="G163" s="19" t="s">
        <v>741</v>
      </c>
    </row>
    <row r="164" spans="1:7" x14ac:dyDescent="0.2">
      <c r="A164" s="1" t="s">
        <v>1796</v>
      </c>
      <c r="B164" s="34" t="s">
        <v>2122</v>
      </c>
      <c r="C164" s="14" t="s">
        <v>742</v>
      </c>
      <c r="D164" s="15" t="s">
        <v>743</v>
      </c>
      <c r="E164" s="16" t="s">
        <v>744</v>
      </c>
      <c r="F164" s="17" t="s">
        <v>745</v>
      </c>
      <c r="G164" s="19" t="s">
        <v>746</v>
      </c>
    </row>
    <row r="165" spans="1:7" x14ac:dyDescent="0.2">
      <c r="A165" s="1" t="s">
        <v>1797</v>
      </c>
      <c r="B165" s="34" t="s">
        <v>2122</v>
      </c>
      <c r="C165" s="14" t="s">
        <v>747</v>
      </c>
      <c r="D165" s="15" t="s">
        <v>748</v>
      </c>
      <c r="E165" s="16" t="s">
        <v>75</v>
      </c>
      <c r="F165" s="17" t="s">
        <v>749</v>
      </c>
      <c r="G165" s="19" t="s">
        <v>750</v>
      </c>
    </row>
    <row r="166" spans="1:7" x14ac:dyDescent="0.2">
      <c r="A166" s="1" t="s">
        <v>1798</v>
      </c>
      <c r="B166" s="34" t="s">
        <v>2122</v>
      </c>
      <c r="C166" s="14" t="s">
        <v>751</v>
      </c>
      <c r="D166" s="15" t="s">
        <v>752</v>
      </c>
      <c r="E166" s="16" t="s">
        <v>753</v>
      </c>
      <c r="F166" s="17" t="s">
        <v>754</v>
      </c>
      <c r="G166" s="19" t="s">
        <v>755</v>
      </c>
    </row>
    <row r="167" spans="1:7" x14ac:dyDescent="0.2">
      <c r="A167" s="1" t="s">
        <v>1799</v>
      </c>
      <c r="B167" s="34" t="s">
        <v>2122</v>
      </c>
      <c r="C167" s="14" t="s">
        <v>756</v>
      </c>
      <c r="D167" s="15" t="s">
        <v>757</v>
      </c>
      <c r="E167" s="16" t="s">
        <v>758</v>
      </c>
      <c r="F167" s="17" t="s">
        <v>759</v>
      </c>
      <c r="G167" s="19" t="s">
        <v>760</v>
      </c>
    </row>
    <row r="168" spans="1:7" x14ac:dyDescent="0.2">
      <c r="A168" s="1" t="s">
        <v>1800</v>
      </c>
      <c r="B168" s="34" t="s">
        <v>2122</v>
      </c>
      <c r="C168" s="14" t="s">
        <v>761</v>
      </c>
      <c r="D168" s="26" t="s">
        <v>0</v>
      </c>
      <c r="E168" s="16" t="s">
        <v>758</v>
      </c>
      <c r="F168" s="20" t="s">
        <v>762</v>
      </c>
      <c r="G168" s="19" t="s">
        <v>35</v>
      </c>
    </row>
    <row r="169" spans="1:7" x14ac:dyDescent="0.2">
      <c r="A169" s="1" t="s">
        <v>1801</v>
      </c>
      <c r="B169" s="34" t="s">
        <v>2122</v>
      </c>
      <c r="C169" s="14" t="s">
        <v>763</v>
      </c>
      <c r="D169" s="15" t="s">
        <v>764</v>
      </c>
      <c r="E169" s="16" t="s">
        <v>765</v>
      </c>
      <c r="F169" s="17" t="s">
        <v>766</v>
      </c>
      <c r="G169" s="19" t="s">
        <v>767</v>
      </c>
    </row>
    <row r="170" spans="1:7" x14ac:dyDescent="0.2">
      <c r="A170" s="1" t="s">
        <v>1803</v>
      </c>
      <c r="B170" s="34" t="s">
        <v>2122</v>
      </c>
      <c r="C170" s="14" t="s">
        <v>768</v>
      </c>
      <c r="D170" s="15" t="s">
        <v>769</v>
      </c>
      <c r="E170" s="16" t="s">
        <v>770</v>
      </c>
      <c r="F170" s="17" t="s">
        <v>771</v>
      </c>
      <c r="G170" s="19" t="s">
        <v>772</v>
      </c>
    </row>
    <row r="171" spans="1:7" x14ac:dyDescent="0.2">
      <c r="A171" s="1" t="s">
        <v>1804</v>
      </c>
      <c r="B171" s="34" t="s">
        <v>2122</v>
      </c>
      <c r="C171" s="14" t="s">
        <v>773</v>
      </c>
      <c r="D171" s="15" t="s">
        <v>774</v>
      </c>
      <c r="E171" s="16" t="s">
        <v>775</v>
      </c>
      <c r="F171" s="17" t="s">
        <v>776</v>
      </c>
      <c r="G171" s="19" t="s">
        <v>777</v>
      </c>
    </row>
    <row r="172" spans="1:7" x14ac:dyDescent="0.2">
      <c r="A172" s="1" t="s">
        <v>1805</v>
      </c>
      <c r="B172" s="34" t="s">
        <v>2122</v>
      </c>
      <c r="C172" s="14" t="s">
        <v>778</v>
      </c>
      <c r="D172" s="15" t="s">
        <v>779</v>
      </c>
      <c r="E172" s="16" t="s">
        <v>775</v>
      </c>
      <c r="F172" s="17" t="s">
        <v>780</v>
      </c>
      <c r="G172" s="19" t="s">
        <v>781</v>
      </c>
    </row>
    <row r="173" spans="1:7" x14ac:dyDescent="0.2">
      <c r="A173" s="1" t="s">
        <v>1806</v>
      </c>
      <c r="B173" s="34" t="s">
        <v>2122</v>
      </c>
      <c r="C173" s="14" t="s">
        <v>782</v>
      </c>
      <c r="D173" s="26" t="s">
        <v>0</v>
      </c>
      <c r="E173" s="16" t="s">
        <v>783</v>
      </c>
      <c r="F173" s="17" t="s">
        <v>784</v>
      </c>
      <c r="G173" s="19" t="s">
        <v>35</v>
      </c>
    </row>
    <row r="174" spans="1:7" x14ac:dyDescent="0.2">
      <c r="A174" s="1" t="s">
        <v>1807</v>
      </c>
      <c r="B174" s="34" t="s">
        <v>2122</v>
      </c>
      <c r="C174" s="14" t="s">
        <v>785</v>
      </c>
      <c r="D174" s="15" t="s">
        <v>786</v>
      </c>
      <c r="E174" s="16" t="s">
        <v>787</v>
      </c>
      <c r="F174" s="17" t="s">
        <v>788</v>
      </c>
      <c r="G174" s="19" t="s">
        <v>63</v>
      </c>
    </row>
    <row r="175" spans="1:7" x14ac:dyDescent="0.2">
      <c r="A175" s="1" t="s">
        <v>1808</v>
      </c>
      <c r="B175" s="34" t="s">
        <v>2122</v>
      </c>
      <c r="C175" s="14" t="s">
        <v>789</v>
      </c>
      <c r="D175" s="26" t="s">
        <v>0</v>
      </c>
      <c r="E175" s="16" t="s">
        <v>790</v>
      </c>
      <c r="F175" s="17" t="s">
        <v>791</v>
      </c>
      <c r="G175" s="18" t="s">
        <v>530</v>
      </c>
    </row>
    <row r="176" spans="1:7" x14ac:dyDescent="0.2">
      <c r="A176" s="1" t="s">
        <v>1809</v>
      </c>
      <c r="B176" s="34" t="s">
        <v>2122</v>
      </c>
      <c r="C176" s="14" t="s">
        <v>792</v>
      </c>
      <c r="D176" s="15" t="s">
        <v>793</v>
      </c>
      <c r="E176" s="16" t="s">
        <v>794</v>
      </c>
      <c r="F176" s="17" t="s">
        <v>795</v>
      </c>
      <c r="G176" s="19" t="s">
        <v>777</v>
      </c>
    </row>
    <row r="177" spans="1:7" x14ac:dyDescent="0.2">
      <c r="A177" s="1" t="s">
        <v>1810</v>
      </c>
      <c r="B177" s="34" t="s">
        <v>2122</v>
      </c>
      <c r="C177" s="14" t="s">
        <v>796</v>
      </c>
      <c r="D177" s="15" t="s">
        <v>797</v>
      </c>
      <c r="E177" s="16" t="s">
        <v>794</v>
      </c>
      <c r="F177" s="17" t="s">
        <v>798</v>
      </c>
      <c r="G177" s="19" t="s">
        <v>799</v>
      </c>
    </row>
    <row r="178" spans="1:7" x14ac:dyDescent="0.2">
      <c r="A178" s="1" t="s">
        <v>1811</v>
      </c>
      <c r="B178" s="34" t="s">
        <v>2122</v>
      </c>
      <c r="C178" s="14" t="s">
        <v>800</v>
      </c>
      <c r="D178" s="23" t="s">
        <v>801</v>
      </c>
      <c r="E178" s="16" t="s">
        <v>790</v>
      </c>
      <c r="F178" s="20" t="s">
        <v>802</v>
      </c>
      <c r="G178" s="19" t="s">
        <v>77</v>
      </c>
    </row>
    <row r="179" spans="1:7" x14ac:dyDescent="0.2">
      <c r="A179" s="1" t="s">
        <v>1812</v>
      </c>
      <c r="B179" s="34" t="s">
        <v>2122</v>
      </c>
      <c r="C179" s="14" t="s">
        <v>803</v>
      </c>
      <c r="D179" s="15" t="s">
        <v>804</v>
      </c>
      <c r="E179" s="16" t="s">
        <v>805</v>
      </c>
      <c r="F179" s="17" t="s">
        <v>806</v>
      </c>
      <c r="G179" s="19" t="s">
        <v>35</v>
      </c>
    </row>
    <row r="180" spans="1:7" x14ac:dyDescent="0.2">
      <c r="A180" s="1" t="s">
        <v>1813</v>
      </c>
      <c r="B180" s="34" t="s">
        <v>2122</v>
      </c>
      <c r="C180" s="14" t="s">
        <v>807</v>
      </c>
      <c r="D180" s="15" t="s">
        <v>808</v>
      </c>
      <c r="E180" s="16" t="s">
        <v>809</v>
      </c>
      <c r="F180" s="20" t="s">
        <v>810</v>
      </c>
      <c r="G180" s="19" t="s">
        <v>35</v>
      </c>
    </row>
    <row r="181" spans="1:7" x14ac:dyDescent="0.2">
      <c r="A181" s="1" t="s">
        <v>1814</v>
      </c>
      <c r="B181" s="34" t="s">
        <v>2122</v>
      </c>
      <c r="C181" s="14" t="s">
        <v>811</v>
      </c>
      <c r="D181" s="15" t="s">
        <v>812</v>
      </c>
      <c r="E181" s="16" t="s">
        <v>813</v>
      </c>
      <c r="F181" s="17" t="s">
        <v>814</v>
      </c>
      <c r="G181" s="19" t="s">
        <v>815</v>
      </c>
    </row>
    <row r="182" spans="1:7" x14ac:dyDescent="0.2">
      <c r="A182" s="1" t="s">
        <v>1815</v>
      </c>
      <c r="B182" s="34" t="s">
        <v>2122</v>
      </c>
      <c r="C182" s="14" t="s">
        <v>816</v>
      </c>
      <c r="D182" s="15" t="s">
        <v>817</v>
      </c>
      <c r="E182" s="16" t="s">
        <v>813</v>
      </c>
      <c r="F182" s="20" t="s">
        <v>818</v>
      </c>
      <c r="G182" s="19" t="s">
        <v>819</v>
      </c>
    </row>
    <row r="183" spans="1:7" x14ac:dyDescent="0.2">
      <c r="A183" s="1" t="s">
        <v>1816</v>
      </c>
      <c r="B183" s="34" t="s">
        <v>2122</v>
      </c>
      <c r="C183" s="14" t="s">
        <v>820</v>
      </c>
      <c r="D183" s="15" t="s">
        <v>821</v>
      </c>
      <c r="E183" s="16" t="s">
        <v>173</v>
      </c>
      <c r="F183" s="17" t="s">
        <v>822</v>
      </c>
      <c r="G183" s="19" t="s">
        <v>107</v>
      </c>
    </row>
    <row r="184" spans="1:7" x14ac:dyDescent="0.2">
      <c r="A184" s="1" t="s">
        <v>1817</v>
      </c>
      <c r="B184" s="34" t="s">
        <v>2122</v>
      </c>
      <c r="C184" s="14" t="s">
        <v>823</v>
      </c>
      <c r="D184" s="15" t="s">
        <v>824</v>
      </c>
      <c r="E184" s="16" t="s">
        <v>825</v>
      </c>
      <c r="F184" s="17" t="s">
        <v>826</v>
      </c>
      <c r="G184" s="19" t="s">
        <v>827</v>
      </c>
    </row>
    <row r="185" spans="1:7" x14ac:dyDescent="0.2">
      <c r="A185" s="1" t="s">
        <v>1818</v>
      </c>
      <c r="B185" s="34" t="s">
        <v>2122</v>
      </c>
      <c r="C185" s="14" t="s">
        <v>828</v>
      </c>
      <c r="D185" s="15" t="s">
        <v>829</v>
      </c>
      <c r="E185" s="16" t="s">
        <v>830</v>
      </c>
      <c r="F185" s="17" t="s">
        <v>831</v>
      </c>
      <c r="G185" s="19" t="s">
        <v>832</v>
      </c>
    </row>
    <row r="186" spans="1:7" x14ac:dyDescent="0.2">
      <c r="A186" s="1" t="s">
        <v>1819</v>
      </c>
      <c r="B186" s="34" t="s">
        <v>2122</v>
      </c>
      <c r="C186" s="14" t="s">
        <v>833</v>
      </c>
      <c r="D186" s="15" t="s">
        <v>834</v>
      </c>
      <c r="E186" s="16" t="s">
        <v>825</v>
      </c>
      <c r="F186" s="20" t="s">
        <v>835</v>
      </c>
      <c r="G186" s="19" t="s">
        <v>836</v>
      </c>
    </row>
    <row r="187" spans="1:7" x14ac:dyDescent="0.2">
      <c r="A187" s="1" t="s">
        <v>1820</v>
      </c>
      <c r="B187" s="34" t="s">
        <v>2122</v>
      </c>
      <c r="C187" s="14" t="s">
        <v>837</v>
      </c>
      <c r="D187" s="26" t="s">
        <v>0</v>
      </c>
      <c r="E187" s="16" t="s">
        <v>204</v>
      </c>
      <c r="F187" s="17" t="s">
        <v>838</v>
      </c>
      <c r="G187" s="18" t="s">
        <v>839</v>
      </c>
    </row>
    <row r="188" spans="1:7" x14ac:dyDescent="0.2">
      <c r="A188" s="1" t="s">
        <v>1821</v>
      </c>
      <c r="B188" s="34" t="s">
        <v>2122</v>
      </c>
      <c r="C188" s="14" t="s">
        <v>840</v>
      </c>
      <c r="D188" s="26" t="s">
        <v>0</v>
      </c>
      <c r="E188" s="16" t="s">
        <v>841</v>
      </c>
      <c r="F188" s="17" t="s">
        <v>842</v>
      </c>
      <c r="G188" s="18" t="s">
        <v>843</v>
      </c>
    </row>
    <row r="189" spans="1:7" x14ac:dyDescent="0.2">
      <c r="A189" s="1" t="s">
        <v>1822</v>
      </c>
      <c r="B189" s="34" t="s">
        <v>2122</v>
      </c>
      <c r="C189" s="14" t="s">
        <v>844</v>
      </c>
      <c r="D189" s="15" t="s">
        <v>845</v>
      </c>
      <c r="E189" s="16" t="s">
        <v>846</v>
      </c>
      <c r="F189" s="17" t="s">
        <v>847</v>
      </c>
      <c r="G189" s="18" t="s">
        <v>530</v>
      </c>
    </row>
    <row r="190" spans="1:7" x14ac:dyDescent="0.2">
      <c r="A190" s="1" t="s">
        <v>1823</v>
      </c>
      <c r="B190" s="34" t="s">
        <v>2122</v>
      </c>
      <c r="C190" s="14" t="s">
        <v>848</v>
      </c>
      <c r="D190" s="15" t="s">
        <v>849</v>
      </c>
      <c r="E190" s="16" t="s">
        <v>841</v>
      </c>
      <c r="F190" s="17" t="s">
        <v>850</v>
      </c>
      <c r="G190" s="19" t="s">
        <v>851</v>
      </c>
    </row>
    <row r="191" spans="1:7" x14ac:dyDescent="0.2">
      <c r="A191" s="1" t="s">
        <v>1824</v>
      </c>
      <c r="B191" s="34" t="s">
        <v>2122</v>
      </c>
      <c r="C191" s="14" t="s">
        <v>852</v>
      </c>
      <c r="D191" s="15" t="s">
        <v>853</v>
      </c>
      <c r="E191" s="16" t="s">
        <v>854</v>
      </c>
      <c r="F191" s="17" t="s">
        <v>855</v>
      </c>
      <c r="G191" s="19" t="s">
        <v>856</v>
      </c>
    </row>
    <row r="192" spans="1:7" x14ac:dyDescent="0.2">
      <c r="A192" s="1" t="s">
        <v>1825</v>
      </c>
      <c r="B192" s="34" t="s">
        <v>2122</v>
      </c>
      <c r="C192" s="14" t="s">
        <v>857</v>
      </c>
      <c r="D192" s="26" t="s">
        <v>0</v>
      </c>
      <c r="E192" s="16" t="s">
        <v>841</v>
      </c>
      <c r="F192" s="17" t="s">
        <v>858</v>
      </c>
      <c r="G192" s="18" t="s">
        <v>843</v>
      </c>
    </row>
    <row r="193" spans="1:7" x14ac:dyDescent="0.2">
      <c r="A193" s="1" t="s">
        <v>1826</v>
      </c>
      <c r="B193" s="34" t="s">
        <v>2122</v>
      </c>
      <c r="C193" s="14" t="s">
        <v>859</v>
      </c>
      <c r="D193" s="15" t="s">
        <v>860</v>
      </c>
      <c r="E193" s="16" t="s">
        <v>227</v>
      </c>
      <c r="F193" s="17" t="s">
        <v>861</v>
      </c>
      <c r="G193" s="19" t="s">
        <v>122</v>
      </c>
    </row>
    <row r="194" spans="1:7" x14ac:dyDescent="0.2">
      <c r="A194" s="1" t="s">
        <v>1827</v>
      </c>
      <c r="B194" s="34" t="s">
        <v>2122</v>
      </c>
      <c r="C194" s="14" t="s">
        <v>862</v>
      </c>
      <c r="D194" s="15" t="s">
        <v>863</v>
      </c>
      <c r="E194" s="16" t="s">
        <v>864</v>
      </c>
      <c r="F194" s="17" t="s">
        <v>865</v>
      </c>
      <c r="G194" s="19" t="s">
        <v>866</v>
      </c>
    </row>
    <row r="195" spans="1:7" x14ac:dyDescent="0.2">
      <c r="A195" s="1" t="s">
        <v>1828</v>
      </c>
      <c r="B195" s="34" t="s">
        <v>2122</v>
      </c>
      <c r="C195" s="14" t="s">
        <v>867</v>
      </c>
      <c r="D195" s="15" t="s">
        <v>868</v>
      </c>
      <c r="E195" s="16" t="s">
        <v>869</v>
      </c>
      <c r="F195" s="17" t="s">
        <v>870</v>
      </c>
      <c r="G195" s="19" t="s">
        <v>871</v>
      </c>
    </row>
    <row r="196" spans="1:7" x14ac:dyDescent="0.2">
      <c r="A196" s="1" t="s">
        <v>1829</v>
      </c>
      <c r="B196" s="34" t="s">
        <v>2122</v>
      </c>
      <c r="C196" s="14" t="s">
        <v>872</v>
      </c>
      <c r="D196" s="15" t="s">
        <v>873</v>
      </c>
      <c r="E196" s="16" t="s">
        <v>874</v>
      </c>
      <c r="F196" s="17" t="s">
        <v>875</v>
      </c>
      <c r="G196" s="19" t="s">
        <v>876</v>
      </c>
    </row>
    <row r="197" spans="1:7" x14ac:dyDescent="0.2">
      <c r="A197" s="1" t="s">
        <v>1830</v>
      </c>
      <c r="B197" s="34" t="s">
        <v>2122</v>
      </c>
      <c r="C197" s="14" t="s">
        <v>877</v>
      </c>
      <c r="D197" s="15" t="s">
        <v>878</v>
      </c>
      <c r="E197" s="16" t="s">
        <v>874</v>
      </c>
      <c r="F197" s="17" t="s">
        <v>879</v>
      </c>
      <c r="G197" s="19" t="s">
        <v>310</v>
      </c>
    </row>
    <row r="198" spans="1:7" x14ac:dyDescent="0.2">
      <c r="A198" s="1" t="s">
        <v>1831</v>
      </c>
      <c r="B198" s="34" t="s">
        <v>2122</v>
      </c>
      <c r="C198" s="14" t="s">
        <v>880</v>
      </c>
      <c r="D198" s="15" t="s">
        <v>881</v>
      </c>
      <c r="E198" s="16" t="s">
        <v>882</v>
      </c>
      <c r="F198" s="17" t="s">
        <v>883</v>
      </c>
      <c r="G198" s="19" t="s">
        <v>884</v>
      </c>
    </row>
    <row r="199" spans="1:7" x14ac:dyDescent="0.2">
      <c r="A199" s="1" t="s">
        <v>1832</v>
      </c>
      <c r="B199" s="34" t="s">
        <v>2122</v>
      </c>
      <c r="C199" s="14" t="s">
        <v>885</v>
      </c>
      <c r="D199" s="23" t="s">
        <v>886</v>
      </c>
      <c r="E199" s="30" t="s">
        <v>887</v>
      </c>
      <c r="F199" s="20" t="s">
        <v>888</v>
      </c>
      <c r="G199" s="19" t="s">
        <v>889</v>
      </c>
    </row>
    <row r="200" spans="1:7" x14ac:dyDescent="0.2">
      <c r="A200" s="1" t="s">
        <v>1833</v>
      </c>
      <c r="B200" s="34" t="s">
        <v>2122</v>
      </c>
      <c r="C200" s="14" t="s">
        <v>890</v>
      </c>
      <c r="D200" s="15" t="s">
        <v>891</v>
      </c>
      <c r="E200" s="16" t="s">
        <v>255</v>
      </c>
      <c r="F200" s="17" t="s">
        <v>892</v>
      </c>
      <c r="G200" s="19" t="s">
        <v>893</v>
      </c>
    </row>
    <row r="201" spans="1:7" x14ac:dyDescent="0.2">
      <c r="A201" s="1" t="s">
        <v>1834</v>
      </c>
      <c r="B201" s="34" t="s">
        <v>2122</v>
      </c>
      <c r="C201" s="14" t="s">
        <v>894</v>
      </c>
      <c r="D201" s="15" t="s">
        <v>895</v>
      </c>
      <c r="E201" s="16" t="s">
        <v>896</v>
      </c>
      <c r="F201" s="17" t="s">
        <v>897</v>
      </c>
      <c r="G201" s="19" t="s">
        <v>898</v>
      </c>
    </row>
    <row r="202" spans="1:7" x14ac:dyDescent="0.2">
      <c r="A202" s="1" t="s">
        <v>1835</v>
      </c>
      <c r="B202" s="34" t="s">
        <v>2122</v>
      </c>
      <c r="C202" s="14" t="s">
        <v>899</v>
      </c>
      <c r="D202" s="15" t="s">
        <v>900</v>
      </c>
      <c r="E202" s="16" t="s">
        <v>901</v>
      </c>
      <c r="F202" s="17" t="s">
        <v>902</v>
      </c>
      <c r="G202" s="19" t="s">
        <v>903</v>
      </c>
    </row>
    <row r="203" spans="1:7" x14ac:dyDescent="0.2">
      <c r="A203" s="1" t="s">
        <v>1836</v>
      </c>
      <c r="B203" s="34" t="s">
        <v>2122</v>
      </c>
      <c r="C203" s="14" t="s">
        <v>904</v>
      </c>
      <c r="D203" s="15" t="s">
        <v>905</v>
      </c>
      <c r="E203" s="16" t="s">
        <v>906</v>
      </c>
      <c r="F203" s="17" t="s">
        <v>907</v>
      </c>
      <c r="G203" s="19" t="s">
        <v>908</v>
      </c>
    </row>
    <row r="204" spans="1:7" x14ac:dyDescent="0.2">
      <c r="A204" s="1" t="s">
        <v>1837</v>
      </c>
      <c r="B204" s="34" t="s">
        <v>2122</v>
      </c>
      <c r="C204" s="14" t="s">
        <v>909</v>
      </c>
      <c r="D204" s="26" t="s">
        <v>0</v>
      </c>
      <c r="E204" s="16" t="s">
        <v>910</v>
      </c>
      <c r="F204" s="17" t="s">
        <v>911</v>
      </c>
      <c r="G204" s="18" t="s">
        <v>912</v>
      </c>
    </row>
    <row r="205" spans="1:7" x14ac:dyDescent="0.2">
      <c r="A205" s="1" t="s">
        <v>1838</v>
      </c>
      <c r="B205" s="34" t="s">
        <v>2122</v>
      </c>
      <c r="C205" s="14" t="s">
        <v>913</v>
      </c>
      <c r="D205" s="15" t="s">
        <v>914</v>
      </c>
      <c r="E205" s="21" t="s">
        <v>915</v>
      </c>
      <c r="F205" s="20" t="s">
        <v>916</v>
      </c>
      <c r="G205" s="19" t="s">
        <v>917</v>
      </c>
    </row>
    <row r="206" spans="1:7" x14ac:dyDescent="0.2">
      <c r="A206" s="1" t="s">
        <v>1839</v>
      </c>
      <c r="B206" s="34" t="s">
        <v>2122</v>
      </c>
      <c r="C206" s="14" t="s">
        <v>918</v>
      </c>
      <c r="D206" s="15" t="s">
        <v>919</v>
      </c>
      <c r="E206" s="16" t="s">
        <v>920</v>
      </c>
      <c r="F206" s="17" t="s">
        <v>921</v>
      </c>
      <c r="G206" s="19" t="s">
        <v>922</v>
      </c>
    </row>
    <row r="207" spans="1:7" x14ac:dyDescent="0.2">
      <c r="A207" s="1" t="s">
        <v>1840</v>
      </c>
      <c r="B207" s="34" t="s">
        <v>2122</v>
      </c>
      <c r="C207" s="14" t="s">
        <v>923</v>
      </c>
      <c r="D207" s="26" t="s">
        <v>0</v>
      </c>
      <c r="E207" s="16" t="s">
        <v>915</v>
      </c>
      <c r="F207" s="17" t="s">
        <v>924</v>
      </c>
      <c r="G207" s="18" t="s">
        <v>530</v>
      </c>
    </row>
    <row r="208" spans="1:7" x14ac:dyDescent="0.2">
      <c r="A208" s="1" t="s">
        <v>1841</v>
      </c>
      <c r="B208" s="34" t="s">
        <v>2122</v>
      </c>
      <c r="C208" s="14" t="s">
        <v>925</v>
      </c>
      <c r="D208" s="15" t="s">
        <v>926</v>
      </c>
      <c r="E208" s="16" t="s">
        <v>927</v>
      </c>
      <c r="F208" s="17" t="s">
        <v>928</v>
      </c>
      <c r="G208" s="19" t="s">
        <v>929</v>
      </c>
    </row>
    <row r="209" spans="1:7" x14ac:dyDescent="0.2">
      <c r="A209" s="1" t="s">
        <v>1842</v>
      </c>
      <c r="B209" s="34" t="s">
        <v>2122</v>
      </c>
      <c r="C209" s="14" t="s">
        <v>930</v>
      </c>
      <c r="D209" s="15" t="s">
        <v>931</v>
      </c>
      <c r="E209" s="16" t="s">
        <v>932</v>
      </c>
      <c r="F209" s="20" t="s">
        <v>933</v>
      </c>
      <c r="G209" s="19" t="s">
        <v>934</v>
      </c>
    </row>
    <row r="210" spans="1:7" x14ac:dyDescent="0.2">
      <c r="A210" s="1" t="s">
        <v>1843</v>
      </c>
      <c r="B210" s="34" t="s">
        <v>2122</v>
      </c>
      <c r="C210" s="14" t="s">
        <v>935</v>
      </c>
      <c r="D210" s="15" t="s">
        <v>936</v>
      </c>
      <c r="E210" s="16" t="s">
        <v>932</v>
      </c>
      <c r="F210" s="31" t="s">
        <v>937</v>
      </c>
      <c r="G210" s="18" t="s">
        <v>550</v>
      </c>
    </row>
    <row r="211" spans="1:7" x14ac:dyDescent="0.2">
      <c r="A211" s="1" t="s">
        <v>1844</v>
      </c>
      <c r="B211" s="34" t="s">
        <v>2122</v>
      </c>
      <c r="C211" s="14" t="s">
        <v>938</v>
      </c>
      <c r="D211" s="15" t="s">
        <v>939</v>
      </c>
      <c r="E211" s="16" t="s">
        <v>940</v>
      </c>
      <c r="F211" s="17" t="s">
        <v>941</v>
      </c>
      <c r="G211" s="19" t="s">
        <v>942</v>
      </c>
    </row>
    <row r="212" spans="1:7" x14ac:dyDescent="0.2">
      <c r="A212" s="1" t="s">
        <v>1845</v>
      </c>
      <c r="B212" s="34" t="s">
        <v>2122</v>
      </c>
      <c r="C212" s="14" t="s">
        <v>943</v>
      </c>
      <c r="D212" s="15" t="s">
        <v>944</v>
      </c>
      <c r="E212" s="16" t="s">
        <v>945</v>
      </c>
      <c r="F212" s="17" t="s">
        <v>946</v>
      </c>
      <c r="G212" s="19" t="s">
        <v>947</v>
      </c>
    </row>
    <row r="213" spans="1:7" x14ac:dyDescent="0.2">
      <c r="A213" s="1" t="s">
        <v>1846</v>
      </c>
      <c r="B213" s="34" t="s">
        <v>2122</v>
      </c>
      <c r="C213" s="14" t="s">
        <v>948</v>
      </c>
      <c r="D213" s="15" t="s">
        <v>949</v>
      </c>
      <c r="E213" s="16" t="s">
        <v>950</v>
      </c>
      <c r="F213" s="29" t="s">
        <v>951</v>
      </c>
      <c r="G213" s="19" t="s">
        <v>952</v>
      </c>
    </row>
    <row r="214" spans="1:7" x14ac:dyDescent="0.2">
      <c r="A214" s="1" t="s">
        <v>1847</v>
      </c>
      <c r="B214" s="34" t="s">
        <v>2122</v>
      </c>
      <c r="C214" s="14" t="s">
        <v>953</v>
      </c>
      <c r="D214" s="15" t="s">
        <v>954</v>
      </c>
      <c r="E214" s="16" t="s">
        <v>955</v>
      </c>
      <c r="F214" s="17" t="s">
        <v>956</v>
      </c>
      <c r="G214" s="19" t="s">
        <v>957</v>
      </c>
    </row>
    <row r="215" spans="1:7" x14ac:dyDescent="0.2">
      <c r="A215" s="1" t="s">
        <v>1848</v>
      </c>
      <c r="B215" s="34" t="s">
        <v>2122</v>
      </c>
      <c r="C215" s="14" t="s">
        <v>958</v>
      </c>
      <c r="D215" s="15" t="s">
        <v>959</v>
      </c>
      <c r="E215" s="16" t="s">
        <v>960</v>
      </c>
      <c r="F215" s="20" t="s">
        <v>961</v>
      </c>
      <c r="G215" s="19" t="s">
        <v>35</v>
      </c>
    </row>
    <row r="216" spans="1:7" x14ac:dyDescent="0.2">
      <c r="A216" s="1" t="s">
        <v>1849</v>
      </c>
      <c r="B216" s="34" t="s">
        <v>2122</v>
      </c>
      <c r="C216" s="14" t="s">
        <v>962</v>
      </c>
      <c r="D216" s="15" t="s">
        <v>963</v>
      </c>
      <c r="E216" s="16" t="s">
        <v>960</v>
      </c>
      <c r="F216" s="17" t="s">
        <v>964</v>
      </c>
      <c r="G216" s="19" t="s">
        <v>965</v>
      </c>
    </row>
    <row r="217" spans="1:7" x14ac:dyDescent="0.2">
      <c r="A217" s="1" t="s">
        <v>1850</v>
      </c>
      <c r="B217" s="34" t="s">
        <v>2122</v>
      </c>
      <c r="C217" s="14" t="s">
        <v>966</v>
      </c>
      <c r="D217" s="15" t="s">
        <v>967</v>
      </c>
      <c r="E217" s="16" t="s">
        <v>968</v>
      </c>
      <c r="F217" s="20" t="s">
        <v>969</v>
      </c>
      <c r="G217" s="19" t="s">
        <v>970</v>
      </c>
    </row>
    <row r="218" spans="1:7" x14ac:dyDescent="0.2">
      <c r="A218" s="1" t="s">
        <v>1851</v>
      </c>
      <c r="B218" s="34" t="s">
        <v>2122</v>
      </c>
      <c r="C218" s="14" t="s">
        <v>971</v>
      </c>
      <c r="D218" s="15" t="s">
        <v>972</v>
      </c>
      <c r="E218" s="16" t="s">
        <v>968</v>
      </c>
      <c r="F218" s="17" t="s">
        <v>973</v>
      </c>
      <c r="G218" s="19" t="s">
        <v>970</v>
      </c>
    </row>
    <row r="219" spans="1:7" x14ac:dyDescent="0.2">
      <c r="A219" s="1" t="s">
        <v>1852</v>
      </c>
      <c r="B219" s="34" t="s">
        <v>2122</v>
      </c>
      <c r="C219" s="14" t="s">
        <v>974</v>
      </c>
      <c r="D219" s="15" t="s">
        <v>975</v>
      </c>
      <c r="E219" s="16" t="s">
        <v>976</v>
      </c>
      <c r="F219" s="17" t="s">
        <v>977</v>
      </c>
      <c r="G219" s="19" t="s">
        <v>978</v>
      </c>
    </row>
    <row r="220" spans="1:7" x14ac:dyDescent="0.2">
      <c r="A220" s="1" t="s">
        <v>1853</v>
      </c>
      <c r="B220" s="34" t="s">
        <v>2122</v>
      </c>
      <c r="C220" s="14" t="s">
        <v>979</v>
      </c>
      <c r="D220" s="15" t="s">
        <v>980</v>
      </c>
      <c r="E220" s="21" t="s">
        <v>968</v>
      </c>
      <c r="F220" s="17" t="s">
        <v>981</v>
      </c>
      <c r="G220" s="19" t="s">
        <v>982</v>
      </c>
    </row>
    <row r="221" spans="1:7" x14ac:dyDescent="0.2">
      <c r="A221" s="1" t="s">
        <v>1854</v>
      </c>
      <c r="B221" s="34" t="s">
        <v>2122</v>
      </c>
      <c r="C221" s="14" t="s">
        <v>983</v>
      </c>
      <c r="D221" s="15" t="s">
        <v>984</v>
      </c>
      <c r="E221" s="16" t="s">
        <v>985</v>
      </c>
      <c r="F221" s="17" t="s">
        <v>986</v>
      </c>
      <c r="G221" s="19" t="s">
        <v>987</v>
      </c>
    </row>
    <row r="222" spans="1:7" x14ac:dyDescent="0.2">
      <c r="A222" s="1" t="s">
        <v>1855</v>
      </c>
      <c r="B222" s="34" t="s">
        <v>2122</v>
      </c>
      <c r="C222" s="14" t="s">
        <v>988</v>
      </c>
      <c r="D222" s="15" t="s">
        <v>989</v>
      </c>
      <c r="E222" s="16" t="s">
        <v>990</v>
      </c>
      <c r="F222" s="17" t="s">
        <v>991</v>
      </c>
      <c r="G222" s="19" t="s">
        <v>347</v>
      </c>
    </row>
    <row r="223" spans="1:7" x14ac:dyDescent="0.2">
      <c r="A223" s="1" t="s">
        <v>1857</v>
      </c>
      <c r="B223" s="34" t="s">
        <v>2122</v>
      </c>
      <c r="C223" s="14" t="s">
        <v>992</v>
      </c>
      <c r="D223" s="15" t="s">
        <v>993</v>
      </c>
      <c r="E223" s="16" t="s">
        <v>994</v>
      </c>
      <c r="F223" s="17" t="s">
        <v>995</v>
      </c>
      <c r="G223" s="19" t="s">
        <v>996</v>
      </c>
    </row>
    <row r="224" spans="1:7" x14ac:dyDescent="0.2">
      <c r="A224" s="1" t="s">
        <v>1858</v>
      </c>
      <c r="B224" s="34" t="s">
        <v>2122</v>
      </c>
      <c r="C224" s="14" t="s">
        <v>997</v>
      </c>
      <c r="D224" s="15" t="s">
        <v>998</v>
      </c>
      <c r="E224" s="16" t="s">
        <v>999</v>
      </c>
      <c r="F224" s="17" t="s">
        <v>1000</v>
      </c>
      <c r="G224" s="19" t="s">
        <v>1001</v>
      </c>
    </row>
    <row r="225" spans="1:7" x14ac:dyDescent="0.2">
      <c r="A225" s="1" t="s">
        <v>1859</v>
      </c>
      <c r="B225" s="34" t="s">
        <v>2122</v>
      </c>
      <c r="C225" s="14" t="s">
        <v>1002</v>
      </c>
      <c r="D225" s="15" t="s">
        <v>1003</v>
      </c>
      <c r="E225" s="16" t="s">
        <v>999</v>
      </c>
      <c r="F225" s="17" t="s">
        <v>1004</v>
      </c>
      <c r="G225" s="19" t="s">
        <v>1005</v>
      </c>
    </row>
    <row r="226" spans="1:7" x14ac:dyDescent="0.2">
      <c r="A226" s="1" t="s">
        <v>1860</v>
      </c>
      <c r="B226" s="34" t="s">
        <v>2122</v>
      </c>
      <c r="C226" s="14" t="s">
        <v>1006</v>
      </c>
      <c r="D226" s="15" t="s">
        <v>1007</v>
      </c>
      <c r="E226" s="16" t="s">
        <v>1008</v>
      </c>
      <c r="F226" s="17" t="s">
        <v>1009</v>
      </c>
      <c r="G226" s="19" t="s">
        <v>107</v>
      </c>
    </row>
    <row r="227" spans="1:7" x14ac:dyDescent="0.2">
      <c r="A227" s="1" t="s">
        <v>1861</v>
      </c>
      <c r="B227" s="34" t="s">
        <v>2122</v>
      </c>
      <c r="C227" s="14" t="s">
        <v>1010</v>
      </c>
      <c r="D227" s="15" t="s">
        <v>1011</v>
      </c>
      <c r="E227" s="16" t="s">
        <v>1012</v>
      </c>
      <c r="F227" s="17" t="s">
        <v>1013</v>
      </c>
      <c r="G227" s="19" t="s">
        <v>35</v>
      </c>
    </row>
    <row r="228" spans="1:7" x14ac:dyDescent="0.2">
      <c r="A228" s="1" t="s">
        <v>1862</v>
      </c>
      <c r="B228" s="34" t="s">
        <v>2122</v>
      </c>
      <c r="C228" s="14" t="s">
        <v>1014</v>
      </c>
      <c r="D228" s="26" t="s">
        <v>0</v>
      </c>
      <c r="E228" s="16" t="s">
        <v>1015</v>
      </c>
      <c r="F228" s="17" t="s">
        <v>1016</v>
      </c>
      <c r="G228" s="18" t="s">
        <v>912</v>
      </c>
    </row>
    <row r="229" spans="1:7" x14ac:dyDescent="0.2">
      <c r="A229" s="1" t="s">
        <v>1863</v>
      </c>
      <c r="B229" s="34" t="s">
        <v>2122</v>
      </c>
      <c r="C229" s="14" t="s">
        <v>1017</v>
      </c>
      <c r="D229" s="15" t="s">
        <v>1018</v>
      </c>
      <c r="E229" s="16" t="s">
        <v>1012</v>
      </c>
      <c r="F229" s="17" t="s">
        <v>1019</v>
      </c>
      <c r="G229" s="19" t="s">
        <v>1020</v>
      </c>
    </row>
    <row r="230" spans="1:7" x14ac:dyDescent="0.2">
      <c r="A230" s="1" t="s">
        <v>1864</v>
      </c>
      <c r="B230" s="34" t="s">
        <v>2122</v>
      </c>
      <c r="C230" s="14" t="s">
        <v>1021</v>
      </c>
      <c r="D230" s="15" t="s">
        <v>1022</v>
      </c>
      <c r="E230" s="16" t="s">
        <v>1023</v>
      </c>
      <c r="F230" s="17" t="s">
        <v>1024</v>
      </c>
      <c r="G230" s="19" t="s">
        <v>35</v>
      </c>
    </row>
    <row r="231" spans="1:7" x14ac:dyDescent="0.2">
      <c r="A231" s="1" t="s">
        <v>1865</v>
      </c>
      <c r="B231" s="34" t="s">
        <v>2122</v>
      </c>
      <c r="C231" s="14" t="s">
        <v>1025</v>
      </c>
      <c r="D231" s="26" t="s">
        <v>0</v>
      </c>
      <c r="E231" s="16" t="s">
        <v>1023</v>
      </c>
      <c r="F231" s="17" t="s">
        <v>1026</v>
      </c>
      <c r="G231" s="19" t="s">
        <v>35</v>
      </c>
    </row>
    <row r="232" spans="1:7" x14ac:dyDescent="0.2">
      <c r="A232" s="1" t="s">
        <v>1866</v>
      </c>
      <c r="B232" s="34" t="s">
        <v>2122</v>
      </c>
      <c r="C232" s="14" t="s">
        <v>1027</v>
      </c>
      <c r="D232" s="15" t="s">
        <v>1028</v>
      </c>
      <c r="E232" s="16" t="s">
        <v>1029</v>
      </c>
      <c r="F232" s="17" t="s">
        <v>1030</v>
      </c>
      <c r="G232" s="18" t="s">
        <v>550</v>
      </c>
    </row>
    <row r="233" spans="1:7" x14ac:dyDescent="0.2">
      <c r="A233" s="1" t="s">
        <v>1867</v>
      </c>
      <c r="B233" s="34" t="s">
        <v>2122</v>
      </c>
      <c r="C233" s="14" t="s">
        <v>1031</v>
      </c>
      <c r="D233" s="15" t="s">
        <v>1032</v>
      </c>
      <c r="E233" s="16" t="s">
        <v>1033</v>
      </c>
      <c r="F233" s="17" t="s">
        <v>1034</v>
      </c>
      <c r="G233" s="19" t="s">
        <v>1035</v>
      </c>
    </row>
    <row r="234" spans="1:7" x14ac:dyDescent="0.2">
      <c r="A234" s="1" t="s">
        <v>1868</v>
      </c>
      <c r="B234" s="34" t="s">
        <v>2122</v>
      </c>
      <c r="C234" s="14" t="s">
        <v>1036</v>
      </c>
      <c r="D234" s="15" t="s">
        <v>1037</v>
      </c>
      <c r="E234" s="16" t="s">
        <v>1033</v>
      </c>
      <c r="F234" s="20" t="s">
        <v>1038</v>
      </c>
      <c r="G234" s="19" t="s">
        <v>1039</v>
      </c>
    </row>
    <row r="235" spans="1:7" x14ac:dyDescent="0.2">
      <c r="A235" s="1" t="s">
        <v>1869</v>
      </c>
      <c r="B235" s="34" t="s">
        <v>2122</v>
      </c>
      <c r="C235" s="14" t="s">
        <v>1040</v>
      </c>
      <c r="D235" s="15" t="s">
        <v>1041</v>
      </c>
      <c r="E235" s="16" t="s">
        <v>1033</v>
      </c>
      <c r="F235" s="17" t="s">
        <v>1042</v>
      </c>
      <c r="G235" s="19" t="s">
        <v>1043</v>
      </c>
    </row>
    <row r="236" spans="1:7" x14ac:dyDescent="0.2">
      <c r="A236" s="1" t="s">
        <v>1870</v>
      </c>
      <c r="B236" s="34" t="s">
        <v>2122</v>
      </c>
      <c r="C236" s="14" t="s">
        <v>1044</v>
      </c>
      <c r="D236" s="15" t="s">
        <v>1045</v>
      </c>
      <c r="E236" s="16" t="s">
        <v>1046</v>
      </c>
      <c r="F236" s="17" t="s">
        <v>1047</v>
      </c>
      <c r="G236" s="19" t="s">
        <v>1048</v>
      </c>
    </row>
    <row r="237" spans="1:7" x14ac:dyDescent="0.2">
      <c r="A237" s="1" t="s">
        <v>1871</v>
      </c>
      <c r="B237" s="34" t="s">
        <v>2122</v>
      </c>
      <c r="C237" s="15" t="s">
        <v>1049</v>
      </c>
      <c r="D237" s="23" t="s">
        <v>1050</v>
      </c>
      <c r="E237" s="16" t="s">
        <v>882</v>
      </c>
      <c r="F237" s="17" t="s">
        <v>1051</v>
      </c>
      <c r="G237" s="19" t="s">
        <v>1052</v>
      </c>
    </row>
    <row r="238" spans="1:7" x14ac:dyDescent="0.2">
      <c r="A238" s="1" t="s">
        <v>1872</v>
      </c>
      <c r="B238" s="34" t="s">
        <v>2122</v>
      </c>
      <c r="C238" s="14" t="s">
        <v>1053</v>
      </c>
      <c r="D238" s="15" t="s">
        <v>1054</v>
      </c>
      <c r="E238" s="32" t="s">
        <v>1055</v>
      </c>
      <c r="F238" s="20" t="s">
        <v>1056</v>
      </c>
      <c r="G238" s="19" t="s">
        <v>35</v>
      </c>
    </row>
    <row r="239" spans="1:7" x14ac:dyDescent="0.2">
      <c r="A239" s="1" t="s">
        <v>1873</v>
      </c>
      <c r="B239" s="34" t="s">
        <v>2122</v>
      </c>
      <c r="C239" s="14" t="s">
        <v>1057</v>
      </c>
      <c r="D239" s="15" t="s">
        <v>1058</v>
      </c>
      <c r="E239" s="16" t="s">
        <v>1059</v>
      </c>
      <c r="F239" s="33" t="s">
        <v>1060</v>
      </c>
      <c r="G239" s="19" t="s">
        <v>1061</v>
      </c>
    </row>
    <row r="240" spans="1:7" x14ac:dyDescent="0.2">
      <c r="A240" s="1" t="s">
        <v>1874</v>
      </c>
      <c r="B240" s="34" t="s">
        <v>2122</v>
      </c>
      <c r="C240" s="14" t="s">
        <v>1062</v>
      </c>
      <c r="D240" s="15" t="s">
        <v>1063</v>
      </c>
      <c r="E240" s="32" t="s">
        <v>1064</v>
      </c>
      <c r="F240" s="17" t="s">
        <v>1065</v>
      </c>
      <c r="G240" s="19" t="s">
        <v>1066</v>
      </c>
    </row>
    <row r="241" spans="1:7" x14ac:dyDescent="0.2">
      <c r="A241" s="1" t="s">
        <v>1875</v>
      </c>
      <c r="B241" s="34" t="s">
        <v>2122</v>
      </c>
      <c r="C241" s="14" t="s">
        <v>1067</v>
      </c>
      <c r="D241" s="15" t="s">
        <v>1068</v>
      </c>
      <c r="E241" s="32" t="s">
        <v>1069</v>
      </c>
      <c r="F241" s="17" t="s">
        <v>1070</v>
      </c>
      <c r="G241" s="19" t="s">
        <v>1071</v>
      </c>
    </row>
    <row r="242" spans="1:7" x14ac:dyDescent="0.2">
      <c r="A242" s="1" t="s">
        <v>1876</v>
      </c>
      <c r="B242" s="34" t="s">
        <v>2122</v>
      </c>
      <c r="C242" s="14" t="s">
        <v>1072</v>
      </c>
      <c r="D242" s="15" t="s">
        <v>1073</v>
      </c>
      <c r="E242" s="32" t="s">
        <v>1074</v>
      </c>
      <c r="F242" s="17" t="s">
        <v>1075</v>
      </c>
      <c r="G242" s="19" t="s">
        <v>1076</v>
      </c>
    </row>
    <row r="243" spans="1:7" x14ac:dyDescent="0.2">
      <c r="A243" s="1" t="s">
        <v>1877</v>
      </c>
      <c r="B243" s="34" t="s">
        <v>2122</v>
      </c>
      <c r="C243" s="14" t="s">
        <v>1077</v>
      </c>
      <c r="D243" s="15" t="s">
        <v>1078</v>
      </c>
      <c r="E243" s="32" t="s">
        <v>1079</v>
      </c>
      <c r="F243" s="17" t="s">
        <v>1080</v>
      </c>
      <c r="G243" s="19" t="s">
        <v>1081</v>
      </c>
    </row>
    <row r="244" spans="1:7" x14ac:dyDescent="0.2">
      <c r="A244" s="1" t="s">
        <v>1879</v>
      </c>
      <c r="B244" s="34" t="s">
        <v>2122</v>
      </c>
      <c r="C244" s="14" t="s">
        <v>1082</v>
      </c>
      <c r="D244" s="15" t="s">
        <v>1083</v>
      </c>
      <c r="E244" s="32" t="s">
        <v>1084</v>
      </c>
      <c r="F244" s="17" t="s">
        <v>1085</v>
      </c>
      <c r="G244" s="19" t="s">
        <v>1086</v>
      </c>
    </row>
    <row r="245" spans="1:7" x14ac:dyDescent="0.2">
      <c r="A245" s="1" t="s">
        <v>1880</v>
      </c>
      <c r="B245" s="34" t="s">
        <v>2122</v>
      </c>
      <c r="C245" s="14" t="s">
        <v>1087</v>
      </c>
      <c r="D245" s="15" t="s">
        <v>1088</v>
      </c>
      <c r="E245" s="32" t="s">
        <v>1089</v>
      </c>
      <c r="F245" s="17" t="s">
        <v>1090</v>
      </c>
      <c r="G245" s="19" t="s">
        <v>836</v>
      </c>
    </row>
    <row r="246" spans="1:7" x14ac:dyDescent="0.2">
      <c r="A246" s="1" t="s">
        <v>1881</v>
      </c>
      <c r="B246" s="34" t="s">
        <v>2122</v>
      </c>
      <c r="C246" s="14" t="s">
        <v>1091</v>
      </c>
      <c r="D246" s="15" t="s">
        <v>1092</v>
      </c>
      <c r="E246" s="32" t="s">
        <v>1093</v>
      </c>
      <c r="F246" s="17" t="s">
        <v>1094</v>
      </c>
      <c r="G246" s="19" t="s">
        <v>1095</v>
      </c>
    </row>
    <row r="247" spans="1:7" x14ac:dyDescent="0.2">
      <c r="A247" s="1" t="s">
        <v>1882</v>
      </c>
      <c r="B247" s="34" t="s">
        <v>2122</v>
      </c>
      <c r="C247" s="14" t="s">
        <v>1096</v>
      </c>
      <c r="D247" s="15" t="s">
        <v>1097</v>
      </c>
      <c r="E247" s="32" t="s">
        <v>1089</v>
      </c>
      <c r="F247" s="17" t="s">
        <v>1098</v>
      </c>
      <c r="G247" s="19" t="s">
        <v>1099</v>
      </c>
    </row>
    <row r="248" spans="1:7" x14ac:dyDescent="0.2">
      <c r="A248" s="1" t="s">
        <v>1883</v>
      </c>
      <c r="B248" s="34" t="s">
        <v>2122</v>
      </c>
      <c r="C248" s="14" t="s">
        <v>1100</v>
      </c>
      <c r="D248" s="23" t="s">
        <v>1101</v>
      </c>
      <c r="E248" s="32" t="s">
        <v>1102</v>
      </c>
      <c r="F248" s="17" t="s">
        <v>1103</v>
      </c>
      <c r="G248" s="18" t="s">
        <v>550</v>
      </c>
    </row>
    <row r="249" spans="1:7" x14ac:dyDescent="0.2">
      <c r="A249" s="1" t="s">
        <v>1884</v>
      </c>
      <c r="B249" s="34" t="s">
        <v>2122</v>
      </c>
      <c r="C249" s="14" t="s">
        <v>1104</v>
      </c>
      <c r="D249" s="15" t="s">
        <v>1105</v>
      </c>
      <c r="E249" s="32" t="s">
        <v>1106</v>
      </c>
      <c r="F249" s="17" t="s">
        <v>1107</v>
      </c>
      <c r="G249" s="19" t="s">
        <v>1108</v>
      </c>
    </row>
    <row r="250" spans="1:7" x14ac:dyDescent="0.2">
      <c r="A250" s="1" t="s">
        <v>1885</v>
      </c>
      <c r="B250" s="34" t="s">
        <v>2122</v>
      </c>
      <c r="C250" s="14" t="s">
        <v>1109</v>
      </c>
      <c r="D250" s="15" t="s">
        <v>1110</v>
      </c>
      <c r="E250" s="32" t="s">
        <v>1111</v>
      </c>
      <c r="F250" s="17" t="s">
        <v>1112</v>
      </c>
      <c r="G250" s="19" t="s">
        <v>1113</v>
      </c>
    </row>
    <row r="251" spans="1:7" x14ac:dyDescent="0.2">
      <c r="A251" s="1" t="s">
        <v>1886</v>
      </c>
      <c r="B251" s="34" t="s">
        <v>2122</v>
      </c>
      <c r="C251" s="14" t="s">
        <v>1114</v>
      </c>
      <c r="D251" s="15" t="s">
        <v>1115</v>
      </c>
      <c r="E251" s="32" t="s">
        <v>1116</v>
      </c>
      <c r="F251" s="20" t="s">
        <v>1117</v>
      </c>
      <c r="G251" s="19" t="s">
        <v>1118</v>
      </c>
    </row>
    <row r="252" spans="1:7" x14ac:dyDescent="0.2">
      <c r="A252" s="1" t="s">
        <v>1887</v>
      </c>
      <c r="B252" s="34" t="s">
        <v>2122</v>
      </c>
      <c r="C252" s="14" t="s">
        <v>1119</v>
      </c>
      <c r="D252" s="15" t="s">
        <v>1120</v>
      </c>
      <c r="E252" s="32" t="s">
        <v>1121</v>
      </c>
      <c r="F252" s="17" t="s">
        <v>1122</v>
      </c>
      <c r="G252" s="19" t="s">
        <v>1123</v>
      </c>
    </row>
    <row r="253" spans="1:7" x14ac:dyDescent="0.2">
      <c r="A253" s="1" t="s">
        <v>1888</v>
      </c>
      <c r="B253" s="34" t="s">
        <v>2122</v>
      </c>
      <c r="C253" s="14" t="s">
        <v>1124</v>
      </c>
      <c r="D253" s="15" t="s">
        <v>1125</v>
      </c>
      <c r="E253" s="32" t="s">
        <v>1126</v>
      </c>
      <c r="F253" s="17" t="s">
        <v>1127</v>
      </c>
      <c r="G253" s="19" t="s">
        <v>1128</v>
      </c>
    </row>
    <row r="254" spans="1:7" x14ac:dyDescent="0.2">
      <c r="A254" s="1" t="s">
        <v>1890</v>
      </c>
      <c r="B254" s="34" t="s">
        <v>2122</v>
      </c>
      <c r="C254" s="14" t="s">
        <v>1129</v>
      </c>
      <c r="D254" s="15" t="s">
        <v>1130</v>
      </c>
      <c r="E254" s="32" t="s">
        <v>1126</v>
      </c>
      <c r="F254" s="20" t="s">
        <v>1131</v>
      </c>
      <c r="G254" s="19" t="s">
        <v>1132</v>
      </c>
    </row>
    <row r="255" spans="1:7" x14ac:dyDescent="0.2">
      <c r="A255" s="1" t="s">
        <v>1891</v>
      </c>
      <c r="B255" s="34" t="s">
        <v>2122</v>
      </c>
      <c r="C255" s="14" t="s">
        <v>1133</v>
      </c>
      <c r="D255" s="15" t="s">
        <v>1134</v>
      </c>
      <c r="E255" s="32" t="s">
        <v>1135</v>
      </c>
      <c r="F255" s="17" t="s">
        <v>1136</v>
      </c>
      <c r="G255" s="19" t="s">
        <v>89</v>
      </c>
    </row>
    <row r="256" spans="1:7" x14ac:dyDescent="0.2">
      <c r="A256" s="1" t="s">
        <v>1892</v>
      </c>
      <c r="B256" s="34" t="s">
        <v>2122</v>
      </c>
      <c r="C256" s="14" t="s">
        <v>1137</v>
      </c>
      <c r="D256" s="15" t="s">
        <v>1138</v>
      </c>
      <c r="E256" s="32" t="s">
        <v>1139</v>
      </c>
      <c r="F256" s="17" t="s">
        <v>1140</v>
      </c>
      <c r="G256" s="19" t="s">
        <v>1141</v>
      </c>
    </row>
    <row r="257" spans="1:7" x14ac:dyDescent="0.2">
      <c r="A257" s="1" t="s">
        <v>1893</v>
      </c>
      <c r="B257" s="34" t="s">
        <v>2122</v>
      </c>
      <c r="C257" s="22" t="s">
        <v>1142</v>
      </c>
      <c r="D257" s="15" t="s">
        <v>1143</v>
      </c>
      <c r="E257" s="32" t="s">
        <v>1144</v>
      </c>
      <c r="F257" s="20" t="s">
        <v>1145</v>
      </c>
      <c r="G257" s="19" t="s">
        <v>1146</v>
      </c>
    </row>
    <row r="258" spans="1:7" x14ac:dyDescent="0.2">
      <c r="A258" s="1" t="s">
        <v>1894</v>
      </c>
      <c r="B258" s="34" t="s">
        <v>2122</v>
      </c>
      <c r="C258" s="14" t="s">
        <v>1147</v>
      </c>
      <c r="D258" s="15" t="s">
        <v>1148</v>
      </c>
      <c r="E258" s="32" t="s">
        <v>1144</v>
      </c>
      <c r="F258" s="17" t="s">
        <v>1149</v>
      </c>
      <c r="G258" s="19" t="s">
        <v>1150</v>
      </c>
    </row>
    <row r="259" spans="1:7" x14ac:dyDescent="0.2">
      <c r="A259" s="1" t="s">
        <v>1895</v>
      </c>
      <c r="B259" s="34" t="s">
        <v>2122</v>
      </c>
      <c r="C259" s="14" t="s">
        <v>1151</v>
      </c>
      <c r="D259" s="15" t="s">
        <v>1152</v>
      </c>
      <c r="E259" s="32" t="s">
        <v>1144</v>
      </c>
      <c r="F259" s="20" t="s">
        <v>1145</v>
      </c>
      <c r="G259" s="19" t="s">
        <v>1153</v>
      </c>
    </row>
    <row r="260" spans="1:7" x14ac:dyDescent="0.2">
      <c r="A260" s="1" t="s">
        <v>1896</v>
      </c>
      <c r="B260" s="34" t="s">
        <v>2122</v>
      </c>
      <c r="C260" s="14" t="s">
        <v>1154</v>
      </c>
      <c r="D260" s="15" t="s">
        <v>1155</v>
      </c>
      <c r="E260" s="32" t="s">
        <v>1144</v>
      </c>
      <c r="F260" s="20" t="s">
        <v>1156</v>
      </c>
      <c r="G260" s="19" t="s">
        <v>1157</v>
      </c>
    </row>
    <row r="261" spans="1:7" x14ac:dyDescent="0.2">
      <c r="A261" s="1" t="s">
        <v>1897</v>
      </c>
      <c r="B261" s="34" t="s">
        <v>2122</v>
      </c>
      <c r="C261" s="14" t="s">
        <v>1158</v>
      </c>
      <c r="D261" s="15" t="s">
        <v>1159</v>
      </c>
      <c r="E261" s="32" t="s">
        <v>1160</v>
      </c>
      <c r="F261" s="17" t="s">
        <v>1161</v>
      </c>
      <c r="G261" s="19" t="s">
        <v>1162</v>
      </c>
    </row>
    <row r="262" spans="1:7" x14ac:dyDescent="0.2">
      <c r="A262" s="1" t="s">
        <v>1898</v>
      </c>
      <c r="B262" s="34" t="s">
        <v>2122</v>
      </c>
      <c r="C262" s="14" t="s">
        <v>1163</v>
      </c>
      <c r="D262" s="15" t="s">
        <v>1164</v>
      </c>
      <c r="E262" s="32" t="s">
        <v>397</v>
      </c>
      <c r="F262" s="17" t="s">
        <v>1165</v>
      </c>
      <c r="G262" s="19" t="s">
        <v>399</v>
      </c>
    </row>
    <row r="263" spans="1:7" x14ac:dyDescent="0.2">
      <c r="A263" s="1" t="s">
        <v>1899</v>
      </c>
      <c r="B263" s="34" t="s">
        <v>2122</v>
      </c>
      <c r="C263" s="14" t="s">
        <v>1166</v>
      </c>
      <c r="D263" s="15" t="s">
        <v>1167</v>
      </c>
      <c r="E263" s="32" t="s">
        <v>1168</v>
      </c>
      <c r="F263" s="17" t="s">
        <v>1169</v>
      </c>
      <c r="G263" s="19" t="s">
        <v>1170</v>
      </c>
    </row>
    <row r="264" spans="1:7" x14ac:dyDescent="0.2">
      <c r="A264" s="1" t="s">
        <v>1900</v>
      </c>
      <c r="B264" s="34" t="s">
        <v>2122</v>
      </c>
      <c r="C264" s="14" t="s">
        <v>1171</v>
      </c>
      <c r="D264" s="15" t="s">
        <v>1172</v>
      </c>
      <c r="E264" s="32" t="s">
        <v>1173</v>
      </c>
      <c r="F264" s="17" t="s">
        <v>1174</v>
      </c>
      <c r="G264" s="19" t="s">
        <v>1175</v>
      </c>
    </row>
    <row r="265" spans="1:7" x14ac:dyDescent="0.2">
      <c r="A265" s="1" t="s">
        <v>1901</v>
      </c>
      <c r="B265" s="34" t="s">
        <v>2122</v>
      </c>
      <c r="C265" s="14" t="s">
        <v>1176</v>
      </c>
      <c r="D265" s="15" t="s">
        <v>1177</v>
      </c>
      <c r="E265" s="32" t="s">
        <v>1168</v>
      </c>
      <c r="F265" s="17" t="s">
        <v>1178</v>
      </c>
      <c r="G265" s="19" t="s">
        <v>1179</v>
      </c>
    </row>
    <row r="266" spans="1:7" x14ac:dyDescent="0.2">
      <c r="A266" s="1" t="s">
        <v>1902</v>
      </c>
      <c r="B266" s="34" t="s">
        <v>2122</v>
      </c>
      <c r="C266" s="14" t="s">
        <v>1180</v>
      </c>
      <c r="D266" s="15" t="s">
        <v>1181</v>
      </c>
      <c r="E266" s="32" t="s">
        <v>1182</v>
      </c>
      <c r="F266" s="17" t="s">
        <v>1183</v>
      </c>
      <c r="G266" s="19" t="s">
        <v>1184</v>
      </c>
    </row>
    <row r="267" spans="1:7" x14ac:dyDescent="0.2">
      <c r="A267" s="1" t="s">
        <v>1903</v>
      </c>
      <c r="B267" s="34" t="s">
        <v>2122</v>
      </c>
      <c r="C267" s="14" t="s">
        <v>1185</v>
      </c>
      <c r="D267" s="15" t="s">
        <v>1186</v>
      </c>
      <c r="E267" s="32" t="s">
        <v>1187</v>
      </c>
      <c r="F267" s="17" t="s">
        <v>1188</v>
      </c>
      <c r="G267" s="19" t="s">
        <v>1189</v>
      </c>
    </row>
    <row r="268" spans="1:7" x14ac:dyDescent="0.2">
      <c r="A268" s="1" t="s">
        <v>1905</v>
      </c>
      <c r="B268" s="34" t="s">
        <v>2122</v>
      </c>
      <c r="C268" s="14" t="s">
        <v>1190</v>
      </c>
      <c r="D268" s="15" t="s">
        <v>1191</v>
      </c>
      <c r="E268" s="32" t="s">
        <v>1192</v>
      </c>
      <c r="F268" s="20" t="s">
        <v>1193</v>
      </c>
      <c r="G268" s="19" t="s">
        <v>1194</v>
      </c>
    </row>
    <row r="269" spans="1:7" x14ac:dyDescent="0.2">
      <c r="A269" s="1" t="s">
        <v>1906</v>
      </c>
      <c r="B269" s="34" t="s">
        <v>2122</v>
      </c>
      <c r="C269" s="14" t="s">
        <v>1195</v>
      </c>
      <c r="D269" s="15" t="s">
        <v>1196</v>
      </c>
      <c r="E269" s="32" t="s">
        <v>1197</v>
      </c>
      <c r="F269" s="20" t="s">
        <v>1193</v>
      </c>
      <c r="G269" s="18" t="s">
        <v>550</v>
      </c>
    </row>
    <row r="270" spans="1:7" x14ac:dyDescent="0.2">
      <c r="A270" s="1" t="s">
        <v>1907</v>
      </c>
      <c r="B270" s="34" t="s">
        <v>2122</v>
      </c>
      <c r="C270" s="14" t="s">
        <v>1198</v>
      </c>
      <c r="D270" s="26" t="s">
        <v>0</v>
      </c>
      <c r="E270" s="16" t="s">
        <v>1199</v>
      </c>
      <c r="F270" s="17" t="s">
        <v>1200</v>
      </c>
      <c r="G270" s="19" t="s">
        <v>35</v>
      </c>
    </row>
    <row r="271" spans="1:7" x14ac:dyDescent="0.2">
      <c r="A271" s="1" t="s">
        <v>1908</v>
      </c>
      <c r="B271" s="34" t="s">
        <v>2122</v>
      </c>
      <c r="C271" s="14" t="s">
        <v>1201</v>
      </c>
      <c r="D271" s="15" t="s">
        <v>1202</v>
      </c>
      <c r="E271" s="32" t="s">
        <v>1203</v>
      </c>
      <c r="F271" s="17" t="s">
        <v>1204</v>
      </c>
      <c r="G271" s="19" t="s">
        <v>819</v>
      </c>
    </row>
    <row r="272" spans="1:7" x14ac:dyDescent="0.2">
      <c r="A272" s="1" t="s">
        <v>1909</v>
      </c>
      <c r="B272" s="34" t="s">
        <v>2122</v>
      </c>
      <c r="C272" s="14" t="s">
        <v>1205</v>
      </c>
      <c r="D272" s="15" t="s">
        <v>1206</v>
      </c>
      <c r="E272" s="32" t="s">
        <v>1207</v>
      </c>
      <c r="F272" s="17" t="s">
        <v>1208</v>
      </c>
      <c r="G272" s="19" t="s">
        <v>1209</v>
      </c>
    </row>
    <row r="273" spans="1:7" x14ac:dyDescent="0.2">
      <c r="A273" s="1" t="s">
        <v>1910</v>
      </c>
      <c r="B273" s="34" t="s">
        <v>2122</v>
      </c>
      <c r="C273" s="14" t="s">
        <v>1210</v>
      </c>
      <c r="D273" s="26" t="s">
        <v>0</v>
      </c>
      <c r="E273" s="16" t="s">
        <v>1211</v>
      </c>
      <c r="F273" s="17" t="s">
        <v>1212</v>
      </c>
      <c r="G273" s="19" t="s">
        <v>35</v>
      </c>
    </row>
    <row r="274" spans="1:7" x14ac:dyDescent="0.2">
      <c r="A274" s="1" t="s">
        <v>1911</v>
      </c>
      <c r="B274" s="34" t="s">
        <v>2122</v>
      </c>
      <c r="C274" s="14" t="s">
        <v>1213</v>
      </c>
      <c r="D274" s="15" t="s">
        <v>1214</v>
      </c>
      <c r="E274" s="32" t="s">
        <v>1215</v>
      </c>
      <c r="F274" s="17" t="s">
        <v>1216</v>
      </c>
      <c r="G274" s="19" t="s">
        <v>1217</v>
      </c>
    </row>
    <row r="275" spans="1:7" x14ac:dyDescent="0.2">
      <c r="A275" s="1" t="s">
        <v>1912</v>
      </c>
      <c r="B275" s="34" t="s">
        <v>2122</v>
      </c>
      <c r="C275" s="14" t="s">
        <v>1218</v>
      </c>
      <c r="D275" s="15" t="s">
        <v>1219</v>
      </c>
      <c r="E275" s="32" t="s">
        <v>1220</v>
      </c>
      <c r="F275" s="17" t="s">
        <v>1221</v>
      </c>
      <c r="G275" s="19" t="s">
        <v>35</v>
      </c>
    </row>
    <row r="276" spans="1:7" x14ac:dyDescent="0.2">
      <c r="A276" s="1" t="s">
        <v>1913</v>
      </c>
      <c r="B276" s="34" t="s">
        <v>2122</v>
      </c>
      <c r="C276" s="14" t="s">
        <v>1222</v>
      </c>
      <c r="D276" s="15" t="s">
        <v>1223</v>
      </c>
      <c r="E276" s="32" t="s">
        <v>1224</v>
      </c>
      <c r="F276" s="17" t="s">
        <v>1225</v>
      </c>
      <c r="G276" s="19" t="s">
        <v>1226</v>
      </c>
    </row>
    <row r="277" spans="1:7" x14ac:dyDescent="0.2">
      <c r="A277" s="1" t="s">
        <v>1914</v>
      </c>
      <c r="B277" s="34" t="s">
        <v>2122</v>
      </c>
      <c r="C277" s="14" t="s">
        <v>1227</v>
      </c>
      <c r="D277" s="15" t="s">
        <v>1228</v>
      </c>
      <c r="E277" s="32" t="s">
        <v>1229</v>
      </c>
      <c r="F277" s="17" t="s">
        <v>1230</v>
      </c>
      <c r="G277" s="19" t="s">
        <v>1231</v>
      </c>
    </row>
    <row r="278" spans="1:7" x14ac:dyDescent="0.2">
      <c r="A278" s="1" t="s">
        <v>1915</v>
      </c>
      <c r="B278" s="34" t="s">
        <v>2122</v>
      </c>
      <c r="C278" s="14" t="s">
        <v>1232</v>
      </c>
      <c r="D278" s="26" t="s">
        <v>0</v>
      </c>
      <c r="E278" s="16" t="s">
        <v>1233</v>
      </c>
      <c r="F278" s="17" t="s">
        <v>0</v>
      </c>
      <c r="G278" s="19" t="s">
        <v>35</v>
      </c>
    </row>
    <row r="279" spans="1:7" x14ac:dyDescent="0.2">
      <c r="A279" s="1" t="s">
        <v>1916</v>
      </c>
      <c r="B279" s="34" t="s">
        <v>2122</v>
      </c>
      <c r="C279" s="14" t="s">
        <v>1234</v>
      </c>
      <c r="D279" s="15" t="s">
        <v>1235</v>
      </c>
      <c r="E279" s="32" t="s">
        <v>1236</v>
      </c>
      <c r="F279" s="17" t="s">
        <v>1237</v>
      </c>
      <c r="G279" s="19" t="s">
        <v>347</v>
      </c>
    </row>
    <row r="280" spans="1:7" x14ac:dyDescent="0.2">
      <c r="A280" s="1" t="s">
        <v>1917</v>
      </c>
      <c r="B280" s="34" t="s">
        <v>2122</v>
      </c>
      <c r="C280" s="14" t="s">
        <v>1238</v>
      </c>
      <c r="D280" s="15" t="s">
        <v>1239</v>
      </c>
      <c r="E280" s="32" t="s">
        <v>1240</v>
      </c>
      <c r="F280" s="17" t="s">
        <v>1241</v>
      </c>
      <c r="G280" s="19" t="s">
        <v>1242</v>
      </c>
    </row>
    <row r="281" spans="1:7" x14ac:dyDescent="0.2">
      <c r="A281" s="1" t="s">
        <v>1918</v>
      </c>
      <c r="B281" s="34" t="s">
        <v>2122</v>
      </c>
      <c r="C281" s="14" t="s">
        <v>1243</v>
      </c>
      <c r="D281" s="15" t="s">
        <v>1244</v>
      </c>
      <c r="E281" s="32" t="s">
        <v>1245</v>
      </c>
      <c r="F281" s="17" t="s">
        <v>1246</v>
      </c>
      <c r="G281" s="19" t="s">
        <v>632</v>
      </c>
    </row>
    <row r="282" spans="1:7" x14ac:dyDescent="0.2">
      <c r="A282" s="1" t="s">
        <v>1919</v>
      </c>
      <c r="B282" s="34" t="s">
        <v>2122</v>
      </c>
      <c r="C282" s="14" t="s">
        <v>1247</v>
      </c>
      <c r="D282" s="15" t="s">
        <v>1248</v>
      </c>
      <c r="E282" s="32" t="s">
        <v>1249</v>
      </c>
      <c r="F282" s="17" t="s">
        <v>1250</v>
      </c>
      <c r="G282" s="19" t="s">
        <v>819</v>
      </c>
    </row>
    <row r="283" spans="1:7" x14ac:dyDescent="0.2">
      <c r="A283" s="1" t="s">
        <v>1920</v>
      </c>
      <c r="B283" s="34" t="s">
        <v>2122</v>
      </c>
      <c r="C283" s="14" t="s">
        <v>1251</v>
      </c>
      <c r="D283" s="15" t="s">
        <v>1252</v>
      </c>
      <c r="E283" s="32" t="s">
        <v>1253</v>
      </c>
      <c r="F283" s="17" t="s">
        <v>1254</v>
      </c>
      <c r="G283" s="19" t="s">
        <v>819</v>
      </c>
    </row>
    <row r="284" spans="1:7" x14ac:dyDescent="0.2">
      <c r="A284" s="1" t="s">
        <v>1921</v>
      </c>
      <c r="B284" s="34" t="s">
        <v>2122</v>
      </c>
      <c r="C284" s="14" t="s">
        <v>1255</v>
      </c>
      <c r="D284" s="15" t="s">
        <v>1256</v>
      </c>
      <c r="E284" s="32" t="s">
        <v>1257</v>
      </c>
      <c r="F284" s="17" t="s">
        <v>1258</v>
      </c>
      <c r="G284" s="19" t="s">
        <v>35</v>
      </c>
    </row>
    <row r="285" spans="1:7" x14ac:dyDescent="0.2">
      <c r="A285" s="1" t="s">
        <v>1922</v>
      </c>
      <c r="B285" s="34" t="s">
        <v>2122</v>
      </c>
      <c r="C285" s="14" t="s">
        <v>1259</v>
      </c>
      <c r="D285" s="15" t="s">
        <v>1260</v>
      </c>
      <c r="E285" s="32" t="s">
        <v>1261</v>
      </c>
      <c r="F285" s="17" t="s">
        <v>1262</v>
      </c>
      <c r="G285" s="19" t="s">
        <v>1141</v>
      </c>
    </row>
    <row r="286" spans="1:7" x14ac:dyDescent="0.2">
      <c r="A286" s="1" t="s">
        <v>1923</v>
      </c>
      <c r="B286" s="34" t="s">
        <v>2122</v>
      </c>
      <c r="C286" s="14" t="s">
        <v>1263</v>
      </c>
      <c r="D286" s="26" t="s">
        <v>0</v>
      </c>
      <c r="E286" s="16" t="s">
        <v>1264</v>
      </c>
      <c r="F286" s="17" t="s">
        <v>1265</v>
      </c>
      <c r="G286" s="19" t="s">
        <v>35</v>
      </c>
    </row>
    <row r="287" spans="1:7" x14ac:dyDescent="0.2">
      <c r="A287" s="1" t="s">
        <v>2124</v>
      </c>
      <c r="B287" s="34" t="s">
        <v>2122</v>
      </c>
      <c r="C287" s="14" t="s">
        <v>1266</v>
      </c>
      <c r="D287" s="15" t="s">
        <v>1267</v>
      </c>
      <c r="E287" s="32" t="s">
        <v>1268</v>
      </c>
      <c r="F287" s="17" t="s">
        <v>1269</v>
      </c>
      <c r="G287" s="19" t="s">
        <v>1270</v>
      </c>
    </row>
    <row r="288" spans="1:7" x14ac:dyDescent="0.2">
      <c r="A288" s="1" t="s">
        <v>1924</v>
      </c>
      <c r="B288" s="34" t="s">
        <v>2122</v>
      </c>
      <c r="C288" s="14" t="s">
        <v>1271</v>
      </c>
      <c r="D288" s="23" t="s">
        <v>1272</v>
      </c>
      <c r="E288" s="32" t="s">
        <v>1273</v>
      </c>
      <c r="F288" s="17" t="s">
        <v>1274</v>
      </c>
      <c r="G288" s="19" t="s">
        <v>1275</v>
      </c>
    </row>
    <row r="289" spans="1:7" x14ac:dyDescent="0.2">
      <c r="A289" s="1" t="s">
        <v>1925</v>
      </c>
      <c r="B289" s="34" t="s">
        <v>2122</v>
      </c>
      <c r="C289" s="14" t="s">
        <v>1276</v>
      </c>
      <c r="D289" s="23" t="s">
        <v>1277</v>
      </c>
      <c r="E289" s="16" t="s">
        <v>1278</v>
      </c>
      <c r="F289" s="17" t="s">
        <v>1279</v>
      </c>
      <c r="G289" s="19" t="s">
        <v>35</v>
      </c>
    </row>
    <row r="290" spans="1:7" x14ac:dyDescent="0.2">
      <c r="A290" s="1" t="s">
        <v>1927</v>
      </c>
      <c r="B290" s="34" t="s">
        <v>2122</v>
      </c>
      <c r="C290" s="14" t="s">
        <v>1280</v>
      </c>
      <c r="D290" s="15" t="s">
        <v>1281</v>
      </c>
      <c r="E290" s="32" t="s">
        <v>1282</v>
      </c>
      <c r="F290" s="29" t="s">
        <v>1283</v>
      </c>
      <c r="G290" s="19" t="s">
        <v>1284</v>
      </c>
    </row>
    <row r="291" spans="1:7" x14ac:dyDescent="0.2">
      <c r="A291" s="1" t="s">
        <v>1928</v>
      </c>
      <c r="B291" s="34" t="s">
        <v>2122</v>
      </c>
      <c r="C291" s="14" t="s">
        <v>1285</v>
      </c>
      <c r="D291" s="15" t="s">
        <v>1286</v>
      </c>
      <c r="E291" s="32" t="s">
        <v>1287</v>
      </c>
      <c r="F291" s="17" t="s">
        <v>1288</v>
      </c>
      <c r="G291" s="19" t="s">
        <v>1289</v>
      </c>
    </row>
    <row r="292" spans="1:7" x14ac:dyDescent="0.2">
      <c r="A292" s="1" t="s">
        <v>1929</v>
      </c>
      <c r="B292" s="34" t="s">
        <v>2122</v>
      </c>
      <c r="C292" s="14" t="s">
        <v>1290</v>
      </c>
      <c r="D292" s="15" t="s">
        <v>1291</v>
      </c>
      <c r="E292" s="32" t="s">
        <v>1287</v>
      </c>
      <c r="F292" s="17" t="s">
        <v>1292</v>
      </c>
      <c r="G292" s="19" t="s">
        <v>1293</v>
      </c>
    </row>
    <row r="293" spans="1:7" x14ac:dyDescent="0.2">
      <c r="A293" s="1" t="s">
        <v>1930</v>
      </c>
      <c r="B293" s="34" t="s">
        <v>2122</v>
      </c>
      <c r="C293" s="14" t="s">
        <v>1294</v>
      </c>
      <c r="D293" s="15" t="s">
        <v>1295</v>
      </c>
      <c r="E293" s="32" t="s">
        <v>1296</v>
      </c>
      <c r="F293" s="17" t="s">
        <v>1297</v>
      </c>
      <c r="G293" s="19" t="s">
        <v>1298</v>
      </c>
    </row>
    <row r="294" spans="1:7" x14ac:dyDescent="0.2">
      <c r="A294" s="1" t="s">
        <v>1931</v>
      </c>
      <c r="B294" s="34" t="s">
        <v>2122</v>
      </c>
      <c r="C294" s="14" t="s">
        <v>1299</v>
      </c>
      <c r="D294" s="15" t="s">
        <v>1300</v>
      </c>
      <c r="E294" s="32" t="s">
        <v>1301</v>
      </c>
      <c r="F294" s="20" t="s">
        <v>1302</v>
      </c>
      <c r="G294" s="19" t="s">
        <v>1303</v>
      </c>
    </row>
    <row r="295" spans="1:7" x14ac:dyDescent="0.2">
      <c r="A295" s="1" t="s">
        <v>1932</v>
      </c>
      <c r="B295" s="34" t="s">
        <v>2122</v>
      </c>
      <c r="C295" s="14" t="s">
        <v>1304</v>
      </c>
      <c r="D295" s="15" t="s">
        <v>1305</v>
      </c>
      <c r="E295" s="32" t="s">
        <v>1306</v>
      </c>
      <c r="F295" s="17" t="s">
        <v>1307</v>
      </c>
      <c r="G295" s="19" t="s">
        <v>107</v>
      </c>
    </row>
    <row r="296" spans="1:7" x14ac:dyDescent="0.2">
      <c r="A296" s="1" t="s">
        <v>1933</v>
      </c>
      <c r="B296" s="34" t="s">
        <v>2122</v>
      </c>
      <c r="C296" s="14" t="s">
        <v>1308</v>
      </c>
      <c r="D296" s="15" t="s">
        <v>1309</v>
      </c>
      <c r="E296" s="32" t="s">
        <v>524</v>
      </c>
      <c r="F296" s="17" t="s">
        <v>1310</v>
      </c>
      <c r="G296" s="19" t="s">
        <v>107</v>
      </c>
    </row>
    <row r="297" spans="1:7" x14ac:dyDescent="0.2">
      <c r="A297" s="1" t="s">
        <v>1934</v>
      </c>
      <c r="B297" s="34" t="s">
        <v>2122</v>
      </c>
      <c r="C297" s="14" t="s">
        <v>1311</v>
      </c>
      <c r="D297" s="15" t="s">
        <v>1312</v>
      </c>
      <c r="E297" s="32" t="s">
        <v>1313</v>
      </c>
      <c r="F297" s="17" t="s">
        <v>1314</v>
      </c>
      <c r="G297" s="19" t="s">
        <v>1315</v>
      </c>
    </row>
    <row r="298" spans="1:7" x14ac:dyDescent="0.2">
      <c r="A298" s="1" t="s">
        <v>1935</v>
      </c>
      <c r="B298" s="34" t="s">
        <v>2122</v>
      </c>
      <c r="C298" s="14" t="s">
        <v>1316</v>
      </c>
      <c r="D298" s="26" t="s">
        <v>0</v>
      </c>
      <c r="E298" s="16" t="s">
        <v>1317</v>
      </c>
      <c r="F298" s="17" t="s">
        <v>1318</v>
      </c>
      <c r="G298" s="19" t="s">
        <v>35</v>
      </c>
    </row>
    <row r="299" spans="1:7" x14ac:dyDescent="0.2">
      <c r="A299" s="1" t="s">
        <v>1936</v>
      </c>
      <c r="B299" s="34" t="s">
        <v>2122</v>
      </c>
      <c r="C299" s="14" t="s">
        <v>1319</v>
      </c>
      <c r="D299" s="15" t="s">
        <v>1320</v>
      </c>
      <c r="E299" s="32" t="s">
        <v>1321</v>
      </c>
      <c r="F299" s="17" t="s">
        <v>1322</v>
      </c>
      <c r="G299" s="19" t="s">
        <v>1323</v>
      </c>
    </row>
    <row r="300" spans="1:7" x14ac:dyDescent="0.2">
      <c r="A300" s="1" t="s">
        <v>1937</v>
      </c>
      <c r="B300" s="34" t="s">
        <v>2122</v>
      </c>
      <c r="C300" s="14" t="s">
        <v>1324</v>
      </c>
      <c r="D300" s="15" t="s">
        <v>1325</v>
      </c>
      <c r="E300" s="32" t="s">
        <v>1326</v>
      </c>
      <c r="F300" s="29" t="s">
        <v>1327</v>
      </c>
      <c r="G300" s="19" t="s">
        <v>1328</v>
      </c>
    </row>
    <row r="301" spans="1:7" x14ac:dyDescent="0.2">
      <c r="A301" s="1" t="s">
        <v>1938</v>
      </c>
      <c r="B301" s="34" t="s">
        <v>2122</v>
      </c>
      <c r="C301" s="14" t="s">
        <v>1329</v>
      </c>
      <c r="D301" s="26" t="s">
        <v>0</v>
      </c>
      <c r="E301" s="16" t="s">
        <v>1330</v>
      </c>
      <c r="F301" s="20" t="s">
        <v>1331</v>
      </c>
      <c r="G301" s="19" t="s">
        <v>35</v>
      </c>
    </row>
    <row r="302" spans="1:7" x14ac:dyDescent="0.2">
      <c r="A302" s="1" t="s">
        <v>1939</v>
      </c>
      <c r="B302" s="34" t="s">
        <v>2122</v>
      </c>
      <c r="C302" s="30" t="s">
        <v>0</v>
      </c>
      <c r="D302" s="26" t="s">
        <v>0</v>
      </c>
      <c r="E302" s="16" t="s">
        <v>1330</v>
      </c>
      <c r="F302" s="17" t="s">
        <v>1332</v>
      </c>
      <c r="G302" s="19" t="s">
        <v>35</v>
      </c>
    </row>
    <row r="303" spans="1:7" x14ac:dyDescent="0.2">
      <c r="A303" s="1" t="s">
        <v>1940</v>
      </c>
      <c r="B303" s="34" t="s">
        <v>2122</v>
      </c>
      <c r="C303" s="14" t="s">
        <v>1333</v>
      </c>
      <c r="D303" s="15" t="s">
        <v>1334</v>
      </c>
      <c r="E303" s="32" t="s">
        <v>1335</v>
      </c>
      <c r="F303" s="31" t="s">
        <v>1336</v>
      </c>
      <c r="G303" s="19" t="s">
        <v>1337</v>
      </c>
    </row>
    <row r="304" spans="1:7" x14ac:dyDescent="0.2">
      <c r="A304" s="1" t="s">
        <v>1941</v>
      </c>
      <c r="B304" s="34" t="s">
        <v>2122</v>
      </c>
      <c r="C304" s="14" t="s">
        <v>1338</v>
      </c>
      <c r="D304" s="15" t="s">
        <v>1339</v>
      </c>
      <c r="E304" s="32" t="s">
        <v>1340</v>
      </c>
      <c r="F304" s="17" t="s">
        <v>1341</v>
      </c>
      <c r="G304" s="19" t="s">
        <v>1342</v>
      </c>
    </row>
    <row r="305" spans="1:7" x14ac:dyDescent="0.2">
      <c r="A305" s="1" t="s">
        <v>1942</v>
      </c>
      <c r="B305" s="34" t="s">
        <v>2122</v>
      </c>
      <c r="C305" s="14" t="s">
        <v>1343</v>
      </c>
      <c r="D305" s="15" t="s">
        <v>1344</v>
      </c>
      <c r="E305" s="16" t="s">
        <v>1340</v>
      </c>
      <c r="F305" s="17" t="s">
        <v>1345</v>
      </c>
      <c r="G305" s="19" t="s">
        <v>1346</v>
      </c>
    </row>
    <row r="306" spans="1:7" x14ac:dyDescent="0.2">
      <c r="A306" s="1" t="s">
        <v>1943</v>
      </c>
      <c r="B306" s="34" t="s">
        <v>2122</v>
      </c>
      <c r="C306" s="14" t="s">
        <v>1347</v>
      </c>
      <c r="D306" s="15" t="s">
        <v>1348</v>
      </c>
      <c r="E306" s="32" t="s">
        <v>1349</v>
      </c>
      <c r="F306" s="17" t="s">
        <v>1350</v>
      </c>
      <c r="G306" s="19" t="s">
        <v>1141</v>
      </c>
    </row>
    <row r="307" spans="1:7" x14ac:dyDescent="0.2">
      <c r="A307" s="1" t="s">
        <v>1944</v>
      </c>
      <c r="B307" s="34" t="s">
        <v>2122</v>
      </c>
      <c r="C307" s="14" t="s">
        <v>1351</v>
      </c>
      <c r="D307" s="26" t="s">
        <v>0</v>
      </c>
      <c r="E307" s="16" t="s">
        <v>1352</v>
      </c>
      <c r="F307" s="17" t="s">
        <v>1353</v>
      </c>
      <c r="G307" s="19" t="s">
        <v>35</v>
      </c>
    </row>
    <row r="308" spans="1:7" x14ac:dyDescent="0.2">
      <c r="A308" s="1" t="s">
        <v>1945</v>
      </c>
      <c r="B308" s="34" t="s">
        <v>2122</v>
      </c>
      <c r="C308" s="14" t="s">
        <v>1354</v>
      </c>
      <c r="D308" s="26" t="s">
        <v>0</v>
      </c>
      <c r="E308" s="16" t="s">
        <v>1355</v>
      </c>
      <c r="F308" s="17" t="s">
        <v>1356</v>
      </c>
      <c r="G308" s="18" t="s">
        <v>530</v>
      </c>
    </row>
    <row r="309" spans="1:7" x14ac:dyDescent="0.2">
      <c r="A309" s="1" t="s">
        <v>1946</v>
      </c>
      <c r="B309" s="34" t="s">
        <v>2122</v>
      </c>
      <c r="C309" s="14" t="s">
        <v>1357</v>
      </c>
      <c r="D309" s="23" t="s">
        <v>1358</v>
      </c>
      <c r="E309" s="16" t="s">
        <v>1359</v>
      </c>
      <c r="F309" s="29" t="s">
        <v>1360</v>
      </c>
      <c r="G309" s="19" t="s">
        <v>389</v>
      </c>
    </row>
    <row r="310" spans="1:7" x14ac:dyDescent="0.2">
      <c r="A310" s="1" t="s">
        <v>1947</v>
      </c>
      <c r="B310" s="34" t="s">
        <v>2122</v>
      </c>
      <c r="C310" s="14" t="s">
        <v>1361</v>
      </c>
      <c r="D310" s="15" t="s">
        <v>1362</v>
      </c>
      <c r="E310" s="32" t="s">
        <v>1363</v>
      </c>
      <c r="F310" s="17" t="s">
        <v>1364</v>
      </c>
      <c r="G310" s="19" t="s">
        <v>1365</v>
      </c>
    </row>
    <row r="311" spans="1:7" x14ac:dyDescent="0.2">
      <c r="A311" s="1" t="s">
        <v>1948</v>
      </c>
      <c r="B311" s="34" t="s">
        <v>2122</v>
      </c>
      <c r="C311" s="14" t="s">
        <v>1366</v>
      </c>
      <c r="D311" s="15" t="s">
        <v>1367</v>
      </c>
      <c r="E311" s="32" t="s">
        <v>1368</v>
      </c>
      <c r="F311" s="29" t="s">
        <v>1369</v>
      </c>
      <c r="G311" s="19" t="s">
        <v>1370</v>
      </c>
    </row>
    <row r="312" spans="1:7" x14ac:dyDescent="0.2">
      <c r="A312" s="1" t="s">
        <v>1949</v>
      </c>
      <c r="B312" s="34" t="s">
        <v>2122</v>
      </c>
      <c r="C312" s="14" t="s">
        <v>1371</v>
      </c>
      <c r="D312" s="15" t="s">
        <v>1372</v>
      </c>
      <c r="E312" s="32" t="s">
        <v>1373</v>
      </c>
      <c r="F312" s="17" t="s">
        <v>1374</v>
      </c>
      <c r="G312" s="19" t="s">
        <v>1375</v>
      </c>
    </row>
    <row r="313" spans="1:7" x14ac:dyDescent="0.2">
      <c r="A313" s="1" t="s">
        <v>1950</v>
      </c>
      <c r="B313" s="34" t="s">
        <v>2122</v>
      </c>
      <c r="C313" s="14" t="s">
        <v>1376</v>
      </c>
      <c r="D313" s="23" t="s">
        <v>1377</v>
      </c>
      <c r="E313" s="16" t="s">
        <v>1378</v>
      </c>
      <c r="F313" s="20" t="s">
        <v>1379</v>
      </c>
      <c r="G313" s="19" t="s">
        <v>1380</v>
      </c>
    </row>
    <row r="314" spans="1:7" x14ac:dyDescent="0.2">
      <c r="A314" s="1" t="s">
        <v>1951</v>
      </c>
      <c r="B314" s="34" t="s">
        <v>2122</v>
      </c>
      <c r="C314" s="14" t="s">
        <v>1381</v>
      </c>
      <c r="D314" s="15" t="s">
        <v>1382</v>
      </c>
      <c r="E314" s="32" t="s">
        <v>1383</v>
      </c>
      <c r="F314" s="17" t="s">
        <v>1384</v>
      </c>
      <c r="G314" s="19" t="s">
        <v>1385</v>
      </c>
    </row>
    <row r="315" spans="1:7" x14ac:dyDescent="0.2">
      <c r="A315" s="1" t="s">
        <v>1952</v>
      </c>
      <c r="B315" s="34" t="s">
        <v>2122</v>
      </c>
      <c r="C315" s="14" t="s">
        <v>1386</v>
      </c>
      <c r="D315" s="15" t="s">
        <v>1387</v>
      </c>
      <c r="E315" s="32" t="s">
        <v>1388</v>
      </c>
      <c r="F315" s="17" t="s">
        <v>1389</v>
      </c>
      <c r="G315" s="19" t="s">
        <v>1390</v>
      </c>
    </row>
    <row r="316" spans="1:7" x14ac:dyDescent="0.2">
      <c r="A316" s="1" t="s">
        <v>1953</v>
      </c>
      <c r="B316" s="34" t="s">
        <v>2122</v>
      </c>
      <c r="C316" s="14" t="s">
        <v>1391</v>
      </c>
      <c r="D316" s="15" t="s">
        <v>1392</v>
      </c>
      <c r="E316" s="32" t="s">
        <v>1393</v>
      </c>
      <c r="F316" s="17" t="s">
        <v>1394</v>
      </c>
      <c r="G316" s="19" t="s">
        <v>1395</v>
      </c>
    </row>
    <row r="317" spans="1:7" x14ac:dyDescent="0.2">
      <c r="A317" s="1" t="s">
        <v>1954</v>
      </c>
      <c r="B317" s="34" t="s">
        <v>2122</v>
      </c>
      <c r="C317" s="14" t="s">
        <v>1396</v>
      </c>
      <c r="D317" s="15" t="s">
        <v>1397</v>
      </c>
      <c r="E317" s="32" t="s">
        <v>1398</v>
      </c>
      <c r="F317" s="17" t="s">
        <v>1399</v>
      </c>
      <c r="G317" s="19" t="s">
        <v>107</v>
      </c>
    </row>
    <row r="318" spans="1:7" x14ac:dyDescent="0.2">
      <c r="A318" s="1" t="s">
        <v>1955</v>
      </c>
      <c r="B318" s="34" t="s">
        <v>2122</v>
      </c>
      <c r="C318" s="14" t="s">
        <v>1400</v>
      </c>
      <c r="D318" s="15" t="s">
        <v>1401</v>
      </c>
      <c r="E318" s="32" t="s">
        <v>1402</v>
      </c>
      <c r="F318" s="17" t="s">
        <v>1403</v>
      </c>
      <c r="G318" s="19" t="s">
        <v>1404</v>
      </c>
    </row>
    <row r="319" spans="1:7" x14ac:dyDescent="0.2">
      <c r="A319" s="1" t="s">
        <v>1956</v>
      </c>
      <c r="B319" s="34" t="s">
        <v>2122</v>
      </c>
      <c r="C319" s="14" t="s">
        <v>1405</v>
      </c>
      <c r="D319" s="15" t="s">
        <v>1406</v>
      </c>
      <c r="E319" s="32" t="s">
        <v>1407</v>
      </c>
      <c r="F319" s="17" t="s">
        <v>1408</v>
      </c>
      <c r="G319" s="19" t="s">
        <v>1409</v>
      </c>
    </row>
    <row r="320" spans="1:7" x14ac:dyDescent="0.2">
      <c r="A320" s="1" t="s">
        <v>1957</v>
      </c>
      <c r="B320" s="34" t="s">
        <v>2122</v>
      </c>
      <c r="C320" s="14" t="s">
        <v>1410</v>
      </c>
      <c r="D320" s="15" t="s">
        <v>1411</v>
      </c>
      <c r="E320" s="32" t="s">
        <v>1412</v>
      </c>
      <c r="F320" s="17" t="s">
        <v>1413</v>
      </c>
      <c r="G320" s="19" t="s">
        <v>1414</v>
      </c>
    </row>
    <row r="321" spans="1:7" x14ac:dyDescent="0.2">
      <c r="A321" s="1" t="s">
        <v>1958</v>
      </c>
      <c r="B321" s="34" t="s">
        <v>2122</v>
      </c>
      <c r="C321" s="14" t="s">
        <v>1415</v>
      </c>
      <c r="D321" s="15" t="s">
        <v>1416</v>
      </c>
      <c r="E321" s="32" t="s">
        <v>1417</v>
      </c>
      <c r="F321" s="17" t="s">
        <v>1418</v>
      </c>
      <c r="G321" s="19" t="s">
        <v>1419</v>
      </c>
    </row>
    <row r="322" spans="1:7" x14ac:dyDescent="0.2">
      <c r="A322" s="1" t="s">
        <v>1959</v>
      </c>
      <c r="B322" s="34" t="s">
        <v>2122</v>
      </c>
      <c r="C322" s="14" t="s">
        <v>1420</v>
      </c>
      <c r="D322" s="15" t="s">
        <v>1421</v>
      </c>
      <c r="E322" s="32" t="s">
        <v>1422</v>
      </c>
      <c r="F322" s="20" t="s">
        <v>1423</v>
      </c>
      <c r="G322" s="19" t="s">
        <v>1409</v>
      </c>
    </row>
    <row r="323" spans="1:7" x14ac:dyDescent="0.2">
      <c r="A323" s="1" t="s">
        <v>1960</v>
      </c>
      <c r="B323" s="34" t="s">
        <v>2122</v>
      </c>
      <c r="C323" s="14" t="s">
        <v>1424</v>
      </c>
      <c r="D323" s="15" t="s">
        <v>1425</v>
      </c>
      <c r="E323" s="32" t="s">
        <v>1426</v>
      </c>
      <c r="F323" s="17" t="s">
        <v>1427</v>
      </c>
      <c r="G323" s="19" t="s">
        <v>107</v>
      </c>
    </row>
    <row r="324" spans="1:7" x14ac:dyDescent="0.2">
      <c r="A324" s="1" t="s">
        <v>1961</v>
      </c>
      <c r="B324" s="34" t="s">
        <v>2122</v>
      </c>
      <c r="C324" s="14" t="s">
        <v>1428</v>
      </c>
      <c r="D324" s="15" t="s">
        <v>1429</v>
      </c>
      <c r="E324" s="16" t="s">
        <v>1430</v>
      </c>
      <c r="F324" s="17" t="s">
        <v>1431</v>
      </c>
      <c r="G324" s="19" t="s">
        <v>1432</v>
      </c>
    </row>
    <row r="325" spans="1:7" x14ac:dyDescent="0.2">
      <c r="A325" s="1" t="s">
        <v>1962</v>
      </c>
      <c r="B325" s="34" t="s">
        <v>2122</v>
      </c>
      <c r="C325" s="14" t="s">
        <v>1433</v>
      </c>
      <c r="D325" s="15" t="s">
        <v>1434</v>
      </c>
      <c r="E325" s="32" t="s">
        <v>1435</v>
      </c>
      <c r="F325" s="17" t="s">
        <v>1436</v>
      </c>
      <c r="G325" s="19" t="s">
        <v>1437</v>
      </c>
    </row>
    <row r="326" spans="1:7" x14ac:dyDescent="0.2">
      <c r="A326" s="1" t="s">
        <v>1963</v>
      </c>
      <c r="B326" s="34" t="s">
        <v>2122</v>
      </c>
      <c r="C326" s="14" t="s">
        <v>1438</v>
      </c>
      <c r="D326" s="15" t="s">
        <v>1439</v>
      </c>
      <c r="E326" s="32" t="s">
        <v>1435</v>
      </c>
      <c r="F326" s="17" t="s">
        <v>1440</v>
      </c>
      <c r="G326" s="19" t="s">
        <v>1441</v>
      </c>
    </row>
    <row r="327" spans="1:7" x14ac:dyDescent="0.2">
      <c r="A327" s="1" t="s">
        <v>1964</v>
      </c>
      <c r="B327" s="34" t="s">
        <v>2122</v>
      </c>
      <c r="C327" s="14" t="s">
        <v>1442</v>
      </c>
      <c r="D327" s="15" t="s">
        <v>1443</v>
      </c>
      <c r="E327" s="32" t="s">
        <v>1444</v>
      </c>
      <c r="F327" s="17" t="s">
        <v>1445</v>
      </c>
      <c r="G327" s="19" t="s">
        <v>1446</v>
      </c>
    </row>
    <row r="328" spans="1:7" x14ac:dyDescent="0.2">
      <c r="A328" s="1" t="s">
        <v>1965</v>
      </c>
      <c r="B328" s="34" t="s">
        <v>2122</v>
      </c>
      <c r="C328" s="14" t="s">
        <v>1447</v>
      </c>
      <c r="D328" s="15" t="s">
        <v>1448</v>
      </c>
      <c r="E328" s="32" t="s">
        <v>1449</v>
      </c>
      <c r="F328" s="17" t="s">
        <v>1450</v>
      </c>
      <c r="G328" s="19" t="s">
        <v>1451</v>
      </c>
    </row>
    <row r="329" spans="1:7" x14ac:dyDescent="0.2">
      <c r="A329" s="1" t="s">
        <v>1966</v>
      </c>
      <c r="B329" s="34" t="s">
        <v>2122</v>
      </c>
      <c r="C329" s="14" t="s">
        <v>1452</v>
      </c>
      <c r="D329" s="15" t="s">
        <v>1453</v>
      </c>
      <c r="E329" s="32" t="s">
        <v>1454</v>
      </c>
      <c r="F329" s="17" t="s">
        <v>1455</v>
      </c>
      <c r="G329" s="19" t="s">
        <v>1456</v>
      </c>
    </row>
    <row r="330" spans="1:7" x14ac:dyDescent="0.2">
      <c r="A330" s="1" t="s">
        <v>1967</v>
      </c>
      <c r="B330" s="34" t="s">
        <v>2122</v>
      </c>
      <c r="C330" s="14" t="s">
        <v>1457</v>
      </c>
      <c r="D330" s="15" t="s">
        <v>1458</v>
      </c>
      <c r="E330" s="32" t="s">
        <v>1459</v>
      </c>
      <c r="F330" s="17" t="s">
        <v>1460</v>
      </c>
      <c r="G330" s="19" t="s">
        <v>1461</v>
      </c>
    </row>
    <row r="331" spans="1:7" x14ac:dyDescent="0.2">
      <c r="A331" s="1" t="s">
        <v>1968</v>
      </c>
      <c r="B331" s="34" t="s">
        <v>2122</v>
      </c>
      <c r="C331" s="14" t="s">
        <v>1462</v>
      </c>
      <c r="D331" s="15" t="s">
        <v>1463</v>
      </c>
      <c r="E331" s="32" t="s">
        <v>1464</v>
      </c>
      <c r="F331" s="17" t="s">
        <v>1465</v>
      </c>
      <c r="G331" s="19" t="s">
        <v>1466</v>
      </c>
    </row>
    <row r="332" spans="1:7" x14ac:dyDescent="0.2">
      <c r="A332" s="1" t="s">
        <v>1969</v>
      </c>
      <c r="B332" s="34" t="s">
        <v>2122</v>
      </c>
      <c r="C332" s="22" t="s">
        <v>1467</v>
      </c>
      <c r="D332" s="15" t="s">
        <v>1468</v>
      </c>
      <c r="E332" s="32" t="s">
        <v>1469</v>
      </c>
      <c r="F332" s="17" t="s">
        <v>1470</v>
      </c>
      <c r="G332" s="19" t="s">
        <v>1471</v>
      </c>
    </row>
    <row r="333" spans="1:7" x14ac:dyDescent="0.2">
      <c r="A333" s="1" t="s">
        <v>1970</v>
      </c>
      <c r="B333" s="34" t="s">
        <v>2122</v>
      </c>
      <c r="C333" s="14" t="s">
        <v>1472</v>
      </c>
      <c r="D333" s="15" t="s">
        <v>1473</v>
      </c>
      <c r="E333" s="32" t="s">
        <v>1474</v>
      </c>
      <c r="F333" s="17" t="s">
        <v>1475</v>
      </c>
      <c r="G333" s="19" t="s">
        <v>107</v>
      </c>
    </row>
    <row r="334" spans="1:7" x14ac:dyDescent="0.2">
      <c r="A334" s="1" t="s">
        <v>1971</v>
      </c>
      <c r="B334" s="34" t="s">
        <v>2122</v>
      </c>
      <c r="C334" s="14" t="s">
        <v>1476</v>
      </c>
      <c r="D334" s="15" t="s">
        <v>1477</v>
      </c>
      <c r="E334" s="32" t="s">
        <v>1478</v>
      </c>
      <c r="F334" s="17" t="s">
        <v>1479</v>
      </c>
      <c r="G334" s="19" t="s">
        <v>1480</v>
      </c>
    </row>
    <row r="335" spans="1:7" x14ac:dyDescent="0.2">
      <c r="A335" s="1" t="s">
        <v>1972</v>
      </c>
      <c r="B335" s="34" t="s">
        <v>2122</v>
      </c>
      <c r="C335" s="14" t="s">
        <v>1481</v>
      </c>
      <c r="D335" s="15" t="s">
        <v>1482</v>
      </c>
      <c r="E335" s="32" t="s">
        <v>1483</v>
      </c>
      <c r="F335" s="17" t="s">
        <v>1484</v>
      </c>
      <c r="G335" s="19" t="s">
        <v>1485</v>
      </c>
    </row>
    <row r="336" spans="1:7" x14ac:dyDescent="0.2">
      <c r="A336" s="1" t="s">
        <v>1973</v>
      </c>
      <c r="B336" s="34" t="s">
        <v>2122</v>
      </c>
      <c r="C336" s="14" t="s">
        <v>1486</v>
      </c>
      <c r="D336" s="15" t="s">
        <v>1487</v>
      </c>
      <c r="E336" s="32" t="s">
        <v>1483</v>
      </c>
      <c r="F336" s="17" t="s">
        <v>1488</v>
      </c>
      <c r="G336" s="19" t="s">
        <v>1489</v>
      </c>
    </row>
    <row r="337" spans="1:7" x14ac:dyDescent="0.2">
      <c r="A337" s="1" t="s">
        <v>1974</v>
      </c>
      <c r="B337" s="34" t="s">
        <v>2122</v>
      </c>
      <c r="C337" s="14" t="s">
        <v>1490</v>
      </c>
      <c r="D337" s="15" t="s">
        <v>1491</v>
      </c>
      <c r="E337" s="32" t="s">
        <v>1492</v>
      </c>
      <c r="F337" s="17" t="s">
        <v>1493</v>
      </c>
      <c r="G337" s="19" t="s">
        <v>1494</v>
      </c>
    </row>
    <row r="338" spans="1:7" x14ac:dyDescent="0.2">
      <c r="A338" s="1" t="s">
        <v>1975</v>
      </c>
      <c r="B338" s="34" t="s">
        <v>2122</v>
      </c>
      <c r="C338" s="14" t="s">
        <v>1495</v>
      </c>
      <c r="D338" s="15" t="s">
        <v>1496</v>
      </c>
      <c r="E338" s="32" t="s">
        <v>1497</v>
      </c>
      <c r="F338" s="20" t="s">
        <v>1498</v>
      </c>
      <c r="G338" s="19" t="s">
        <v>1499</v>
      </c>
    </row>
    <row r="339" spans="1:7" x14ac:dyDescent="0.2">
      <c r="A339" s="1" t="s">
        <v>1976</v>
      </c>
      <c r="B339" s="34" t="s">
        <v>2122</v>
      </c>
      <c r="C339" s="14" t="s">
        <v>1500</v>
      </c>
      <c r="D339" s="15" t="s">
        <v>1501</v>
      </c>
      <c r="E339" s="32" t="s">
        <v>1497</v>
      </c>
      <c r="F339" s="17" t="s">
        <v>1502</v>
      </c>
      <c r="G339" s="19" t="s">
        <v>1489</v>
      </c>
    </row>
    <row r="340" spans="1:7" x14ac:dyDescent="0.2">
      <c r="A340" s="1" t="s">
        <v>1977</v>
      </c>
      <c r="B340" s="34" t="s">
        <v>2122</v>
      </c>
      <c r="C340" s="14" t="s">
        <v>1503</v>
      </c>
      <c r="D340" s="15" t="s">
        <v>1504</v>
      </c>
      <c r="E340" s="32" t="s">
        <v>1505</v>
      </c>
      <c r="F340" s="17" t="s">
        <v>1506</v>
      </c>
      <c r="G340" s="19" t="s">
        <v>1507</v>
      </c>
    </row>
    <row r="341" spans="1:7" x14ac:dyDescent="0.2">
      <c r="A341" s="1" t="s">
        <v>1978</v>
      </c>
      <c r="B341" s="34" t="s">
        <v>2122</v>
      </c>
      <c r="C341" s="14" t="s">
        <v>1508</v>
      </c>
      <c r="D341" s="15" t="s">
        <v>1509</v>
      </c>
      <c r="E341" s="32" t="s">
        <v>1510</v>
      </c>
      <c r="F341" s="17" t="s">
        <v>1511</v>
      </c>
      <c r="G341" s="19" t="s">
        <v>1512</v>
      </c>
    </row>
    <row r="342" spans="1:7" x14ac:dyDescent="0.2">
      <c r="A342" s="1" t="s">
        <v>1979</v>
      </c>
      <c r="B342" s="34" t="s">
        <v>2122</v>
      </c>
      <c r="C342" s="14" t="s">
        <v>1513</v>
      </c>
      <c r="D342" s="15" t="s">
        <v>1514</v>
      </c>
      <c r="E342" s="32" t="s">
        <v>1515</v>
      </c>
      <c r="F342" s="17" t="s">
        <v>1516</v>
      </c>
      <c r="G342" s="19" t="s">
        <v>1517</v>
      </c>
    </row>
    <row r="343" spans="1:7" x14ac:dyDescent="0.2">
      <c r="A343" s="1" t="s">
        <v>1980</v>
      </c>
      <c r="B343" s="34" t="s">
        <v>2122</v>
      </c>
      <c r="C343" s="14" t="s">
        <v>1518</v>
      </c>
      <c r="D343" s="15" t="s">
        <v>1519</v>
      </c>
      <c r="E343" s="32" t="s">
        <v>1520</v>
      </c>
      <c r="F343" s="17" t="s">
        <v>1521</v>
      </c>
      <c r="G343" s="19" t="s">
        <v>1522</v>
      </c>
    </row>
    <row r="344" spans="1:7" x14ac:dyDescent="0.2">
      <c r="A344" s="1" t="s">
        <v>1981</v>
      </c>
      <c r="B344" s="34" t="s">
        <v>2122</v>
      </c>
      <c r="C344" s="14" t="s">
        <v>1523</v>
      </c>
      <c r="D344" s="15" t="s">
        <v>1524</v>
      </c>
      <c r="E344" s="32" t="s">
        <v>1525</v>
      </c>
      <c r="F344" s="17" t="s">
        <v>1526</v>
      </c>
      <c r="G344" s="19" t="s">
        <v>1527</v>
      </c>
    </row>
    <row r="345" spans="1:7" x14ac:dyDescent="0.2">
      <c r="A345" s="1" t="s">
        <v>1982</v>
      </c>
      <c r="B345" s="34" t="s">
        <v>2122</v>
      </c>
      <c r="C345" s="14" t="s">
        <v>1528</v>
      </c>
      <c r="D345" s="15" t="s">
        <v>1529</v>
      </c>
      <c r="E345" s="32" t="s">
        <v>1530</v>
      </c>
      <c r="F345" s="17" t="s">
        <v>1531</v>
      </c>
      <c r="G345" s="19" t="s">
        <v>1532</v>
      </c>
    </row>
    <row r="346" spans="1:7" x14ac:dyDescent="0.2">
      <c r="A346" s="1" t="s">
        <v>1983</v>
      </c>
      <c r="B346" s="34" t="s">
        <v>2122</v>
      </c>
      <c r="C346" s="14" t="s">
        <v>1533</v>
      </c>
      <c r="D346" s="15" t="s">
        <v>1534</v>
      </c>
      <c r="E346" s="32" t="s">
        <v>1535</v>
      </c>
      <c r="F346" s="17" t="s">
        <v>1536</v>
      </c>
      <c r="G346" s="19" t="s">
        <v>1537</v>
      </c>
    </row>
    <row r="347" spans="1:7" x14ac:dyDescent="0.2">
      <c r="A347" s="1" t="s">
        <v>1984</v>
      </c>
      <c r="B347" s="34" t="s">
        <v>2122</v>
      </c>
      <c r="C347" s="14" t="s">
        <v>1538</v>
      </c>
      <c r="D347" s="15" t="s">
        <v>1539</v>
      </c>
      <c r="E347" s="32" t="s">
        <v>1540</v>
      </c>
      <c r="F347" s="17" t="s">
        <v>1541</v>
      </c>
      <c r="G347" s="19" t="s">
        <v>1542</v>
      </c>
    </row>
    <row r="348" spans="1:7" x14ac:dyDescent="0.2">
      <c r="A348" s="1" t="s">
        <v>1985</v>
      </c>
      <c r="B348" s="34" t="s">
        <v>2122</v>
      </c>
      <c r="C348" s="14" t="s">
        <v>1543</v>
      </c>
      <c r="D348" s="15" t="s">
        <v>1544</v>
      </c>
      <c r="E348" s="32" t="s">
        <v>1545</v>
      </c>
      <c r="F348" s="29" t="s">
        <v>1546</v>
      </c>
      <c r="G348" s="19" t="s">
        <v>107</v>
      </c>
    </row>
    <row r="349" spans="1:7" x14ac:dyDescent="0.2">
      <c r="A349" s="1" t="s">
        <v>1986</v>
      </c>
      <c r="B349" s="34" t="s">
        <v>2122</v>
      </c>
      <c r="C349" s="14" t="s">
        <v>1547</v>
      </c>
      <c r="D349" s="15" t="s">
        <v>1548</v>
      </c>
      <c r="E349" s="32" t="s">
        <v>1545</v>
      </c>
      <c r="F349" s="17" t="s">
        <v>1549</v>
      </c>
      <c r="G349" s="19" t="s">
        <v>107</v>
      </c>
    </row>
    <row r="350" spans="1:7" x14ac:dyDescent="0.2">
      <c r="A350" s="1" t="s">
        <v>1987</v>
      </c>
      <c r="B350" s="34" t="s">
        <v>2122</v>
      </c>
      <c r="C350" s="14" t="s">
        <v>1550</v>
      </c>
      <c r="D350" s="15" t="s">
        <v>1551</v>
      </c>
      <c r="E350" s="32" t="s">
        <v>1552</v>
      </c>
      <c r="F350" s="17" t="s">
        <v>1553</v>
      </c>
      <c r="G350" s="19" t="s">
        <v>107</v>
      </c>
    </row>
    <row r="351" spans="1:7" x14ac:dyDescent="0.2">
      <c r="A351" s="1" t="s">
        <v>1988</v>
      </c>
      <c r="B351" s="34" t="s">
        <v>2122</v>
      </c>
      <c r="C351" s="14" t="s">
        <v>1554</v>
      </c>
      <c r="D351" s="15" t="s">
        <v>1555</v>
      </c>
      <c r="E351" s="32" t="s">
        <v>1556</v>
      </c>
      <c r="F351" s="20" t="s">
        <v>1557</v>
      </c>
      <c r="G351" s="19" t="s">
        <v>1558</v>
      </c>
    </row>
    <row r="352" spans="1:7" x14ac:dyDescent="0.2">
      <c r="A352" s="1" t="s">
        <v>1989</v>
      </c>
      <c r="B352" s="34" t="s">
        <v>2122</v>
      </c>
      <c r="C352" s="22" t="s">
        <v>1559</v>
      </c>
      <c r="D352" s="23" t="s">
        <v>1560</v>
      </c>
      <c r="E352" s="34" t="s">
        <v>1561</v>
      </c>
      <c r="F352" s="34" t="s">
        <v>1562</v>
      </c>
      <c r="G352" s="19" t="s">
        <v>310</v>
      </c>
    </row>
    <row r="353" spans="1:7" x14ac:dyDescent="0.2">
      <c r="A353" s="1" t="s">
        <v>1990</v>
      </c>
      <c r="B353" s="34" t="s">
        <v>2122</v>
      </c>
      <c r="C353" s="14" t="s">
        <v>1563</v>
      </c>
      <c r="D353" s="15" t="s">
        <v>1564</v>
      </c>
      <c r="E353" s="32" t="s">
        <v>1565</v>
      </c>
      <c r="F353" s="20" t="s">
        <v>1566</v>
      </c>
      <c r="G353" s="19" t="s">
        <v>1512</v>
      </c>
    </row>
    <row r="354" spans="1:7" x14ac:dyDescent="0.2">
      <c r="A354" s="1" t="s">
        <v>1991</v>
      </c>
      <c r="B354" s="34" t="s">
        <v>2122</v>
      </c>
      <c r="C354" s="14" t="s">
        <v>1567</v>
      </c>
      <c r="D354" s="15" t="s">
        <v>1568</v>
      </c>
      <c r="E354" s="32" t="s">
        <v>1569</v>
      </c>
      <c r="F354" s="20" t="s">
        <v>1570</v>
      </c>
      <c r="G354" s="19" t="s">
        <v>1571</v>
      </c>
    </row>
    <row r="355" spans="1:7" x14ac:dyDescent="0.2">
      <c r="A355" s="1" t="s">
        <v>1992</v>
      </c>
      <c r="B355" s="34" t="s">
        <v>2122</v>
      </c>
      <c r="C355" s="14" t="s">
        <v>1572</v>
      </c>
      <c r="D355" s="26" t="s">
        <v>0</v>
      </c>
      <c r="E355" s="16" t="s">
        <v>1573</v>
      </c>
      <c r="F355" s="17" t="s">
        <v>1574</v>
      </c>
      <c r="G355" s="18" t="s">
        <v>530</v>
      </c>
    </row>
    <row r="356" spans="1:7" x14ac:dyDescent="0.2">
      <c r="A356" s="1" t="s">
        <v>1993</v>
      </c>
      <c r="B356" s="34" t="s">
        <v>2122</v>
      </c>
      <c r="C356" s="14" t="s">
        <v>1575</v>
      </c>
      <c r="D356" s="15" t="s">
        <v>1576</v>
      </c>
      <c r="E356" s="32" t="s">
        <v>1573</v>
      </c>
      <c r="F356" s="20" t="s">
        <v>1577</v>
      </c>
      <c r="G356" s="19" t="s">
        <v>1578</v>
      </c>
    </row>
    <row r="357" spans="1:7" x14ac:dyDescent="0.2">
      <c r="A357" s="1" t="s">
        <v>1994</v>
      </c>
      <c r="B357" s="34" t="s">
        <v>2122</v>
      </c>
      <c r="C357" s="14" t="s">
        <v>1579</v>
      </c>
      <c r="D357" s="15" t="s">
        <v>1580</v>
      </c>
      <c r="E357" s="32" t="s">
        <v>1581</v>
      </c>
      <c r="F357" s="17" t="s">
        <v>1582</v>
      </c>
      <c r="G357" s="19" t="s">
        <v>1583</v>
      </c>
    </row>
    <row r="358" spans="1:7" x14ac:dyDescent="0.2">
      <c r="A358" s="1" t="s">
        <v>1995</v>
      </c>
      <c r="B358" s="34" t="s">
        <v>2122</v>
      </c>
      <c r="C358" s="14" t="s">
        <v>1584</v>
      </c>
      <c r="D358" s="15" t="s">
        <v>1585</v>
      </c>
      <c r="E358" s="32" t="s">
        <v>1586</v>
      </c>
      <c r="F358" s="17" t="s">
        <v>1587</v>
      </c>
      <c r="G358" s="19" t="s">
        <v>1588</v>
      </c>
    </row>
    <row r="359" spans="1:7" x14ac:dyDescent="0.2">
      <c r="A359" s="1" t="s">
        <v>1996</v>
      </c>
      <c r="B359" s="34" t="s">
        <v>2122</v>
      </c>
      <c r="C359" s="14" t="s">
        <v>1589</v>
      </c>
      <c r="D359" s="15" t="s">
        <v>1590</v>
      </c>
      <c r="E359" s="32" t="s">
        <v>1591</v>
      </c>
      <c r="F359" s="17" t="s">
        <v>1592</v>
      </c>
      <c r="G359" s="19" t="s">
        <v>1593</v>
      </c>
    </row>
    <row r="360" spans="1:7" x14ac:dyDescent="0.2">
      <c r="A360" s="1" t="s">
        <v>1997</v>
      </c>
      <c r="B360" s="34" t="s">
        <v>2122</v>
      </c>
      <c r="C360" s="14" t="s">
        <v>1594</v>
      </c>
      <c r="D360" s="15" t="s">
        <v>1595</v>
      </c>
      <c r="E360" s="32" t="s">
        <v>1591</v>
      </c>
      <c r="F360" s="17" t="s">
        <v>1596</v>
      </c>
      <c r="G360" s="19" t="s">
        <v>1597</v>
      </c>
    </row>
    <row r="361" spans="1:7" x14ac:dyDescent="0.2">
      <c r="A361" s="1" t="s">
        <v>1998</v>
      </c>
      <c r="B361" s="34" t="s">
        <v>2122</v>
      </c>
      <c r="C361" s="14" t="s">
        <v>1598</v>
      </c>
      <c r="D361" s="15" t="s">
        <v>1599</v>
      </c>
      <c r="E361" s="32" t="s">
        <v>1600</v>
      </c>
      <c r="F361" s="17" t="s">
        <v>1601</v>
      </c>
      <c r="G361" s="19" t="s">
        <v>1602</v>
      </c>
    </row>
    <row r="362" spans="1:7" x14ac:dyDescent="0.2">
      <c r="A362" s="1" t="s">
        <v>1999</v>
      </c>
      <c r="B362" s="34" t="s">
        <v>2122</v>
      </c>
      <c r="C362" s="14" t="s">
        <v>1603</v>
      </c>
      <c r="D362" s="15" t="s">
        <v>1604</v>
      </c>
      <c r="E362" s="32" t="s">
        <v>1605</v>
      </c>
      <c r="F362" s="17" t="s">
        <v>1606</v>
      </c>
      <c r="G362" s="19" t="s">
        <v>1607</v>
      </c>
    </row>
  </sheetData>
  <conditionalFormatting sqref="A353:B362 G256:G351 E353:G362 E2:F351 A2:B351 G2:G254">
    <cfRule type="expression" dxfId="7" priority="8">
      <formula>ISNUMBER(SEARCH(IF(#REF!="","NO HIGHLIGHT WHILE SEARCH UNUSED",#REF!),A2))</formula>
    </cfRule>
  </conditionalFormatting>
  <conditionalFormatting sqref="G255">
    <cfRule type="expression" dxfId="6" priority="7">
      <formula>ISNUMBER(SEARCH(IF(#REF!="","NO HIGHLIGHT WHILE SEARCH UNUSED",#REF!),G255))</formula>
    </cfRule>
  </conditionalFormatting>
  <conditionalFormatting sqref="G352">
    <cfRule type="expression" dxfId="5" priority="6">
      <formula>ISNUMBER(SEARCH(IF(#REF!="","NO HIGHLIGHT WHILE SEARCH UNUSED",#REF!),G352))</formula>
    </cfRule>
  </conditionalFormatting>
  <conditionalFormatting sqref="D353:D362 D2:D351 C2:C254">
    <cfRule type="expression" dxfId="4" priority="5">
      <formula>ISNUMBER(SEARCH(IF(#REF!="","NO HIGHLIGHT WHILE SEARCH UNUSED",#REF!),C2))</formula>
    </cfRule>
  </conditionalFormatting>
  <conditionalFormatting sqref="D352">
    <cfRule type="expression" dxfId="3" priority="4">
      <formula>ISNUMBER(SEARCH(IF(#REF!="","NO HIGHLIGHT WHILE SEARCH UNUSED",#REF!),D352))</formula>
    </cfRule>
  </conditionalFormatting>
  <conditionalFormatting sqref="C256:C351 C353:C362">
    <cfRule type="expression" dxfId="2" priority="3">
      <formula>ISNUMBER(SEARCH(IF(#REF!="","NO HIGHLIGHT WHILE SEARCH UNUSED",#REF!),C256))</formula>
    </cfRule>
  </conditionalFormatting>
  <conditionalFormatting sqref="C255">
    <cfRule type="expression" dxfId="1" priority="2">
      <formula>ISNUMBER(SEARCH(IF(#REF!="","NO HIGHLIGHT WHILE SEARCH UNUSED",#REF!),C255))</formula>
    </cfRule>
  </conditionalFormatting>
  <conditionalFormatting sqref="C352">
    <cfRule type="expression" dxfId="0" priority="1">
      <formula>ISNUMBER(SEARCH(IF(#REF!="","NO HIGHLIGHT WHILE SEARCH UNUSED",#REF!),C352))</formula>
    </cfRule>
  </conditionalFormatting>
  <hyperlinks>
    <hyperlink ref="D2" r:id="rId1" display="https://www.kegg.jp/entry/C00565" xr:uid="{00000000-0004-0000-0600-000000000000}"/>
    <hyperlink ref="D3" r:id="rId2" display="https://www.kegg.jp/entry/C00189" xr:uid="{00000000-0004-0000-0600-000001000000}"/>
    <hyperlink ref="D4" r:id="rId3" display="https://www.kegg.jp/entry/C01888" xr:uid="{00000000-0004-0000-0600-000002000000}"/>
    <hyperlink ref="D5" r:id="rId4" display="https://www.kegg.jp/entry/C02294" xr:uid="{00000000-0004-0000-0600-000003000000}"/>
    <hyperlink ref="D6" r:id="rId5" display="https://www.kegg.jp/entry/C00037" xr:uid="{00000000-0004-0000-0600-000004000000}"/>
    <hyperlink ref="D7" r:id="rId6" display="https://www.kegg.jp/entry/C01104" xr:uid="{00000000-0004-0000-0600-000005000000}"/>
    <hyperlink ref="D8" r:id="rId7" display="https://www.kegg.jp/entry/C00134" xr:uid="{00000000-0004-0000-0600-000006000000}"/>
    <hyperlink ref="D9" r:id="rId8" display="https://www.kegg.jp/entry/C00099" xr:uid="{00000000-0004-0000-0600-000007000000}"/>
    <hyperlink ref="D10" r:id="rId9" display="https://www.kegg.jp/entry/C00041" xr:uid="{00000000-0004-0000-0600-000008000000}"/>
    <hyperlink ref="D11" r:id="rId10" display="https://www.kegg.jp/entry/C00213" xr:uid="{00000000-0004-0000-0600-000009000000}"/>
    <hyperlink ref="D12" r:id="rId11" display="https://www.kegg.jp/entry/C00576" xr:uid="{00000000-0004-0000-0600-00000A000000}"/>
    <hyperlink ref="D13" r:id="rId12" display="https://www.kegg.jp/entry/C01672" xr:uid="{00000000-0004-0000-0600-00000B000000}"/>
    <hyperlink ref="D14" r:id="rId13" display="https://www.kegg.jp/entry/C03284" xr:uid="{00000000-0004-0000-0600-00000C000000}"/>
    <hyperlink ref="D15" r:id="rId14" display="https://www.kegg.jp/entry/C00114" xr:uid="{00000000-0004-0000-0600-00000D000000}"/>
    <hyperlink ref="D16" r:id="rId15" display="https://www.kegg.jp/entry/C01026" xr:uid="{00000000-0004-0000-0600-00000E000000}"/>
    <hyperlink ref="D17" r:id="rId16" display="https://www.kegg.jp/entry/C02356" xr:uid="{00000000-0004-0000-0600-00000F000000}"/>
    <hyperlink ref="D18" r:id="rId17" display="https://www.kegg.jp/entry/C03665" xr:uid="{00000000-0004-0000-0600-000010000000}"/>
    <hyperlink ref="D19" r:id="rId18" display="https://www.kegg.jp/entry/C00065" xr:uid="{00000000-0004-0000-0600-000011000000}"/>
    <hyperlink ref="D20" r:id="rId19" display="https://www.kegg.jp/entry/C00519" xr:uid="{00000000-0004-0000-0600-000012000000}"/>
    <hyperlink ref="D21" r:id="rId20" display="https://www.kegg.jp/entry/C00380" xr:uid="{00000000-0004-0000-0600-000013000000}"/>
    <hyperlink ref="D22" r:id="rId21" display="https://www.kegg.jp/entry/C00388" xr:uid="{00000000-0004-0000-0600-000014000000}"/>
    <hyperlink ref="D23" r:id="rId22" display="https://www.kegg.jp/entry/C00791" xr:uid="{00000000-0004-0000-0600-000015000000}"/>
    <hyperlink ref="D24" r:id="rId23" display="https://www.kegg.jp/entry/C00429" xr:uid="{00000000-0004-0000-0600-000016000000}"/>
    <hyperlink ref="D25" r:id="rId24" display="https://www.kegg.jp/entry/C00148" xr:uid="{00000000-0004-0000-0600-000017000000}"/>
    <hyperlink ref="D26" r:id="rId25" display="https://www.kegg.jp/entry/C00431" xr:uid="{00000000-0004-0000-0600-000018000000}"/>
    <hyperlink ref="D27" r:id="rId26" display="https://www.kegg.jp/entry/C00719" xr:uid="{00000000-0004-0000-0600-000019000000}"/>
    <hyperlink ref="D28" r:id="rId27" display="https://www.kegg.jp/entry/C00183" xr:uid="{00000000-0004-0000-0600-00001A000000}"/>
    <hyperlink ref="D29" r:id="rId28" display="https://www.kegg.jp/entry/C00463" xr:uid="{00000000-0004-0000-0600-00001B000000}"/>
    <hyperlink ref="D30" r:id="rId29" display="https://www.kegg.jp/entry/C00188" xr:uid="{00000000-0004-0000-0600-00001C000000}"/>
    <hyperlink ref="D31" r:id="rId30" display="https://www.kegg.jp/entry/C00097" xr:uid="{00000000-0004-0000-0600-00001D000000}"/>
    <hyperlink ref="D32" r:id="rId31" display="https://www.kegg.jp/entry/C00153" xr:uid="{00000000-0004-0000-0600-00001E000000}"/>
    <hyperlink ref="D33" r:id="rId32" display="https://www.kegg.jp/entry/C00245" xr:uid="{00000000-0004-0000-0600-00001F000000}"/>
    <hyperlink ref="D34" r:id="rId33" display="https://www.kegg.jp/entry/C05127" xr:uid="{00000000-0004-0000-0600-000020000000}"/>
    <hyperlink ref="D35" r:id="rId34" display="https://www.kegg.jp/entry/C02835" xr:uid="{00000000-0004-0000-0600-000021000000}"/>
    <hyperlink ref="D36" r:id="rId35" display="https://www.kegg.jp/entry/C00906" xr:uid="{00000000-0004-0000-0600-000022000000}"/>
    <hyperlink ref="D37" r:id="rId36" display="https://www.kegg.jp/entry/C01879" xr:uid="{00000000-0004-0000-0600-000023000000}"/>
    <hyperlink ref="D38" r:id="rId37" display="https://www.kegg.jp/entry/C00408" xr:uid="{00000000-0004-0000-0600-000024000000}"/>
    <hyperlink ref="D39" r:id="rId38" display="https://www.kegg.jp/entry/C00179" xr:uid="{00000000-0004-0000-0600-000025000000}"/>
    <hyperlink ref="D40" r:id="rId39" display="https://www.kegg.jp/entry/C02714" xr:uid="{00000000-0004-0000-0600-000026000000}"/>
    <hyperlink ref="D41" r:id="rId40" display="https://www.kegg.jp/entry/C00300" xr:uid="{00000000-0004-0000-0600-000027000000}"/>
    <hyperlink ref="D42" r:id="rId41" xr:uid="{00000000-0004-0000-0600-000028000000}"/>
    <hyperlink ref="D43" r:id="rId42" display="https://www.kegg.jp/entry/C00430" xr:uid="{00000000-0004-0000-0600-000029000000}"/>
    <hyperlink ref="D44" r:id="rId43" display="https://www.kegg.jp/entry/C00123" xr:uid="{00000000-0004-0000-0600-00002A000000}"/>
    <hyperlink ref="D45" r:id="rId44" display="https://www.kegg.jp/entry/C00407" xr:uid="{00000000-0004-0000-0600-00002B000000}"/>
    <hyperlink ref="D46" r:id="rId45" display="https://www.kegg.jp/entry/C01602" xr:uid="{00000000-0004-0000-0600-00002C000000}"/>
    <hyperlink ref="D47" r:id="rId46" display="https://www.kegg.jp/entry/C00152" xr:uid="{00000000-0004-0000-0600-00002D000000}"/>
    <hyperlink ref="D48" r:id="rId47" display="https://www.kegg.jp/entry/C00049" xr:uid="{00000000-0004-0000-0600-00002E000000}"/>
    <hyperlink ref="D49" r:id="rId48" display="https://www.kegg.jp/entry/C00155" xr:uid="{00000000-0004-0000-0600-00002F000000}"/>
    <hyperlink ref="D51" r:id="rId49" display="https://www.kegg.jp/entry/C02918" xr:uid="{00000000-0004-0000-0600-000030000000}"/>
    <hyperlink ref="D52" r:id="rId50" display="https://www.kegg.jp/entry/C00483" xr:uid="{00000000-0004-0000-0600-000031000000}"/>
    <hyperlink ref="D53" r:id="rId51" display="https://www.kegg.jp/entry/C00568" xr:uid="{00000000-0004-0000-0600-000032000000}"/>
    <hyperlink ref="D54" r:id="rId52" display="https://www.kegg.jp/entry/C01004" xr:uid="{00000000-0004-0000-0600-000033000000}"/>
    <hyperlink ref="D55" r:id="rId53" display="https://www.kegg.jp/entry/C05828" xr:uid="{00000000-0004-0000-0600-000034000000}"/>
    <hyperlink ref="D56" r:id="rId54" display="https://www.kegg.jp/entry/C20522" xr:uid="{00000000-0004-0000-0600-000035000000}"/>
    <hyperlink ref="D57" r:id="rId55" display="https://www.kegg.jp/entry/C00315" xr:uid="{00000000-0004-0000-0600-000036000000}"/>
    <hyperlink ref="D58" r:id="rId56" display="https://www.kegg.jp/entry/C01035" xr:uid="{00000000-0004-0000-0600-000037000000}"/>
    <hyperlink ref="D59" r:id="rId57" display="https://www.kegg.jp/entry/C01996" xr:uid="{00000000-0004-0000-0600-000038000000}"/>
    <hyperlink ref="D60" r:id="rId58" xr:uid="{00000000-0004-0000-0600-000039000000}"/>
    <hyperlink ref="D61" r:id="rId59" display="https://www.kegg.jp/entry/C00047" xr:uid="{00000000-0004-0000-0600-00003A000000}"/>
    <hyperlink ref="D62" r:id="rId60" display="https://www.kegg.jp/entry/C01181" xr:uid="{00000000-0004-0000-0600-00003B000000}"/>
    <hyperlink ref="D63" r:id="rId61" display="https://www.kegg.jp/entry/C00025" xr:uid="{00000000-0004-0000-0600-00003C000000}"/>
    <hyperlink ref="D65" r:id="rId62" display="https://www.kegg.jp/entry/C00242" xr:uid="{00000000-0004-0000-0600-00003D000000}"/>
    <hyperlink ref="D68" r:id="rId63" display="https://www.kegg.jp/entry/C00780" xr:uid="{00000000-0004-0000-0600-00003E000000}"/>
    <hyperlink ref="D69" r:id="rId64" display="https://www.kegg.jp/entry/C00398" xr:uid="{00000000-0004-0000-0600-00003F000000}"/>
    <hyperlink ref="D70" r:id="rId65" display="https://www.kegg.jp/entry/C00487" xr:uid="{00000000-0004-0000-0600-000040000000}"/>
    <hyperlink ref="D71" r:id="rId66" xr:uid="{00000000-0004-0000-0600-000041000000}"/>
    <hyperlink ref="D72" r:id="rId67" display="https://www.kegg.jp/entry/C02989" xr:uid="{00000000-0004-0000-0600-000042000000}"/>
    <hyperlink ref="D89" r:id="rId68" display="https://www.kegg.jp/entry/C00788" xr:uid="{00000000-0004-0000-0600-000043000000}"/>
    <hyperlink ref="D73" r:id="rId69" display="https://www.kegg.jp/entry/C02242" xr:uid="{00000000-0004-0000-0600-000044000000}"/>
    <hyperlink ref="D74" r:id="rId70" display="https://www.kegg.jp/entry/C05589" xr:uid="{00000000-0004-0000-0600-000045000000}"/>
    <hyperlink ref="D75" r:id="rId71" display="https://www.kegg.jp/entry/C01959" xr:uid="{00000000-0004-0000-0600-000046000000}"/>
    <hyperlink ref="D76" r:id="rId72" display="https://www.kegg.jp/entry/C00534" xr:uid="{00000000-0004-0000-0600-000047000000}"/>
    <hyperlink ref="D77" r:id="rId73" display="https://www.kegg.jp/entry/C01152" xr:uid="{00000000-0004-0000-0600-000048000000}"/>
    <hyperlink ref="D78" r:id="rId74" display="https://www.kegg.jp/entry/C00547" xr:uid="{00000000-0004-0000-0600-000049000000}"/>
    <hyperlink ref="D80" r:id="rId75" display="https://www.kegg.jp/entry/C00062" xr:uid="{00000000-0004-0000-0600-00004A000000}"/>
    <hyperlink ref="D81" r:id="rId76" display="https://www.kegg.jp/entry/C00437" xr:uid="{00000000-0004-0000-0600-00004B000000}"/>
    <hyperlink ref="D83" r:id="rId77" display="https://www.kegg.jp/entry/C01419" xr:uid="{00000000-0004-0000-0600-00004C000000}"/>
    <hyperlink ref="D84" r:id="rId78" display="https://www.kegg.jp/entry/C00198" xr:uid="{00000000-0004-0000-0600-00004D000000}"/>
    <hyperlink ref="D85" r:id="rId79" display="https://www.kegg.jp/entry/C00329" xr:uid="{00000000-0004-0000-0600-00004E000000}"/>
    <hyperlink ref="D86" r:id="rId80" display="https://www.kegg.jp/entry/C07480" xr:uid="{00000000-0004-0000-0600-00004F000000}"/>
    <hyperlink ref="D87" r:id="rId81" display="https://www.kegg.jp/entry/C13747" xr:uid="{00000000-0004-0000-0600-000050000000}"/>
    <hyperlink ref="D88" r:id="rId82" display="https://www.kegg.jp/entry/C00082" xr:uid="{00000000-0004-0000-0600-000051000000}"/>
    <hyperlink ref="D90" r:id="rId83" display="https://www.kegg.jp/entry/C05689" xr:uid="{00000000-0004-0000-0600-000052000000}"/>
    <hyperlink ref="D91" r:id="rId84" display="https://www.kegg.jp/entry/C00588" xr:uid="{00000000-0004-0000-0600-000053000000}"/>
    <hyperlink ref="D92" r:id="rId85" display="https://www.kegg.jp/entry/C02727" xr:uid="{00000000-0004-0000-0600-000054000000}"/>
    <hyperlink ref="D93" r:id="rId86" display="https://www.kegg.jp/entry/C01924" xr:uid="{00000000-0004-0000-0600-000055000000}"/>
    <hyperlink ref="D94" r:id="rId87" display="https://www.kegg.jp/entry/C03793" xr:uid="{00000000-0004-0000-0600-000056000000}"/>
    <hyperlink ref="D95" r:id="rId88" display="https://www.kegg.jp/entry/C02427" xr:uid="{00000000-0004-0000-0600-000057000000}"/>
    <hyperlink ref="D96" r:id="rId89" display="https://www.kegg.jp/entry/C07481" xr:uid="{00000000-0004-0000-0600-000058000000}"/>
    <hyperlink ref="D97" r:id="rId90" display="https://www.kegg.jp/entry/C07588" xr:uid="{00000000-0004-0000-0600-000059000000}"/>
    <hyperlink ref="D98" r:id="rId91" display="https://www.kegg.jp/entry/C00355" xr:uid="{00000000-0004-0000-0600-00005A000000}"/>
    <hyperlink ref="D99" r:id="rId92" display="https://www.kegg.jp/entry/C05335" xr:uid="{00000000-0004-0000-0600-00005B000000}"/>
    <hyperlink ref="D100" r:id="rId93" display="https://www.kegg.jp/entry/C03626" xr:uid="{00000000-0004-0000-0600-00005C000000}"/>
    <hyperlink ref="D101" r:id="rId94" display="https://www.kegg.jp/entry/C00750" xr:uid="{00000000-0004-0000-0600-00005D000000}"/>
    <hyperlink ref="D102" r:id="rId95" display="https://www.kegg.jp/entry/C11284" xr:uid="{00000000-0004-0000-0600-00005E000000}"/>
    <hyperlink ref="D103" r:id="rId96" display="https://www.kegg.jp/entry/C02571" xr:uid="{00000000-0004-0000-0600-00005F000000}"/>
    <hyperlink ref="D104" r:id="rId97" display="https://www.kegg.jp/entry/C00078" xr:uid="{00000000-0004-0000-0600-000060000000}"/>
    <hyperlink ref="D105" r:id="rId98" display="https://www.kegg.jp/entry/C00328" xr:uid="{00000000-0004-0000-0600-000061000000}"/>
    <hyperlink ref="D106" r:id="rId99" display="https://www.kegg.jp/entry/C02305" xr:uid="{00000000-0004-0000-0600-000062000000}"/>
    <hyperlink ref="D108" r:id="rId100" display="https://www.kegg.jp/entry/C00386" xr:uid="{00000000-0004-0000-0600-000063000000}"/>
    <hyperlink ref="D109" r:id="rId101" display="https://www.kegg.jp/entry/C00881" xr:uid="{00000000-0004-0000-0600-000064000000}"/>
    <hyperlink ref="D110" r:id="rId102" display="https://www.kegg.jp/entry/C00526" xr:uid="{00000000-0004-0000-0600-000065000000}"/>
    <hyperlink ref="D111" r:id="rId103" display="https://www.kegg.jp/entry/C06313" xr:uid="{00000000-0004-0000-0600-000066000000}"/>
    <hyperlink ref="D112" r:id="rId104" display="https://www.kegg.jp/entry/C01262" xr:uid="{00000000-0004-0000-0600-000067000000}"/>
    <hyperlink ref="D113" r:id="rId105" display="https://www.kegg.jp/entry/C00491" xr:uid="{00000000-0004-0000-0600-000068000000}"/>
    <hyperlink ref="D115" r:id="rId106" display="https://www.kegg.jp/entry/C00299" xr:uid="{00000000-0004-0000-0600-000069000000}"/>
    <hyperlink ref="D116" r:id="rId107" display="https://www.kegg.jp/entry/C20826" xr:uid="{00000000-0004-0000-0600-00006A000000}"/>
    <hyperlink ref="D117" r:id="rId108" display="https://www.kegg.jp/entry/C05926" xr:uid="{00000000-0004-0000-0600-00006B000000}"/>
    <hyperlink ref="D120" r:id="rId109" display="https://www.kegg.jp/entry/C06501" xr:uid="{00000000-0004-0000-0600-00006C000000}"/>
    <hyperlink ref="D122" r:id="rId110" display="https://www.kegg.jp/entry/C00378" xr:uid="{00000000-0004-0000-0600-00006D000000}"/>
    <hyperlink ref="D123" r:id="rId111" display="https://www.kegg.jp/entry/C01159" xr:uid="{00000000-0004-0000-0600-00006E000000}"/>
    <hyperlink ref="D124" r:id="rId112" display="https://www.kegg.jp/entry/C00330" xr:uid="{00000000-0004-0000-0600-00006F000000}"/>
    <hyperlink ref="D125" r:id="rId113" display="https://www.kegg.jp/entry/C00212" xr:uid="{00000000-0004-0000-0600-000070000000}"/>
    <hyperlink ref="D132" r:id="rId114" display="https://www.kegg.jp/entry/C19962" xr:uid="{00000000-0004-0000-0600-000071000000}"/>
    <hyperlink ref="D126" r:id="rId115" display="https://www.kegg.jp/entry/C00294" xr:uid="{00000000-0004-0000-0600-000072000000}"/>
    <hyperlink ref="D128" r:id="rId116" display="https://www.kegg.jp/entry/C02494" xr:uid="{00000000-0004-0000-0600-000073000000}"/>
    <hyperlink ref="D130" r:id="rId117" display="https://www.kegg.jp/entry/C00387" xr:uid="{00000000-0004-0000-0600-000074000000}"/>
    <hyperlink ref="D131" r:id="rId118" display="https://www.kegg.jp/entry/C00376" xr:uid="{00000000-0004-0000-0600-000075000000}"/>
    <hyperlink ref="D133" r:id="rId119" display="https://www.kegg.jp/entry/C03406" xr:uid="{00000000-0004-0000-0600-000076000000}"/>
    <hyperlink ref="D134" r:id="rId120" display="https://www.kegg.jp/entry/C00170" xr:uid="{00000000-0004-0000-0600-000077000000}"/>
    <hyperlink ref="D136" r:id="rId121" display="https://www.kegg.jp/entry/C00105" xr:uid="{00000000-0004-0000-0600-000078000000}"/>
    <hyperlink ref="D137" r:id="rId122" display="https://www.kegg.jp/entry/C00575" xr:uid="{00000000-0004-0000-0600-000079000000}"/>
    <hyperlink ref="D138" r:id="rId123" display="https://www.kegg.jp/entry/C00144" xr:uid="{00000000-0004-0000-0600-00007A000000}"/>
    <hyperlink ref="D139" r:id="rId124" display="https://www.kegg.jp/entry/C00255" xr:uid="{00000000-0004-0000-0600-00007B000000}"/>
    <hyperlink ref="D140" r:id="rId125" display="https://www.kegg.jp/entry/C00021" xr:uid="{00000000-0004-0000-0600-00007C000000}"/>
    <hyperlink ref="D141" r:id="rId126" display="https://www.kegg.jp/entry/C05443" xr:uid="{00000000-0004-0000-0600-00007D000000}"/>
    <hyperlink ref="D142" r:id="rId127" display="https://www.kegg.jp/entry/C05441" xr:uid="{00000000-0004-0000-0600-00007E000000}"/>
    <hyperlink ref="D143" r:id="rId128" display="https://www.kegg.jp/entry/C00019" xr:uid="{00000000-0004-0000-0600-00007F000000}"/>
    <hyperlink ref="D144" r:id="rId129" display="https://www.kegg.jp/entry/C00112" xr:uid="{00000000-0004-0000-0600-000080000000}"/>
    <hyperlink ref="D145" r:id="rId130" display="https://www.kegg.jp/entry/C00068" xr:uid="{00000000-0004-0000-0600-000081000000}"/>
    <hyperlink ref="D146" r:id="rId131" display="https://www.kegg.jp/entry/C00504" xr:uid="{00000000-0004-0000-0600-000082000000}"/>
    <hyperlink ref="D147" r:id="rId132" display="https://www.kegg.jp/entry/C02059" xr:uid="{00000000-0004-0000-0600-000083000000}"/>
    <hyperlink ref="D148" r:id="rId133" display="https://www.kegg.jp/entry/C00500" xr:uid="{00000000-0004-0000-0600-000084000000}"/>
    <hyperlink ref="D149" r:id="rId134" display="https://www.kegg.jp/entry/C00003" xr:uid="{00000000-0004-0000-0600-000085000000}"/>
    <hyperlink ref="D150" r:id="rId135" display="https://www.kegg.jp/entry/C06453" xr:uid="{00000000-0004-0000-0600-000086000000}"/>
    <hyperlink ref="D151" r:id="rId136" xr:uid="{00000000-0004-0000-0600-000087000000}"/>
    <hyperlink ref="D152" r:id="rId137" display="https://www.kegg.jp/entry/C00005" xr:uid="{00000000-0004-0000-0600-000088000000}"/>
    <hyperlink ref="D153" r:id="rId138" display="https://www.kegg.jp/entry/C01829" xr:uid="{00000000-0004-0000-0600-000089000000}"/>
    <hyperlink ref="D154" r:id="rId139" display="https://www.kegg.jp/entry/C00016" xr:uid="{00000000-0004-0000-0600-00008A000000}"/>
    <hyperlink ref="D155" r:id="rId140" display="https://www.kegg.jp/entry/C00194" xr:uid="{00000000-0004-0000-0600-00008B000000}"/>
    <hyperlink ref="D156" r:id="rId141" display="https://www.kegg.jp/entry/C11378" xr:uid="{00000000-0004-0000-0600-00008C000000}"/>
    <hyperlink ref="D157" r:id="rId142" display="https://www.kegg.jp/entry/C19440" xr:uid="{00000000-0004-0000-0600-00008D000000}"/>
    <hyperlink ref="D158" r:id="rId143" xr:uid="{00000000-0004-0000-0600-00008E000000}"/>
    <hyperlink ref="D159" r:id="rId144" display="https://www.kegg.jp/entry/C00022" xr:uid="{00000000-0004-0000-0600-00008F000000}"/>
    <hyperlink ref="D160" r:id="rId145" display="https://www.kegg.jp/entry/C00186" xr:uid="{00000000-0004-0000-0600-000090000000}"/>
    <hyperlink ref="D161" r:id="rId146" xr:uid="{00000000-0004-0000-0600-000091000000}"/>
    <hyperlink ref="D162" r:id="rId147" display="https://www.kegg.jp/entry/C01013" xr:uid="{00000000-0004-0000-0600-000092000000}"/>
    <hyperlink ref="D163" r:id="rId148" display="https://www.kegg.jp/entry/C08262" xr:uid="{00000000-0004-0000-0600-000093000000}"/>
    <hyperlink ref="D164" r:id="rId149" display="https://www.kegg.jp/entry/C00109" xr:uid="{00000000-0004-0000-0600-000094000000}"/>
    <hyperlink ref="D165" r:id="rId150" display="https://www.kegg.jp/entry/C00334" xr:uid="{00000000-0004-0000-0600-000095000000}"/>
    <hyperlink ref="D166" r:id="rId151" display="https://www.kegg.jp/entry/C00383" xr:uid="{00000000-0004-0000-0600-000096000000}"/>
    <hyperlink ref="D167" r:id="rId152" display="https://www.kegg.jp/entry/C01089" xr:uid="{00000000-0004-0000-0600-000097000000}"/>
    <hyperlink ref="D169" r:id="rId153" display="https://www.kegg.jp/entry/C00258" xr:uid="{00000000-0004-0000-0600-000098000000}"/>
    <hyperlink ref="D170" r:id="rId154" display="https://www.kegg.jp/entry/C00106" xr:uid="{00000000-0004-0000-0600-000099000000}"/>
    <hyperlink ref="D171" r:id="rId155" display="https://www.kegg.jp/entry/C00122" xr:uid="{00000000-0004-0000-0600-00009A000000}"/>
    <hyperlink ref="D172" r:id="rId156" display="https://www.kegg.jp/entry/C01384" xr:uid="{00000000-0004-0000-0600-00009B000000}"/>
    <hyperlink ref="D174" r:id="rId157" display="https://www.kegg.jp/entry/C00581" xr:uid="{00000000-0004-0000-0600-00009C000000}"/>
    <hyperlink ref="D176" r:id="rId158" display="https://www.kegg.jp/entry/C00042" xr:uid="{00000000-0004-0000-0600-00009D000000}"/>
    <hyperlink ref="D177" r:id="rId159" display="https://www.kegg.jp/entry/C02170" xr:uid="{00000000-0004-0000-0600-00009E000000}"/>
    <hyperlink ref="D179" r:id="rId160" display="https://www.kegg.jp/entry/C01796" xr:uid="{00000000-0004-0000-0600-00009F000000}"/>
    <hyperlink ref="D180" r:id="rId161" display="https://www.kegg.jp/entry/C16884" xr:uid="{00000000-0004-0000-0600-0000A0000000}"/>
    <hyperlink ref="D181" r:id="rId162" display="https://www.kegg.jp/entry/C00253" xr:uid="{00000000-0004-0000-0600-0000A1000000}"/>
    <hyperlink ref="D182" r:id="rId163" display="https://www.kegg.jp/entry/C10164" xr:uid="{00000000-0004-0000-0600-0000A2000000}"/>
    <hyperlink ref="D183" r:id="rId164" display="https://www.kegg.jp/entry/C00178" xr:uid="{00000000-0004-0000-0600-0000A3000000}"/>
    <hyperlink ref="D184" r:id="rId165" display="https://www.kegg.jp/entry/C02226" xr:uid="{00000000-0004-0000-0600-0000A4000000}"/>
    <hyperlink ref="D185" r:id="rId166" display="https://www.kegg.jp/entry/C00233" xr:uid="{00000000-0004-0000-0600-0000A5000000}"/>
    <hyperlink ref="D186" r:id="rId167" display="https://www.kegg.jp/entry/C00490" xr:uid="{00000000-0004-0000-0600-0000A6000000}"/>
    <hyperlink ref="D189" r:id="rId168" display="https://www.kegg.jp/entry/C03264" xr:uid="{00000000-0004-0000-0600-0000A7000000}"/>
    <hyperlink ref="D190" r:id="rId169" display="https://www.kegg.jp/entry/C00489" xr:uid="{00000000-0004-0000-0600-0000A8000000}"/>
    <hyperlink ref="D191" r:id="rId170" display="https://www.kegg.jp/entry/C00036" xr:uid="{00000000-0004-0000-0600-0000A9000000}"/>
    <hyperlink ref="D193" r:id="rId171" display="https://www.kegg.jp/entry/C02642" xr:uid="{00000000-0004-0000-0600-0000AA000000}"/>
    <hyperlink ref="D194" r:id="rId172" display="https://www.kegg.jp/entry/C00149" xr:uid="{00000000-0004-0000-0600-0000AB000000}"/>
    <hyperlink ref="D195" r:id="rId173" display="https://www.kegg.jp/entry/C00147" xr:uid="{00000000-0004-0000-0600-0000AC000000}"/>
    <hyperlink ref="D196" r:id="rId174" display="https://www.kegg.jp/entry/D00224" xr:uid="{00000000-0004-0000-0600-0000AD000000}"/>
    <hyperlink ref="D197" r:id="rId175" display="https://www.kegg.jp/entry/C00262" xr:uid="{00000000-0004-0000-0600-0000AE000000}"/>
    <hyperlink ref="D198" r:id="rId176" display="https://www.kegg.jp/entry/C07086" xr:uid="{00000000-0004-0000-0600-0000AF000000}"/>
    <hyperlink ref="D200" r:id="rId177" display="https://www.kegg.jp/entry/C00108" xr:uid="{00000000-0004-0000-0600-0000B0000000}"/>
    <hyperlink ref="D201" r:id="rId178" display="https://www.kegg.jp/entry/C00156" xr:uid="{00000000-0004-0000-0600-0000B1000000}"/>
    <hyperlink ref="D202" r:id="rId179" display="https://www.kegg.jp/entry/C00227" xr:uid="{00000000-0004-0000-0600-0000B2000000}"/>
    <hyperlink ref="D203" r:id="rId180" display="https://www.kegg.jp/entry/C00346" xr:uid="{00000000-0004-0000-0600-0000B3000000}"/>
    <hyperlink ref="D205" r:id="rId181" display="https://www.kegg.jp/entry/C06104" xr:uid="{00000000-0004-0000-0600-0000B4000000}"/>
    <hyperlink ref="D206" r:id="rId182" display="https://www.kegg.jp/entry/C00026" xr:uid="{00000000-0004-0000-0600-0000B5000000}"/>
    <hyperlink ref="D208" r:id="rId183" display="https://www.kegg.jp/entry/C00418" xr:uid="{00000000-0004-0000-0600-0000B6000000}"/>
    <hyperlink ref="D209" r:id="rId184" display="https://www.kegg.jp/entry/C02630" xr:uid="{00000000-0004-0000-0600-0000B7000000}"/>
    <hyperlink ref="D210" r:id="rId185" display="https://www.kegg.jp/entry/C00815" xr:uid="{00000000-0004-0000-0600-0000B8000000}"/>
    <hyperlink ref="D211" r:id="rId186" display="https://www.kegg.jp/entry/C00898" xr:uid="{00000000-0004-0000-0600-0000B9000000}"/>
    <hyperlink ref="D212" r:id="rId187" display="https://www.kegg.jp/entry/C00181" xr:uid="{00000000-0004-0000-0600-0000BA000000}"/>
    <hyperlink ref="D213" r:id="rId188" display="https://www.kegg.jp/entry/C02137" xr:uid="{00000000-0004-0000-0600-0000BB000000}"/>
    <hyperlink ref="D214" r:id="rId189" display="https://www.kegg.jp/entry/C05629" xr:uid="{00000000-0004-0000-0600-0000BC000000}"/>
    <hyperlink ref="D215" r:id="rId190" display="https://www.kegg.jp/entry/C07599" xr:uid="{00000000-0004-0000-0600-0000BD000000}"/>
    <hyperlink ref="D216" r:id="rId191" display="https://www.kegg.jp/entry/C00385" xr:uid="{00000000-0004-0000-0600-0000BE000000}"/>
    <hyperlink ref="D217" r:id="rId192" display="https://www.kegg.jp/entry/C01983" xr:uid="{00000000-0004-0000-0600-0000BF000000}"/>
    <hyperlink ref="D218" r:id="rId193" display="https://www.kegg.jp/entry/C01984" xr:uid="{00000000-0004-0000-0600-0000C0000000}"/>
    <hyperlink ref="D219" r:id="rId194" display="https://www.kegg.jp/entry/C01904" xr:uid="{00000000-0004-0000-0600-0000C1000000}"/>
    <hyperlink ref="D220" r:id="rId195" display="https://www.kegg.jp/entry/C05593" xr:uid="{00000000-0004-0000-0600-0000C2000000}"/>
    <hyperlink ref="D221" r:id="rId196" display="https://www.kegg.jp/entry/C00632" xr:uid="{00000000-0004-0000-0600-0000C3000000}"/>
    <hyperlink ref="D222" r:id="rId197" display="https://www.kegg.jp/entry/C03758" xr:uid="{00000000-0004-0000-0600-0000C4000000}"/>
    <hyperlink ref="D223" r:id="rId198" display="https://www.kegg.jp/entry/C00606" xr:uid="{00000000-0004-0000-0600-0000C5000000}"/>
    <hyperlink ref="D224" r:id="rId199" display="https://www.kegg.jp/entry/C00196" xr:uid="{00000000-0004-0000-0600-0000C6000000}"/>
    <hyperlink ref="D225" r:id="rId200" display="https://www.kegg.jp/entry/C00628" xr:uid="{00000000-0004-0000-0600-0000C7000000}"/>
    <hyperlink ref="D226" r:id="rId201" display="https://www.kegg.jp/entry/C00295" xr:uid="{00000000-0004-0000-0600-0000C8000000}"/>
    <hyperlink ref="D227" r:id="rId202" display="https://www.kegg.jp/entry/C01551" xr:uid="{00000000-0004-0000-0600-0000C9000000}"/>
    <hyperlink ref="D229" r:id="rId203" display="https://www.kegg.jp/entry/C00956" xr:uid="{00000000-0004-0000-0600-0000CA000000}"/>
    <hyperlink ref="D230" r:id="rId204" display="https://www.kegg.jp/entry/C19837" xr:uid="{00000000-0004-0000-0600-0000CB000000}"/>
    <hyperlink ref="D233" r:id="rId205" display="https://www.kegg.jp/entry/C00166" xr:uid="{00000000-0004-0000-0600-0000CC000000}"/>
    <hyperlink ref="D235" r:id="rId206" display="https://www.kegg.jp/entry/C12621" xr:uid="{00000000-0004-0000-0600-0000CD000000}"/>
    <hyperlink ref="D234" r:id="rId207" display="https://www.kegg.jp/entry/C00811" xr:uid="{00000000-0004-0000-0600-0000CE000000}"/>
    <hyperlink ref="D236" r:id="rId208" display="https://www.kegg.jp/entry/C05411" xr:uid="{00000000-0004-0000-0600-0000CF000000}"/>
    <hyperlink ref="D237" r:id="rId209" xr:uid="{00000000-0004-0000-0600-0000D0000000}"/>
    <hyperlink ref="D238" r:id="rId210" display="https://www.kegg.jp/entry/C01744" xr:uid="{00000000-0004-0000-0600-0000D1000000}"/>
    <hyperlink ref="D239" r:id="rId211" display="https://www.kegg.jp/entry/C03722" xr:uid="{00000000-0004-0000-0600-0000D2000000}"/>
    <hyperlink ref="D240" r:id="rId212" display="https://www.kegg.jp/entry/C00074" xr:uid="{00000000-0004-0000-0600-0000D3000000}"/>
    <hyperlink ref="D241" r:id="rId213" display="https://www.kegg.jp/entry/C00544" xr:uid="{00000000-0004-0000-0600-0000D4000000}"/>
    <hyperlink ref="D242" r:id="rId214" display="https://www.kegg.jp/entry/C00366" xr:uid="{00000000-0004-0000-0600-0000D5000000}"/>
    <hyperlink ref="D243" r:id="rId215" display="https://www.kegg.jp/entry/C00111" xr:uid="{00000000-0004-0000-0600-0000D6000000}"/>
    <hyperlink ref="D244" r:id="rId216" display="https://www.kegg.jp/entry/C00093" xr:uid="{00000000-0004-0000-0600-0000D7000000}"/>
    <hyperlink ref="D245" r:id="rId217" display="https://www.kegg.jp/entry/C02341" xr:uid="{00000000-0004-0000-0600-0000D8000000}"/>
    <hyperlink ref="D246" r:id="rId218" display="https://www.kegg.jp/entry/C00493" xr:uid="{00000000-0004-0000-0600-0000D9000000}"/>
    <hyperlink ref="D247" r:id="rId219" display="https://www.kegg.jp/entry/C00417" xr:uid="{00000000-0004-0000-0600-0000DA000000}"/>
    <hyperlink ref="D248" r:id="rId220" xr:uid="{00000000-0004-0000-0600-0000DB000000}"/>
    <hyperlink ref="D249" r:id="rId221" display="https://www.kegg.jp/entry/C00954" xr:uid="{00000000-0004-0000-0600-0000DC000000}"/>
    <hyperlink ref="D250" r:id="rId222" display="https://www.kegg.jp/entry/C00327" xr:uid="{00000000-0004-0000-0600-0000DD000000}"/>
    <hyperlink ref="D251" r:id="rId223" display="https://www.kegg.jp/entry/C01042" xr:uid="{00000000-0004-0000-0600-0000DE000000}"/>
    <hyperlink ref="D252" r:id="rId224" display="https://www.kegg.jp/entry/C00072" xr:uid="{00000000-0004-0000-0600-0000DF000000}"/>
    <hyperlink ref="D253" r:id="rId225" display="https://www.kegg.jp/entry/C02504" xr:uid="{00000000-0004-0000-0600-0000E0000000}"/>
    <hyperlink ref="D254" r:id="rId226" display="https://www.kegg.jp/entry/C04411" xr:uid="{00000000-0004-0000-0600-0000E1000000}"/>
    <hyperlink ref="D255" r:id="rId227" display="https://www.kegg.jp/entry/C03145" xr:uid="{00000000-0004-0000-0600-0000E2000000}"/>
    <hyperlink ref="D256" r:id="rId228" display="https://www.kegg.jp/entry/C01586" xr:uid="{00000000-0004-0000-0600-0000E3000000}"/>
    <hyperlink ref="D257" r:id="rId229" display="https://www.kegg.jp/entry/C00137" xr:uid="{00000000-0004-0000-0600-0000E4000000}"/>
    <hyperlink ref="D258" r:id="rId230" display="https://www.kegg.jp/entry/C00031" xr:uid="{00000000-0004-0000-0600-0000E5000000}"/>
    <hyperlink ref="D259" r:id="rId231" display="https://www.kegg.jp/entry/C00159" xr:uid="{00000000-0004-0000-0600-0000E6000000}"/>
    <hyperlink ref="D260" r:id="rId232" display="https://www.kegg.jp/entry/C00095" xr:uid="{00000000-0004-0000-0600-0000E7000000}"/>
    <hyperlink ref="D261" r:id="rId233" display="https://www.kegg.jp/entry/C01179" xr:uid="{00000000-0004-0000-0600-0000E8000000}"/>
    <hyperlink ref="D262" r:id="rId234" display="https://www.kegg.jp/entry/C07130" xr:uid="{00000000-0004-0000-0600-0000E9000000}"/>
    <hyperlink ref="D263" r:id="rId235" display="https://www.kegg.jp/entry/C00794" xr:uid="{00000000-0004-0000-0600-0000EA000000}"/>
    <hyperlink ref="D264" r:id="rId236" display="https://www.kegg.jp/entry/C05582" xr:uid="{00000000-0004-0000-0600-0000EB000000}"/>
    <hyperlink ref="D266" r:id="rId237" display="https://www.kegg.jp/entry/C00847" xr:uid="{00000000-0004-0000-0600-0000EC000000}"/>
    <hyperlink ref="D267" r:id="rId238" display="https://www.kegg.jp/entry/C01005" xr:uid="{00000000-0004-0000-0600-0000ED000000}"/>
    <hyperlink ref="D268" r:id="rId239" display="https://www.kegg.jp/entry/C00597" xr:uid="{00000000-0004-0000-0600-0000EE000000}"/>
    <hyperlink ref="D269" r:id="rId240" display="https://www.kegg.jp/entry/C08261" xr:uid="{00000000-0004-0000-0600-0000EF000000}"/>
    <hyperlink ref="D271" r:id="rId241" display="https://www.kegg.jp/entry/C01717" xr:uid="{00000000-0004-0000-0600-0000F0000000}"/>
    <hyperlink ref="D272" r:id="rId242" display="https://www.kegg.jp/entry/C00624" xr:uid="{00000000-0004-0000-0600-0000F1000000}"/>
    <hyperlink ref="D274" r:id="rId243" display="https://www.kegg.jp/entry/C05635" xr:uid="{00000000-0004-0000-0600-0000F2000000}"/>
    <hyperlink ref="D275" r:id="rId244" display="https://www.kegg.jp/entry/C02712" xr:uid="{00000000-0004-0000-0600-0000F3000000}"/>
    <hyperlink ref="D276" r:id="rId245" display="https://www.kegg.jp/entry/C00158" xr:uid="{00000000-0004-0000-0600-0000F4000000}"/>
    <hyperlink ref="D277" r:id="rId246" display="https://www.kegg.jp/entry/C00191" xr:uid="{00000000-0004-0000-0600-0000F5000000}"/>
    <hyperlink ref="D279" r:id="rId247" display="https://www.kegg.jp/entry/C05584" xr:uid="{00000000-0004-0000-0600-0000F6000000}"/>
    <hyperlink ref="D280" r:id="rId248" display="https://www.kegg.jp/entry/C00279" xr:uid="{00000000-0004-0000-0600-0000F7000000}"/>
    <hyperlink ref="D281" r:id="rId249" display="https://www.kegg.jp/entry/C05824" xr:uid="{00000000-0004-0000-0600-0000F8000000}"/>
    <hyperlink ref="D282" r:id="rId250" display="https://www.kegg.jp/entry/C00331" xr:uid="{00000000-0004-0000-0600-0000F9000000}"/>
    <hyperlink ref="D283" r:id="rId251" display="https://www.kegg.jp/entry/C02470" xr:uid="{00000000-0004-0000-0600-0000FA000000}"/>
    <hyperlink ref="D284" r:id="rId252" display="https://www.kegg.jp/entry/C02043" xr:uid="{00000000-0004-0000-0600-0000FB000000}"/>
    <hyperlink ref="D285" r:id="rId253" display="https://www.kegg.jp/entry/C03519" xr:uid="{00000000-0004-0000-0600-0000FC000000}"/>
    <hyperlink ref="D287" r:id="rId254" display="https://www.kegg.jp/entry/C00864" xr:uid="{00000000-0004-0000-0600-0000FD000000}"/>
    <hyperlink ref="D288" r:id="rId255" display="C00542" xr:uid="{00000000-0004-0000-0600-0000FE000000}"/>
    <hyperlink ref="D290" r:id="rId256" display="https://www.kegg.jp/entry/C06424" xr:uid="{00000000-0004-0000-0600-0000FF000000}"/>
    <hyperlink ref="D291" r:id="rId257" display="https://www.kegg.jp/entry/C00117" xr:uid="{00000000-0004-0000-0600-000000010000}"/>
    <hyperlink ref="D292" r:id="rId258" display="https://www.kegg.jp/entry/C00199" xr:uid="{00000000-0004-0000-0600-000001010000}"/>
    <hyperlink ref="D293" r:id="rId259" display="https://www.kegg.jp/entry/C01598" xr:uid="{00000000-0004-0000-0600-000002010000}"/>
    <hyperlink ref="D294" r:id="rId260" display="https://www.kegg.jp/entry/C00272" xr:uid="{00000000-0004-0000-0600-000003010000}"/>
    <hyperlink ref="D295" r:id="rId261" display="https://www.kegg.jp/entry/C00214" xr:uid="{00000000-0004-0000-0600-000004010000}"/>
    <hyperlink ref="D296" r:id="rId262" display="https://www.kegg.jp/entry/C02067" xr:uid="{00000000-0004-0000-0600-000005010000}"/>
    <hyperlink ref="D297" r:id="rId263" display="https://www.kegg.jp/entry/C00120" xr:uid="{00000000-0004-0000-0600-000006010000}"/>
    <hyperlink ref="D299" r:id="rId264" display="https://www.kegg.jp/entry/C00018" xr:uid="{00000000-0004-0000-0600-000007010000}"/>
    <hyperlink ref="D300" r:id="rId265" display="https://www.kegg.jp/entry/C00249" xr:uid="{00000000-0004-0000-0600-000008010000}"/>
    <hyperlink ref="D303" r:id="rId266" display="https://www.kegg.jp/entry/C00352" xr:uid="{00000000-0004-0000-0600-000009010000}"/>
    <hyperlink ref="D304" r:id="rId267" display="https://www.kegg.jp/entry/C00092" xr:uid="{00000000-0004-0000-0600-00000A010000}"/>
    <hyperlink ref="D305" r:id="rId268" display="https://www.kegg.jp/entry/C01094" xr:uid="{00000000-0004-0000-0600-00000B010000}"/>
    <hyperlink ref="D306" r:id="rId269" display="https://www.kegg.jp/entry/C04148" xr:uid="{00000000-0004-0000-0600-00000C010000}"/>
    <hyperlink ref="D310" r:id="rId270" display="https://www.kegg.jp/entry/C06427" xr:uid="{00000000-0004-0000-0600-00000D010000}"/>
    <hyperlink ref="D311" r:id="rId271" display="https://www.kegg.jp/entry/C01595" xr:uid="{00000000-0004-0000-0600-00000E010000}"/>
    <hyperlink ref="D312" r:id="rId272" display="https://www.kegg.jp/entry/C01762" xr:uid="{00000000-0004-0000-0600-00000F010000}"/>
    <hyperlink ref="D314" r:id="rId273" display="https://www.kegg.jp/entry/C00777" xr:uid="{00000000-0004-0000-0600-000010010000}"/>
    <hyperlink ref="D315" r:id="rId274" display="https://www.kegg.jp/entry/C12270" xr:uid="{00000000-0004-0000-0600-000011010000}"/>
    <hyperlink ref="D316" r:id="rId275" display="https://www.kegg.jp/entry/C00219" xr:uid="{00000000-0004-0000-0600-000012010000}"/>
    <hyperlink ref="D317" r:id="rId276" display="https://www.kegg.jp/entry/C00239" xr:uid="{00000000-0004-0000-0600-000013010000}"/>
    <hyperlink ref="D318" r:id="rId277" display="https://www.kegg.jp/entry/C00051" xr:uid="{00000000-0004-0000-0600-000014010000}"/>
    <hyperlink ref="D319" r:id="rId278" display="https://www.kegg.jp/entry/C00365" xr:uid="{00000000-0004-0000-0600-000015010000}"/>
    <hyperlink ref="D320" r:id="rId279" display="https://www.kegg.jp/entry/C00270" xr:uid="{00000000-0004-0000-0600-000016010000}"/>
    <hyperlink ref="D321" r:id="rId280" display="https://www.kegg.jp/entry/C00341" xr:uid="{00000000-0004-0000-0600-000017010000}"/>
    <hyperlink ref="D322" r:id="rId281" display="https://www.kegg.jp/entry/C00364" xr:uid="{00000000-0004-0000-0600-000018010000}"/>
    <hyperlink ref="D323" r:id="rId282" display="https://www.kegg.jp/entry/C00055" xr:uid="{00000000-0004-0000-0600-000019010000}"/>
    <hyperlink ref="D324" r:id="rId283" display="https://www.kegg.jp/entry/C00665" xr:uid="{00000000-0004-0000-0600-00001A010000}"/>
    <hyperlink ref="D325" r:id="rId284" display="https://www.kegg.jp/entry/C00243" xr:uid="{00000000-0004-0000-0600-00001B010000}"/>
    <hyperlink ref="D326" r:id="rId285" display="https://www.kegg.jp/entry/C00089" xr:uid="{00000000-0004-0000-0600-00001C010000}"/>
    <hyperlink ref="D327" r:id="rId286" display="https://www.kegg.jp/entry/C00942" xr:uid="{00000000-0004-0000-0600-00001D010000}"/>
    <hyperlink ref="D328" r:id="rId287" display="https://www.kegg.jp/entry/C01699" xr:uid="{00000000-0004-0000-0600-00001E010000}"/>
    <hyperlink ref="D329" r:id="rId288" display="https://www.kegg.jp/entry/C00020" xr:uid="{00000000-0004-0000-0600-00001F010000}"/>
    <hyperlink ref="D330" r:id="rId289" display="https://www.kegg.jp/entry/C00130" xr:uid="{00000000-0004-0000-0600-000020010000}"/>
    <hyperlink ref="D331" r:id="rId290" display="https://www.kegg.jp/entry/C00584" xr:uid="{00000000-0004-0000-0600-000021010000}"/>
    <hyperlink ref="D332" r:id="rId291" display="https://www.kegg.jp/entry/C00735" xr:uid="{00000000-0004-0000-0600-000022010000}"/>
    <hyperlink ref="D333" r:id="rId292" display="https://www.kegg.jp/entry/C00705" xr:uid="{00000000-0004-0000-0600-000023010000}"/>
    <hyperlink ref="D334" r:id="rId293" display="https://www.kegg.jp/entry/C00119" xr:uid="{00000000-0004-0000-0600-000024010000}"/>
    <hyperlink ref="D335" r:id="rId294" display="https://www.kegg.jp/entry/C04483" xr:uid="{00000000-0004-0000-0600-000025010000}"/>
    <hyperlink ref="D336" r:id="rId295" display="https://www.kegg.jp/entry/C02528" xr:uid="{00000000-0004-0000-0600-000026010000}"/>
    <hyperlink ref="D337" r:id="rId296" display="https://www.kegg.jp/entry/C00015" xr:uid="{00000000-0004-0000-0600-000027010000}"/>
    <hyperlink ref="D338" r:id="rId297" display="https://www.kegg.jp/entry/C17726" xr:uid="{00000000-0004-0000-0600-000028010000}"/>
    <hyperlink ref="D339" r:id="rId298" display="https://www.kegg.jp/entry/C00695" xr:uid="{00000000-0004-0000-0600-000029010000}"/>
    <hyperlink ref="D340" r:id="rId299" display="https://www.kegg.jp/entry/C02483" xr:uid="{00000000-0004-0000-0600-00002A010000}"/>
    <hyperlink ref="D341" r:id="rId300" display="https://www.kegg.jp/entry/C00008" xr:uid="{00000000-0004-0000-0600-00002B010000}"/>
    <hyperlink ref="D342" r:id="rId301" display="https://www.kegg.jp/entry/C02477" xr:uid="{00000000-0004-0000-0600-00002C010000}"/>
    <hyperlink ref="D343" r:id="rId302" display="https://www.kegg.jp/entry/C00035" xr:uid="{00000000-0004-0000-0600-00002D010000}"/>
    <hyperlink ref="D344" r:id="rId303" display="https://www.kegg.jp/entry/C05466" xr:uid="{00000000-0004-0000-0600-00002E010000}"/>
    <hyperlink ref="D345" r:id="rId304" display="https://www.kegg.jp/entry/C03794" xr:uid="{00000000-0004-0000-0600-00002F010000}"/>
    <hyperlink ref="D346" r:id="rId305" display="https://www.kegg.jp/entry/C01921" xr:uid="{00000000-0004-0000-0600-000030010000}"/>
    <hyperlink ref="D347" r:id="rId306" display="https://www.kegg.jp/entry/C18043" xr:uid="{00000000-0004-0000-0600-000031010000}"/>
    <hyperlink ref="D348" r:id="rId307" display="https://www.kegg.jp/entry/C00458" xr:uid="{00000000-0004-0000-0600-000032010000}"/>
    <hyperlink ref="D349" r:id="rId308" display="https://www.kegg.jp/entry/C00460" xr:uid="{00000000-0004-0000-0600-000033010000}"/>
    <hyperlink ref="D350" r:id="rId309" display="https://www.kegg.jp/entry/C00459" xr:uid="{00000000-0004-0000-0600-000034010000}"/>
    <hyperlink ref="D353" r:id="rId310" display="https://www.kegg.jp/entry/C00002" xr:uid="{00000000-0004-0000-0600-000035010000}"/>
    <hyperlink ref="D354" r:id="rId311" display="https://www.kegg.jp/entry/C00053" xr:uid="{00000000-0004-0000-0600-000036010000}"/>
    <hyperlink ref="D356" r:id="rId312" display="https://www.kegg.jp/entry/C05122" xr:uid="{00000000-0004-0000-0600-000037010000}"/>
    <hyperlink ref="D357" r:id="rId313" display="https://www.kegg.jp/entry/C00044" xr:uid="{00000000-0004-0000-0600-000038010000}"/>
    <hyperlink ref="D358" r:id="rId314" display="https://www.kegg.jp/entry/C00029" xr:uid="{00000000-0004-0000-0600-000039010000}"/>
    <hyperlink ref="D359" r:id="rId315" display="https://www.kegg.jp/entry/C00043" xr:uid="{00000000-0004-0000-0600-00003A010000}"/>
    <hyperlink ref="D360" r:id="rId316" display="https://www.kegg.jp/entry/C00127" xr:uid="{00000000-0004-0000-0600-00003B010000}"/>
    <hyperlink ref="D362" r:id="rId317" display="https://www.kegg.jp/entry/C00006" xr:uid="{00000000-0004-0000-0600-00003C010000}"/>
    <hyperlink ref="D361" r:id="rId318" display="https://www.kegg.jp/entry/C00004" xr:uid="{00000000-0004-0000-0600-00003D010000}"/>
    <hyperlink ref="D118" r:id="rId319" display="https://www.kegg.jp/entry/C00670" xr:uid="{00000000-0004-0000-0600-00003E010000}"/>
    <hyperlink ref="D232" r:id="rId320" display="https://www.kegg.jp/entry/C03761" xr:uid="{00000000-0004-0000-0600-00003F010000}"/>
    <hyperlink ref="D289" r:id="rId321" xr:uid="{00000000-0004-0000-0600-000040010000}"/>
    <hyperlink ref="D309" r:id="rId322" xr:uid="{00000000-0004-0000-0600-000041010000}"/>
    <hyperlink ref="D313" r:id="rId323" xr:uid="{00000000-0004-0000-0600-000042010000}"/>
    <hyperlink ref="D67" r:id="rId324" xr:uid="{00000000-0004-0000-0600-000043010000}"/>
    <hyperlink ref="D351" r:id="rId325" display="https://www.kegg.jp/entry/C00063" xr:uid="{00000000-0004-0000-0600-000044010000}"/>
    <hyperlink ref="D352" r:id="rId326" xr:uid="{00000000-0004-0000-0600-000045010000}"/>
    <hyperlink ref="C2" r:id="rId327" display="http://www.hmdb.ca/metabolites/HMDB00906" xr:uid="{00000000-0004-0000-0600-000046010000}"/>
    <hyperlink ref="C3" r:id="rId328" display="http://www.hmdb.ca/metabolites/HMDB00149" xr:uid="{00000000-0004-0000-0600-000047010000}"/>
    <hyperlink ref="C4" r:id="rId329" display="http://www.hmdb.ca/metabolites/HMDB02134" xr:uid="{00000000-0004-0000-0600-000048010000}"/>
    <hyperlink ref="C5" r:id="rId330" display="http://www.hmdb.ca/metabolites/HMDB01522" xr:uid="{00000000-0004-0000-0600-000049010000}"/>
    <hyperlink ref="C6" r:id="rId331" display="http://www.hmdb.ca/metabolites/HMDB00123" xr:uid="{00000000-0004-0000-0600-00004A010000}"/>
    <hyperlink ref="C7" r:id="rId332" display="http://www.hmdb.ca/metabolites/HMDB00925" xr:uid="{00000000-0004-0000-0600-00004B010000}"/>
    <hyperlink ref="C8" r:id="rId333" display="http://www.hmdb.ca/metabolites/HMDB01414" xr:uid="{00000000-0004-0000-0600-00004C010000}"/>
    <hyperlink ref="C9" r:id="rId334" display="http://www.hmdb.ca/metabolites/HMDB00056" xr:uid="{00000000-0004-0000-0600-00004D010000}"/>
    <hyperlink ref="C10" r:id="rId335" display="http://www.hmdb.ca/metabolites/HMDB00161" xr:uid="{00000000-0004-0000-0600-00004E010000}"/>
    <hyperlink ref="C11" r:id="rId336" display="http://www.hmdb.ca/metabolites/HMDB00271" xr:uid="{00000000-0004-0000-0600-00004F010000}"/>
    <hyperlink ref="C12" r:id="rId337" display="http://www.hmdb.ca/metabolites/HMDB01252" xr:uid="{00000000-0004-0000-0600-000050010000}"/>
    <hyperlink ref="C13" r:id="rId338" display="http://www.hmdb.ca/metabolites/HMDB02322" xr:uid="{00000000-0004-0000-0600-000051010000}"/>
    <hyperlink ref="C14" r:id="rId339" display="http://www.hmdb.ca/metabolites/HMDB03911" xr:uid="{00000000-0004-0000-0600-000052010000}"/>
    <hyperlink ref="C15" r:id="rId340" display="http://www.hmdb.ca/metabolites/HMDB00097" xr:uid="{00000000-0004-0000-0600-000053010000}"/>
    <hyperlink ref="C16" r:id="rId341" display="http://www.hmdb.ca/metabolites/HMDB00092" xr:uid="{00000000-0004-0000-0600-000054010000}"/>
    <hyperlink ref="C17" r:id="rId342" display="http://www.hmdb.ca/metabolites/HMDB00452" xr:uid="{00000000-0004-0000-0600-000055010000}"/>
    <hyperlink ref="C18" r:id="rId343" display="http://www.hmdb.ca/metabolites/HMDB01906" xr:uid="{00000000-0004-0000-0600-000056010000}"/>
    <hyperlink ref="C19" r:id="rId344" display="http://www.hmdb.ca/metabolites/HMDB00187" xr:uid="{00000000-0004-0000-0600-000057010000}"/>
    <hyperlink ref="C20" r:id="rId345" display="http://www.hmdb.ca/metabolites/HMDB00965" xr:uid="{00000000-0004-0000-0600-000058010000}"/>
    <hyperlink ref="C21" r:id="rId346" display="http://www.hmdb.ca/metabolites/HMDB00630" xr:uid="{00000000-0004-0000-0600-000059010000}"/>
    <hyperlink ref="C22" r:id="rId347" display="http://www.hmdb.ca/metabolites/HMDB00870" xr:uid="{00000000-0004-0000-0600-00005A010000}"/>
    <hyperlink ref="C23" r:id="rId348" display="http://www.hmdb.ca/metabolites/HMDB00562" xr:uid="{00000000-0004-0000-0600-00005B010000}"/>
    <hyperlink ref="C24" r:id="rId349" xr:uid="{00000000-0004-0000-0600-00005C010000}"/>
    <hyperlink ref="C25" r:id="rId350" display="http://www.hmdb.ca/metabolites/HMDB00162" xr:uid="{00000000-0004-0000-0600-00005D010000}"/>
    <hyperlink ref="C26" r:id="rId351" display="http://www.hmdb.ca/metabolites/HMDB03355" xr:uid="{00000000-0004-0000-0600-00005E010000}"/>
    <hyperlink ref="C27" r:id="rId352" display="http://www.hmdb.ca/metabolites/HMDB00043" xr:uid="{00000000-0004-0000-0600-00005F010000}"/>
    <hyperlink ref="C28" r:id="rId353" display="http://www.hmdb.ca/metabolites/HMDB00883" xr:uid="{00000000-0004-0000-0600-000060010000}"/>
    <hyperlink ref="C29" r:id="rId354" display="http://www.hmdb.ca/metabolites/HMDB00738" xr:uid="{00000000-0004-0000-0600-000061010000}"/>
    <hyperlink ref="C30" r:id="rId355" display="http://www.hmdb.ca/metabolites/HMDB00167" xr:uid="{00000000-0004-0000-0600-000062010000}"/>
    <hyperlink ref="C31" r:id="rId356" display="http://www.hmdb.ca/metabolites/HMDB00574" xr:uid="{00000000-0004-0000-0600-000063010000}"/>
    <hyperlink ref="C32" r:id="rId357" display="http://www.hmdb.ca/metabolites/HMDB01406" xr:uid="{00000000-0004-0000-0600-000064010000}"/>
    <hyperlink ref="C33" r:id="rId358" display="http://www.hmdb.ca/metabolites/HMDB00251" xr:uid="{00000000-0004-0000-0600-000065010000}"/>
    <hyperlink ref="C34" r:id="rId359" display="http://www.hmdb.ca/metabolites/HMDB00898" xr:uid="{00000000-0004-0000-0600-000066010000}"/>
    <hyperlink ref="C35" r:id="rId360" display="http://www.hmdb.ca/metabolites/HMDB02024" xr:uid="{00000000-0004-0000-0600-000067010000}"/>
    <hyperlink ref="C36" r:id="rId361" display="http://www.hmdb.ca/metabolites/HMDB00079" xr:uid="{00000000-0004-0000-0600-000068010000}"/>
    <hyperlink ref="C37" r:id="rId362" display="http://www.hmdb.ca/metabolites/HMDB00267" xr:uid="{00000000-0004-0000-0600-000069010000}"/>
    <hyperlink ref="C38" r:id="rId363" display="http://www.hmdb.ca/metabolites/HMDB00070" xr:uid="{00000000-0004-0000-0600-00006A010000}"/>
    <hyperlink ref="C39" r:id="rId364" display="http://www.hmdb.ca/metabolites/HMDB01432" xr:uid="{00000000-0004-0000-0600-00006B010000}"/>
    <hyperlink ref="C40" r:id="rId365" display="http://www.hmdb.ca/metabolites/HMDB02064" xr:uid="{00000000-0004-0000-0600-00006C010000}"/>
    <hyperlink ref="C41" r:id="rId366" display="http://www.hmdb.ca/metabolites/HMDB00064" xr:uid="{00000000-0004-0000-0600-00006D010000}"/>
    <hyperlink ref="C42" r:id="rId367" display="http://www.hmdb.ca/metabolites/HMDB00725" xr:uid="{00000000-0004-0000-0600-00006E010000}"/>
    <hyperlink ref="C43" r:id="rId368" display="http://www.hmdb.ca/metabolites/HMDB01149" xr:uid="{00000000-0004-0000-0600-00006F010000}"/>
    <hyperlink ref="C44" r:id="rId369" display="http://www.hmdb.ca/metabolites/HMDB00687" xr:uid="{00000000-0004-0000-0600-000070010000}"/>
    <hyperlink ref="C45" r:id="rId370" display="http://www.hmdb.ca/metabolites/HMDB00172" xr:uid="{00000000-0004-0000-0600-000071010000}"/>
    <hyperlink ref="C46" r:id="rId371" xr:uid="{00000000-0004-0000-0600-000072010000}"/>
    <hyperlink ref="C47" r:id="rId372" display="http://www.hmdb.ca/metabolites/HMDB00168" xr:uid="{00000000-0004-0000-0600-000073010000}"/>
    <hyperlink ref="C48" r:id="rId373" display="http://www.hmdb.ca/metabolites/HMDB00191" xr:uid="{00000000-0004-0000-0600-000074010000}"/>
    <hyperlink ref="C49" r:id="rId374" display="http://www.hmdb.ca/metabolites/HMDB00742" xr:uid="{00000000-0004-0000-0600-000075010000}"/>
    <hyperlink ref="C50" r:id="rId375" display="http://www.hmdb.ca/metabolites/HMDB02108" xr:uid="{00000000-0004-0000-0600-000076010000}"/>
    <hyperlink ref="C51" r:id="rId376" display="http://www.hmdb.ca/metabolites/HMDB00699" xr:uid="{00000000-0004-0000-0600-000077010000}"/>
    <hyperlink ref="C52" r:id="rId377" display="http://www.hmdb.ca/metabolites/HMDB00306" xr:uid="{00000000-0004-0000-0600-000078010000}"/>
    <hyperlink ref="C53" r:id="rId378" display="http://www.hmdb.ca/metabolites/HMDB01392" xr:uid="{00000000-0004-0000-0600-000079010000}"/>
    <hyperlink ref="C54" r:id="rId379" display="http://www.hmdb.ca/metabolites/HMDB00875" xr:uid="{00000000-0004-0000-0600-00007A010000}"/>
    <hyperlink ref="C55" r:id="rId380" display="http://www.hmdb.ca/metabolites/HMDB02820" xr:uid="{00000000-0004-0000-0600-00007B010000}"/>
    <hyperlink ref="C56" r:id="rId381" display="http://www.hmdb.ca/metabolites/HMDB02271" xr:uid="{00000000-0004-0000-0600-00007C010000}"/>
    <hyperlink ref="C57" r:id="rId382" display="http://www.hmdb.ca/metabolites/HMDB01257" xr:uid="{00000000-0004-0000-0600-00007D010000}"/>
    <hyperlink ref="C58" r:id="rId383" display="http://www.hmdb.ca/metabolites/HMDB03464" xr:uid="{00000000-0004-0000-0600-00007E010000}"/>
    <hyperlink ref="C59" r:id="rId384" display="http://www.hmdb.ca/metabolites/HMDB00895" xr:uid="{00000000-0004-0000-0600-00007F010000}"/>
    <hyperlink ref="C60" r:id="rId385" display="http://www.hmdb.ca/metabolites/HMDB00641" xr:uid="{00000000-0004-0000-0600-000080010000}"/>
    <hyperlink ref="C61" r:id="rId386" display="http://www.hmdb.ca/metabolites/HMDB00182" xr:uid="{00000000-0004-0000-0600-000081010000}"/>
    <hyperlink ref="C62" r:id="rId387" display="http://www.hmdb.ca/metabolites/HMDB01161" xr:uid="{00000000-0004-0000-0600-000082010000}"/>
    <hyperlink ref="C64" r:id="rId388" display="http://www.hmdb.ca/metabolites/HMDB00696" xr:uid="{00000000-0004-0000-0600-000083010000}"/>
    <hyperlink ref="C65" r:id="rId389" display="http://www.hmdb.ca/metabolites/HMDB00132" xr:uid="{00000000-0004-0000-0600-000084010000}"/>
    <hyperlink ref="C67" r:id="rId390" display="http://www.hmdb.ca/metabolites/HMDB00177" xr:uid="{00000000-0004-0000-0600-000085010000}"/>
    <hyperlink ref="C68" r:id="rId391" display="http://www.hmdb.ca/metabolites/HMDB00259" xr:uid="{00000000-0004-0000-0600-000086010000}"/>
    <hyperlink ref="C69" r:id="rId392" display="http://www.hmdb.ca/metabolites/HMDB00303" xr:uid="{00000000-0004-0000-0600-000087010000}"/>
    <hyperlink ref="C70" r:id="rId393" display="http://www.hmdb.ca/metabolites/HMDB00062" xr:uid="{00000000-0004-0000-0600-000088010000}"/>
    <hyperlink ref="C71" r:id="rId394" display="http://www.hmdb.ca/metabolites/HMDB00159" xr:uid="{00000000-0004-0000-0600-000089010000}"/>
    <hyperlink ref="C72" r:id="rId395" display="http://www.hmdb.ca/metabolites/HMDB02005" xr:uid="{00000000-0004-0000-0600-00008A010000}"/>
    <hyperlink ref="C89" r:id="rId396" display="http://www.hmdb.ca/metabolites/HMDB00068" xr:uid="{00000000-0004-0000-0600-00008B010000}"/>
    <hyperlink ref="C73" r:id="rId397" display="http://www.hmdb.ca/metabolites/HMDB00897" xr:uid="{00000000-0004-0000-0600-00008C010000}"/>
    <hyperlink ref="C74" r:id="rId398" display="http://www.hmdb.ca/metabolites/HMDB00819" xr:uid="{00000000-0004-0000-0600-00008D010000}"/>
    <hyperlink ref="C75" r:id="rId399" display="http://www.hmdb.ca/metabolites/HMDB03584" xr:uid="{00000000-0004-0000-0600-00008E010000}"/>
    <hyperlink ref="C76" r:id="rId400" display="http://www.hmdb.ca/metabolites/HMDB01431" xr:uid="{00000000-0004-0000-0600-00008F010000}"/>
    <hyperlink ref="C77" r:id="rId401" display="http://www.hmdb.ca/metabolites/HMDB00001" xr:uid="{00000000-0004-0000-0600-000090010000}"/>
    <hyperlink ref="C78" r:id="rId402" display="http://www.hmdb.ca/metabolites/HMDB00216" xr:uid="{00000000-0004-0000-0600-000091010000}"/>
    <hyperlink ref="C79" r:id="rId403" display="http://www.hmdb.ca/metabolites/HMDB00721" xr:uid="{00000000-0004-0000-0600-000092010000}"/>
    <hyperlink ref="C80" r:id="rId404" display="http://www.hmdb.ca/metabolites/HMDB00517" xr:uid="{00000000-0004-0000-0600-000093010000}"/>
    <hyperlink ref="C81" r:id="rId405" display="http://www.hmdb.ca/metabolites/HMDB03357" xr:uid="{00000000-0004-0000-0600-000094010000}"/>
    <hyperlink ref="C82" r:id="rId406" display="http://www.hmdb.ca/metabolites/HMDB01046" xr:uid="{00000000-0004-0000-0600-000095010000}"/>
    <hyperlink ref="C83" r:id="rId407" display="HMDB28775" xr:uid="{00000000-0004-0000-0600-000096010000}"/>
    <hyperlink ref="C84" r:id="rId408" display="http://www.hmdb.ca/metabolites/HMDB00150" xr:uid="{00000000-0004-0000-0600-000097010000}"/>
    <hyperlink ref="C85" r:id="rId409" display="HMDB06479" xr:uid="{00000000-0004-0000-0600-000098010000}"/>
    <hyperlink ref="C87" r:id="rId410" display="http://www.hmdb.ca/metabolites/HMDB01860" xr:uid="{00000000-0004-0000-0600-000099010000}"/>
    <hyperlink ref="C88" r:id="rId411" display="http://www.hmdb.ca/metabolites/HMDB00158" xr:uid="{00000000-0004-0000-0600-00009A010000}"/>
    <hyperlink ref="C90" r:id="rId412" display="http://www.hmdb.ca/metabolites/HMDB04113" xr:uid="{00000000-0004-0000-0600-00009B010000}"/>
    <hyperlink ref="C91" r:id="rId413" display="http://www.hmdb.ca/metabolites/HMDB01565" xr:uid="{00000000-0004-0000-0600-00009C010000}"/>
    <hyperlink ref="C92" r:id="rId414" display="http://www.hmdb.ca/metabolites/HMDB00206" xr:uid="{00000000-0004-0000-0600-00009D010000}"/>
    <hyperlink ref="C93" r:id="rId415" display="http://www.hmdb.ca/metabolites/HMDB00670" xr:uid="{00000000-0004-0000-0600-00009E010000}"/>
    <hyperlink ref="C94" r:id="rId416" display="http://www.hmdb.ca/metabolites/HMDB01325" xr:uid="{00000000-0004-0000-0600-00009F010000}"/>
    <hyperlink ref="C96" r:id="rId417" display="http://www.hmdb.ca/metabolites/HMDB01847" xr:uid="{00000000-0004-0000-0600-0000A0010000}"/>
    <hyperlink ref="C97" r:id="rId418" display="http://www.hmdb.ca/metabolites/HMDB00840" xr:uid="{00000000-0004-0000-0600-0000A1010000}"/>
    <hyperlink ref="C98" r:id="rId419" display="http://www.hmdb.ca/metabolites/HMDB00609" xr:uid="{00000000-0004-0000-0600-0000A2010000}"/>
    <hyperlink ref="C99" r:id="rId420" display="http://www.hmdb.ca/metabolites/HMDB03966" xr:uid="{00000000-0004-0000-0600-0000A3010000}"/>
    <hyperlink ref="C100" r:id="rId421" display="http://www.hmdb.ca/metabolites/HMDB01539" xr:uid="{00000000-0004-0000-0600-0000A4010000}"/>
    <hyperlink ref="C101" r:id="rId422" display="http://www.hmdb.ca/metabolites/HMDB01256" xr:uid="{00000000-0004-0000-0600-0000A5010000}"/>
    <hyperlink ref="C102" r:id="rId423" display="http://www.hmdb.ca/metabolites/HMDB02096" xr:uid="{00000000-0004-0000-0600-0000A6010000}"/>
    <hyperlink ref="C103" r:id="rId424" display="http://www.hmdb.ca/metabolites/HMDB00201" xr:uid="{00000000-0004-0000-0600-0000A7010000}"/>
    <hyperlink ref="C104" r:id="rId425" display="http://www.hmdb.ca/metabolites/HMDB00929" xr:uid="{00000000-0004-0000-0600-0000A8010000}"/>
    <hyperlink ref="C105" r:id="rId426" display="http://www.hmdb.ca/metabolites/HMDB00684" xr:uid="{00000000-0004-0000-0600-0000A9010000}"/>
    <hyperlink ref="C106" r:id="rId427" display="http://www.hmdb.ca/metabolites/HMDB01511" xr:uid="{00000000-0004-0000-0600-0000AA010000}"/>
    <hyperlink ref="C107" r:id="rId428" display="http://www.hmdb.ca/metabolites/HMDB04620" xr:uid="{00000000-0004-0000-0600-0000AB010000}"/>
    <hyperlink ref="C109" r:id="rId429" display="http://www.hmdb.ca/metabolites/HMDB00014" xr:uid="{00000000-0004-0000-0600-0000AC010000}"/>
    <hyperlink ref="C110" r:id="rId430" display="http://www.hmdb.ca/metabolites/HMDB0000012" xr:uid="{00000000-0004-0000-0600-0000AD010000}"/>
    <hyperlink ref="C111" r:id="rId431" display="http://www.hmdb.ca/metabolites/HMDB00468" xr:uid="{00000000-0004-0000-0600-0000AE010000}"/>
    <hyperlink ref="C112" r:id="rId432" display="http://www.hmdb.ca/metabolites/HMDB00194" xr:uid="{00000000-0004-0000-0600-0000AF010000}"/>
    <hyperlink ref="C113" r:id="rId433" display="http://www.hmdb.ca/metabolites/HMDB00192" xr:uid="{00000000-0004-0000-0600-0000B0010000}"/>
    <hyperlink ref="C115" r:id="rId434" display="http://www.hmdb.ca/metabolites/HMDB00296" xr:uid="{00000000-0004-0000-0600-0000B1010000}"/>
    <hyperlink ref="C116" r:id="rId435" display="http://www.hmdb.ca/metabolites/HMDB00688" xr:uid="{00000000-0004-0000-0600-0000B2010000}"/>
    <hyperlink ref="C118" r:id="rId436" display="http://www.hmdb.ca/metabolites/HMDB00086" xr:uid="{00000000-0004-0000-0600-0000B3010000}"/>
    <hyperlink ref="C119" r:id="rId437" display="http://www.hmdb.ca/metabolites/HMDB00982" xr:uid="{00000000-0004-0000-0600-0000B4010000}"/>
    <hyperlink ref="C120" r:id="rId438" display="http://www.hmdb.ca/metabolites/HMDB06049" xr:uid="{00000000-0004-0000-0600-0000B5010000}"/>
    <hyperlink ref="C121" r:id="rId439" display="http://www.hmdb.ca/metabolites/HMDB61717" xr:uid="{00000000-0004-0000-0600-0000B6010000}"/>
    <hyperlink ref="C122" r:id="rId440" display="http://www.hmdb.ca/metabolites/HMDB00235" xr:uid="{00000000-0004-0000-0600-0000B7010000}"/>
    <hyperlink ref="C123" r:id="rId441" display="http://www.hmdb.ca/metabolites/HMDB01294" xr:uid="{00000000-0004-0000-0600-0000B8010000}"/>
    <hyperlink ref="C124" r:id="rId442" display="http://www.hmdb.ca/metabolites/HMDB00085" xr:uid="{00000000-0004-0000-0600-0000B9010000}"/>
    <hyperlink ref="C132" r:id="rId443" display="http://www.hmdb.ca/metabolites/HMDB00305" xr:uid="{00000000-0004-0000-0600-0000BA010000}"/>
    <hyperlink ref="C126" r:id="rId444" display="http://www.hmdb.ca/metabolites/HMDB00195" xr:uid="{00000000-0004-0000-0600-0000BB010000}"/>
    <hyperlink ref="C127" r:id="rId445" display="http://www.hmdb.ca/metabolites/HMDB13130" xr:uid="{00000000-0004-0000-0600-0000BC010000}"/>
    <hyperlink ref="C128" r:id="rId446" display="http://www.hmdb.ca/metabolites/HMDB03331" xr:uid="{00000000-0004-0000-0600-0000BD010000}"/>
    <hyperlink ref="C129" r:id="rId447" display="http://www.hmdb.ca/metabolites/HMDB04044" xr:uid="{00000000-0004-0000-0600-0000BE010000}"/>
    <hyperlink ref="C130" r:id="rId448" display="http://www.hmdb.ca/metabolites/HMDB00133" xr:uid="{00000000-0004-0000-0600-0000BF010000}"/>
    <hyperlink ref="C131" r:id="rId449" display="http://www.hmdb.ca/metabolites/HMDB01358" xr:uid="{00000000-0004-0000-0600-0000C0010000}"/>
    <hyperlink ref="C133" r:id="rId450" display="http://www.hmdb.ca/metabolites/HMDB00052" xr:uid="{00000000-0004-0000-0600-0000C1010000}"/>
    <hyperlink ref="C134" r:id="rId451" display="http://www.hmdb.ca/metabolites/HMDB01173" xr:uid="{00000000-0004-0000-0600-0000C2010000}"/>
    <hyperlink ref="C135" r:id="rId452" display="http://www.hmdb.ca/metabolites/HMDB04824" xr:uid="{00000000-0004-0000-0600-0000C3010000}"/>
    <hyperlink ref="C136" r:id="rId453" display="http://www.hmdb.ca/metabolites/HMDB0000288" xr:uid="{00000000-0004-0000-0600-0000C4010000}"/>
    <hyperlink ref="C137" r:id="rId454" display="http://www.hmdb.ca/metabolites/HMDB00058" xr:uid="{00000000-0004-0000-0600-0000C5010000}"/>
    <hyperlink ref="C138" r:id="rId455" display="http://www.hmdb.ca/metabolites/HMDB01397" xr:uid="{00000000-0004-0000-0600-0000C6010000}"/>
    <hyperlink ref="C139" r:id="rId456" display="http://www.hmdb.ca/metabolites/HMDB00244" xr:uid="{00000000-0004-0000-0600-0000C7010000}"/>
    <hyperlink ref="C140" r:id="rId457" display="http://www.hmdb.ca/metabolites/HMDB0000939" xr:uid="{00000000-0004-0000-0600-0000C8010000}"/>
    <hyperlink ref="C141" r:id="rId458" display="http://www.hmdb.ca/metabolites/HMDB00876" xr:uid="{00000000-0004-0000-0600-0000C9010000}"/>
    <hyperlink ref="C142" r:id="rId459" display="http://www.hmdb.ca/metabolites/HMDB00900" xr:uid="{00000000-0004-0000-0600-0000CA010000}"/>
    <hyperlink ref="C143" r:id="rId460" display="http://www.hmdb.ca/metabolites/HMDB01185" xr:uid="{00000000-0004-0000-0600-0000CB010000}"/>
    <hyperlink ref="C144" r:id="rId461" display="http://www.hmdb.ca/metabolites/HMDB01546" xr:uid="{00000000-0004-0000-0600-0000CC010000}"/>
    <hyperlink ref="C145" r:id="rId462" display="http://www.hmdb.ca/metabolites/HMDB0001372" xr:uid="{00000000-0004-0000-0600-0000CD010000}"/>
    <hyperlink ref="C146" r:id="rId463" display="http://www.hmdb.ca/metabolites/HMDB00121" xr:uid="{00000000-0004-0000-0600-0000CE010000}"/>
    <hyperlink ref="C147" r:id="rId464" display="http://www.hmdb.ca/metabolites/HMDB03555" xr:uid="{00000000-0004-0000-0600-0000CF010000}"/>
    <hyperlink ref="C148" r:id="rId465" display="http://www.hmdb.ca/metabolites/HMDB01008" xr:uid="{00000000-0004-0000-0600-0000D0010000}"/>
    <hyperlink ref="C149" r:id="rId466" display="http://www.hmdb.ca/metabolites/HMDB00902" xr:uid="{00000000-0004-0000-0600-0000D1010000}"/>
    <hyperlink ref="C150" r:id="rId467" display="http://www.hmdb.ca/metabolites/HMDB02274" xr:uid="{00000000-0004-0000-0600-0000D2010000}"/>
    <hyperlink ref="C151" r:id="rId468" display="http://www.hmdb.ca/metabolites/HMDB00607" xr:uid="{00000000-0004-0000-0600-0000D3010000}"/>
    <hyperlink ref="C152" r:id="rId469" display="http://www.hmdb.ca/metabolites/HMDB00221" xr:uid="{00000000-0004-0000-0600-0000D4010000}"/>
    <hyperlink ref="C153" r:id="rId470" display="http://www.hmdb.ca/metabolites/HMDB00248" xr:uid="{00000000-0004-0000-0600-0000D5010000}"/>
    <hyperlink ref="C154" r:id="rId471" display="http://www.hmdb.ca/metabolites/HMDB01248" xr:uid="{00000000-0004-0000-0600-0000D6010000}"/>
    <hyperlink ref="C155" r:id="rId472" display="http://www.hmdb.ca/metabolites/HMDB02086" xr:uid="{00000000-0004-0000-0600-0000D7010000}"/>
    <hyperlink ref="C156" r:id="rId473" display="http://www.hmdb.ca/metabolites/HMDB13111" xr:uid="{00000000-0004-0000-0600-0000D8010000}"/>
    <hyperlink ref="C157" r:id="rId474" display="http://www.hmdb.ca/metabolites/HMDB06112" xr:uid="{00000000-0004-0000-0600-0000D9010000}"/>
    <hyperlink ref="C159" r:id="rId475" display="http://www.hmdb.ca/metabolites/HMDB00243" xr:uid="{00000000-0004-0000-0600-0000DA010000}"/>
    <hyperlink ref="C160" r:id="rId476" display="http://www.hmdb.ca/metabolites/HMDB00190" xr:uid="{00000000-0004-0000-0600-0000DB010000}"/>
    <hyperlink ref="C161" r:id="rId477" display="http://www.hmdb.ca/metabolites/HMDB01051" xr:uid="{00000000-0004-0000-0600-0000DC010000}"/>
    <hyperlink ref="C162" r:id="rId478" display="http://www.hmdb.ca/metabolites/HMDB00700" xr:uid="{00000000-0004-0000-0600-0000DD010000}"/>
    <hyperlink ref="C163" r:id="rId479" display="http://www.hmdb.ca/metabolites/HMDB00718" xr:uid="{00000000-0004-0000-0600-0000DE010000}"/>
    <hyperlink ref="C164" r:id="rId480" display="http://www.hmdb.ca/metabolites/HMDB00005" xr:uid="{00000000-0004-0000-0600-0000DF010000}"/>
    <hyperlink ref="C165" r:id="rId481" display="http://www.hmdb.ca/metabolites/HMDB0000112" xr:uid="{00000000-0004-0000-0600-0000E0010000}"/>
    <hyperlink ref="C166" r:id="rId482" display="http://www.hmdb.ca/metabolites/HMDB00691" xr:uid="{00000000-0004-0000-0600-0000E1010000}"/>
    <hyperlink ref="C167" r:id="rId483" display="http://www.hmdb.ca/metabolites/HMDB0000357" xr:uid="{00000000-0004-0000-0600-0000E2010000}"/>
    <hyperlink ref="C168" r:id="rId484" display="http://www.hmdb.ca/metabolites/HMDB00729" xr:uid="{00000000-0004-0000-0600-0000E3010000}"/>
    <hyperlink ref="C169" r:id="rId485" display="http://www.hmdb.ca/metabolites/HMDB00139" xr:uid="{00000000-0004-0000-0600-0000E4010000}"/>
    <hyperlink ref="C170" r:id="rId486" display="http://www.hmdb.ca/metabolites/HMDB00300" xr:uid="{00000000-0004-0000-0600-0000E5010000}"/>
    <hyperlink ref="C171" r:id="rId487" display="http://www.hmdb.ca/metabolites/HMDB00134" xr:uid="{00000000-0004-0000-0600-0000E6010000}"/>
    <hyperlink ref="C172" r:id="rId488" display="http://www.hmdb.ca/metabolites/HMDB00176" xr:uid="{00000000-0004-0000-0600-0000E7010000}"/>
    <hyperlink ref="C173" r:id="rId489" display="http://www.hmdb.ca/metabolites/HMDB00532" xr:uid="{00000000-0004-0000-0600-0000E8010000}"/>
    <hyperlink ref="C174" r:id="rId490" display="http://www.hmdb.ca/metabolites/HMDB00128" xr:uid="{00000000-0004-0000-0600-0000E9010000}"/>
    <hyperlink ref="C175" r:id="rId491" display="http://www.hmdb.ca/metabolites/HMDB00407" xr:uid="{00000000-0004-0000-0600-0000EA010000}"/>
    <hyperlink ref="C176" r:id="rId492" display="http://www.hmdb.ca/metabolites/HMDB00254" xr:uid="{00000000-0004-0000-0600-0000EB010000}"/>
    <hyperlink ref="C177" r:id="rId493" display="http://www.hmdb.ca/metabolites/HMDB00202" xr:uid="{00000000-0004-0000-0600-0000EC010000}"/>
    <hyperlink ref="C178" r:id="rId494" display="http://www.hmdb.ca/metabolites/HMDB00754" xr:uid="{00000000-0004-0000-0600-0000ED010000}"/>
    <hyperlink ref="C179" r:id="rId495" display="http://www.hmdb.ca/metabolites/HMDB02649" xr:uid="{00000000-0004-0000-0600-0000EE010000}"/>
    <hyperlink ref="C180" r:id="rId496" display="http://www.hmdb.ca/metabolites/HMDB04136" xr:uid="{00000000-0004-0000-0600-0000EF010000}"/>
    <hyperlink ref="C181" r:id="rId497" display="http://www.hmdb.ca/metabolites/HMDB01488" xr:uid="{00000000-0004-0000-0600-0000F0010000}"/>
    <hyperlink ref="C182" r:id="rId498" display="http://www.hmdb.ca/metabolites/HMDB0002243" xr:uid="{00000000-0004-0000-0600-0000F1010000}"/>
    <hyperlink ref="C183" r:id="rId499" display="http://www.hmdb.ca/metabolites/HMDB00262" xr:uid="{00000000-0004-0000-0600-0000F2010000}"/>
    <hyperlink ref="C185" r:id="rId500" display="http://www.hmdb.ca/metabolites/HMDB00695" xr:uid="{00000000-0004-0000-0600-0000F3010000}"/>
    <hyperlink ref="C186" r:id="rId501" display="http://www.hmdb.ca/metabolites/HMDB02092" xr:uid="{00000000-0004-0000-0600-0000F4010000}"/>
    <hyperlink ref="C187" r:id="rId502" display="http://www.hmdb.ca/metabolites/HMDB00766" xr:uid="{00000000-0004-0000-0600-0000F5010000}"/>
    <hyperlink ref="C188" r:id="rId503" display="http://www.hmdb.ca/metabolites/HMDB01844" xr:uid="{00000000-0004-0000-0600-0000F6010000}"/>
    <hyperlink ref="C189" r:id="rId504" display="http://www.hmdb.ca/metabolites/HMDB00624" xr:uid="{00000000-0004-0000-0600-0000F7010000}"/>
    <hyperlink ref="C190" r:id="rId505" display="http://www.hmdb.ca/metabolites/HMDB00661" xr:uid="{00000000-0004-0000-0600-0000F8010000}"/>
    <hyperlink ref="C191" r:id="rId506" display="http://www.hmdb.ca/metabolites/HMDB00223" xr:uid="{00000000-0004-0000-0600-0000F9010000}"/>
    <hyperlink ref="C192" r:id="rId507" display="http://www.hmdb.ca/metabolites/HMDB00622" xr:uid="{00000000-0004-0000-0600-0000FA010000}"/>
    <hyperlink ref="C193" r:id="rId508" display="http://www.hmdb.ca/metabolites/HMDB00026" xr:uid="{00000000-0004-0000-0600-0000FB010000}"/>
    <hyperlink ref="C194" r:id="rId509" display="http://www.hmdb.ca/metabolites/HMDB00156" xr:uid="{00000000-0004-0000-0600-0000FC010000}"/>
    <hyperlink ref="C195" r:id="rId510" display="http://www.hmdb.ca/metabolites/HMDB00034" xr:uid="{00000000-0004-0000-0600-0000FD010000}"/>
    <hyperlink ref="C196" r:id="rId511" display="http://www.hmdb.ca/metabolites/HMDB14581" xr:uid="{00000000-0004-0000-0600-0000FE010000}"/>
    <hyperlink ref="C197" r:id="rId512" display="http://www.hmdb.ca/metabolites/HMDB00157" xr:uid="{00000000-0004-0000-0600-0000FF010000}"/>
    <hyperlink ref="C198" r:id="rId513" display="http://www.hmdb.ca/metabolites/HMDB00209" xr:uid="{00000000-0004-0000-0600-000000020000}"/>
    <hyperlink ref="C199" r:id="rId514" display="http://www.hmdb.ca/metabolites/HMDB00613/" xr:uid="{00000000-0004-0000-0600-000001020000}"/>
    <hyperlink ref="C200" r:id="rId515" display="http://www.hmdb.ca/metabolites/HMDB01123" xr:uid="{00000000-0004-0000-0600-000002020000}"/>
    <hyperlink ref="C201" r:id="rId516" display="http://www.hmdb.ca/metabolites/HMDB00500" xr:uid="{00000000-0004-0000-0600-000003020000}"/>
    <hyperlink ref="C202" r:id="rId517" display="http://www.hmdb.ca/metabolites/HMDB01494" xr:uid="{00000000-0004-0000-0600-000004020000}"/>
    <hyperlink ref="C203" r:id="rId518" display="http://www.hmdb.ca/metabolites/HMDB0000224" xr:uid="{00000000-0004-0000-0600-000005020000}"/>
    <hyperlink ref="C204" r:id="rId519" display="http://www.hmdb.ca/metabolites/HMDB00730" xr:uid="{00000000-0004-0000-0600-000006020000}"/>
    <hyperlink ref="C205" r:id="rId520" display="http://www.hmdb.ca/metabolites/HMDB00448" xr:uid="{00000000-0004-0000-0600-000007020000}"/>
    <hyperlink ref="C207" r:id="rId521" display="http://www.hmdb.ca/metabolites/HMDB00422" xr:uid="{00000000-0004-0000-0600-000008020000}"/>
    <hyperlink ref="C208" r:id="rId522" display="http://www.hmdb.ca/metabolites/HMDB00227" xr:uid="{00000000-0004-0000-0600-000009020000}"/>
    <hyperlink ref="C209" r:id="rId523" display="http://www.hmdb.ca/metabolites/HMDB59655" xr:uid="{00000000-0004-0000-0600-00000A020000}"/>
    <hyperlink ref="C210" r:id="rId524" display="http://www.hmdb.ca/metabolites/HMDB0000426" xr:uid="{00000000-0004-0000-0600-00000B020000}"/>
    <hyperlink ref="C211" r:id="rId525" display="http://www.hmdb.ca/metabolites/HMDB59916" xr:uid="{00000000-0004-0000-0600-00000C020000}"/>
    <hyperlink ref="C212" r:id="rId526" display="http://www.hmdb.ca/metabolites/HMDB00098" xr:uid="{00000000-0004-0000-0600-00000D020000}"/>
    <hyperlink ref="C213" r:id="rId527" display="http://www.hmdb.ca/metabolites/HMDB0001587" xr:uid="{00000000-0004-0000-0600-00000E020000}"/>
    <hyperlink ref="C214" r:id="rId528" display="http://www.hmdb.ca/metabolites/HMDB00764" xr:uid="{00000000-0004-0000-0600-00000F020000}"/>
    <hyperlink ref="C215" r:id="rId529" display="http://www.hmdb.ca/metabolites/HMDB00786" xr:uid="{00000000-0004-0000-0600-000010020000}"/>
    <hyperlink ref="C216" r:id="rId530" display="http://www.hmdb.ca/metabolites/HMDB00292" xr:uid="{00000000-0004-0000-0600-000011020000}"/>
    <hyperlink ref="C217" r:id="rId531" display="http://www.hmdb.ca/metabolites/HMDB62635" xr:uid="{00000000-0004-0000-0600-000012020000}"/>
    <hyperlink ref="C218" r:id="rId532" display="http://www.hmdb.ca/metabolites/HMDB00703" xr:uid="{00000000-0004-0000-0600-000013020000}"/>
    <hyperlink ref="C219" r:id="rId533" display="http://www.hmdb.ca/metabolites/HMDB00568" xr:uid="{00000000-0004-0000-0600-000014020000}"/>
    <hyperlink ref="C220" r:id="rId534" display="http://www.hmdb.ca/metabolites/HMDB0000440" xr:uid="{00000000-0004-0000-0600-000015020000}"/>
    <hyperlink ref="C221" r:id="rId535" display="http://www.hmdb.ca/metabolites/HMDB01476" xr:uid="{00000000-0004-0000-0600-000016020000}"/>
    <hyperlink ref="C222" r:id="rId536" display="http://www.hmdb.ca/metabolites/HMDB00073" xr:uid="{00000000-0004-0000-0600-000017020000}"/>
    <hyperlink ref="C223" r:id="rId537" display="http://www.hmdb.ca/metabolites/HMDB0000996" xr:uid="{00000000-0004-0000-0600-000018020000}"/>
    <hyperlink ref="C225" r:id="rId538" display="http://www.hmdb.ca/metabolites/HMDB00152" xr:uid="{00000000-0004-0000-0600-000019020000}"/>
    <hyperlink ref="C226" r:id="rId539" display="http://www.hmdb.ca/metabolites/HMDB00226" xr:uid="{00000000-0004-0000-0600-00001A020000}"/>
    <hyperlink ref="C227" r:id="rId540" display="http://www.hmdb.ca/metabolites/HMDB00462" xr:uid="{00000000-0004-0000-0600-00001B020000}"/>
    <hyperlink ref="C228" r:id="rId541" display="http://www.hmdb.ca/metabolites/HMDB00678" xr:uid="{00000000-0004-0000-0600-00001C020000}"/>
    <hyperlink ref="C229" r:id="rId542" display="http://www.hmdb.ca/metabolites/HMDB00510" xr:uid="{00000000-0004-0000-0600-00001D020000}"/>
    <hyperlink ref="C231" r:id="rId543" display="http://www.hmdb.ca/metabolites/HMDB02285" xr:uid="{00000000-0004-0000-0600-00001E020000}"/>
    <hyperlink ref="C232" r:id="rId544" display="http://www.hmdb.ca/metabolites/HMDB0000355" xr:uid="{00000000-0004-0000-0600-00001F020000}"/>
    <hyperlink ref="C233" r:id="rId545" display="http://www.hmdb.ca/metabolites/HMDB00205" xr:uid="{00000000-0004-0000-0600-000020020000}"/>
    <hyperlink ref="C235" r:id="rId546" display="http://www.hmdb.ca/metabolites/HMDB01713" xr:uid="{00000000-0004-0000-0600-000021020000}"/>
    <hyperlink ref="C234" r:id="rId547" display="http://www.hmdb.ca/metabolites/HMDB02035" xr:uid="{00000000-0004-0000-0600-000022020000}"/>
    <hyperlink ref="C236" r:id="rId548" display="http://www.hmdb.ca/metabolites/HMDB60256" xr:uid="{00000000-0004-0000-0600-000023020000}"/>
    <hyperlink ref="C237" r:id="rId549" display="http://www.hmdb.ca/metabolites/HMDB00779" xr:uid="{00000000-0004-0000-0600-000024020000}"/>
    <hyperlink ref="C238" r:id="rId550" display="http://www.hmdb.ca/metabolites/HMDB02199" xr:uid="{00000000-0004-0000-0600-000025020000}"/>
    <hyperlink ref="C239" r:id="rId551" display="http://www.hmdb.ca/metabolites/HMDB0000232" xr:uid="{00000000-0004-0000-0600-000026020000}"/>
    <hyperlink ref="C240" r:id="rId552" display="http://www.hmdb.ca/metabolites/HMDB00263" xr:uid="{00000000-0004-0000-0600-000027020000}"/>
    <hyperlink ref="C242" r:id="rId553" display="http://www.hmdb.ca/metabolites/HMDB00289" xr:uid="{00000000-0004-0000-0600-000028020000}"/>
    <hyperlink ref="C243" r:id="rId554" display="http://www.hmdb.ca/metabolites/HMDB01473" xr:uid="{00000000-0004-0000-0600-000029020000}"/>
    <hyperlink ref="C244" r:id="rId555" display="http://www.hmdb.ca/metabolites/HMDB00126" xr:uid="{00000000-0004-0000-0600-00002A020000}"/>
    <hyperlink ref="C245" r:id="rId556" display="http://www.hmdb.ca/metabolites/HMDB00958" xr:uid="{00000000-0004-0000-0600-00002B020000}"/>
    <hyperlink ref="C246" r:id="rId557" display="http://www.hmdb.ca/metabolites/HMDB03070" xr:uid="{00000000-0004-0000-0600-00002C020000}"/>
    <hyperlink ref="C247" r:id="rId558" display="http://www.hmdb.ca/metabolites/HMDB00072" xr:uid="{00000000-0004-0000-0600-00002D020000}"/>
    <hyperlink ref="C248" r:id="rId559" display="http://www.hmdb.ca/metabolites/HMDB00893" xr:uid="{00000000-0004-0000-0600-00002E020000}"/>
    <hyperlink ref="C249" r:id="rId560" display="http://www.hmdb.ca/metabolites/HMDB00197" xr:uid="{00000000-0004-0000-0600-00002F020000}"/>
    <hyperlink ref="C250" r:id="rId561" display="http://www.hmdb.ca/metabolites/HMDB00904" xr:uid="{00000000-0004-0000-0600-000030020000}"/>
    <hyperlink ref="C251" r:id="rId562" display="http://www.hmdb.ca/metabolites/HMDB00812" xr:uid="{00000000-0004-0000-0600-000031020000}"/>
    <hyperlink ref="C253" r:id="rId563" display="http://www.hmdb.ca/metabolites/HMDB00402" xr:uid="{00000000-0004-0000-0600-000032020000}"/>
    <hyperlink ref="C254" r:id="rId564" display="http://www.hmdb.ca/metabolites/HMDB12156" xr:uid="{00000000-0004-0000-0600-000033020000}"/>
    <hyperlink ref="C255" r:id="rId565" display="http://www.hmdb.ca/metabolites/HMDB01015" xr:uid="{00000000-0004-0000-0600-000034020000}"/>
    <hyperlink ref="C256" r:id="rId566" display="http://www.hmdb.ca/metabolites/HMDB00714" xr:uid="{00000000-0004-0000-0600-000035020000}"/>
    <hyperlink ref="C258" r:id="rId567" display="http://www.hmdb.ca/metabolites/HMDB00122" xr:uid="{00000000-0004-0000-0600-000036020000}"/>
    <hyperlink ref="C259" r:id="rId568" display="http://www.hmdb.ca/metabolites/HMDB00169" xr:uid="{00000000-0004-0000-0600-000037020000}"/>
    <hyperlink ref="C260" r:id="rId569" display="http://www.hmdb.ca/metabolites/HMDB00660" xr:uid="{00000000-0004-0000-0600-000038020000}"/>
    <hyperlink ref="C261" r:id="rId570" display="http://www.hmdb.ca/metabolites/HMDB00707" xr:uid="{00000000-0004-0000-0600-000039020000}"/>
    <hyperlink ref="C262" r:id="rId571" display="http://www.hmdb.ca/metabolites/HMDB01889" xr:uid="{00000000-0004-0000-0600-00003A020000}"/>
    <hyperlink ref="C263" r:id="rId572" display="http://www.hmdb.ca/metabolites/HMDB00247" xr:uid="{00000000-0004-0000-0600-00003B020000}"/>
    <hyperlink ref="C264" r:id="rId573" display="http://www.hmdb.ca/metabolites/HMDB00118" xr:uid="{00000000-0004-0000-0600-00003C020000}"/>
    <hyperlink ref="C265" r:id="rId574" display="http://www.hmdb.ca/metabolites/HMDB00765" xr:uid="{00000000-0004-0000-0600-00003D020000}"/>
    <hyperlink ref="C266" r:id="rId575" display="http://www.hmdb.ca/metabolites/HMDB00017" xr:uid="{00000000-0004-0000-0600-00003E020000}"/>
    <hyperlink ref="C267" r:id="rId576" display="http://www.hmdb.ca/metabolites/HMDB00272" xr:uid="{00000000-0004-0000-0600-00003F020000}"/>
    <hyperlink ref="C268" r:id="rId577" display="http://www.hmdb.ca/metabolites/HMDB0000362/" xr:uid="{00000000-0004-0000-0600-000040020000}"/>
    <hyperlink ref="C269" r:id="rId578" display="http://www.hmdb.ca/metabolites/HMDB00784" xr:uid="{00000000-0004-0000-0600-000041020000}"/>
    <hyperlink ref="C270" r:id="rId579" display="http://www.hmdb.ca/metabolites/HMDB06029" xr:uid="{00000000-0004-0000-0600-000042020000}"/>
    <hyperlink ref="C271" r:id="rId580" display="http://www.hmdb.ca/metabolites/HMDB0000715" xr:uid="{00000000-0004-0000-0600-000043020000}"/>
    <hyperlink ref="C272" r:id="rId581" display="http://www.hmdb.ca/metabolites/HMDB01138" xr:uid="{00000000-0004-0000-0600-000044020000}"/>
    <hyperlink ref="C273" r:id="rId582" display="http://www.hmdb.ca/metabolites/HMDB02302" xr:uid="{00000000-0004-0000-0600-000045020000}"/>
    <hyperlink ref="C274" r:id="rId583" display="http://www.hmdb.ca/metabolites/HMDB00763" xr:uid="{00000000-0004-0000-0600-000046020000}"/>
    <hyperlink ref="C275" r:id="rId584" display="http://www.hmdb.ca/metabolites/HMDB11745" xr:uid="{00000000-0004-0000-0600-000047020000}"/>
    <hyperlink ref="C276" r:id="rId585" display="http://www.hmdb.ca/metabolites/HMDB00094" xr:uid="{00000000-0004-0000-0600-000048020000}"/>
    <hyperlink ref="C277" r:id="rId586" display="http://www.hmdb.ca/metabolites/HMDB00127" xr:uid="{00000000-0004-0000-0600-000049020000}"/>
    <hyperlink ref="C278" r:id="rId587" display="http://www.hmdb.ca/metabolites/HMDB62403" xr:uid="{00000000-0004-0000-0600-00004A020000}"/>
    <hyperlink ref="C279" r:id="rId588" display="http://www.hmdb.ca/metabolites/HMDB00291" xr:uid="{00000000-0004-0000-0600-00004B020000}"/>
    <hyperlink ref="C280" r:id="rId589" display="http://www.hmdb.ca/metabolites/HMDB01321" xr:uid="{00000000-0004-0000-0600-00004C020000}"/>
    <hyperlink ref="C281" r:id="rId590" display="http://www.hmdb.ca/metabolites/HMDB00731" xr:uid="{00000000-0004-0000-0600-00004D020000}"/>
    <hyperlink ref="C282" r:id="rId591" display="http://www.hmdb.ca/metabolites/HMDB60484" xr:uid="{00000000-0004-0000-0600-00004E020000}"/>
    <hyperlink ref="C283" r:id="rId592" display="http://www.hmdb.ca/metabolites/HMDB00881" xr:uid="{00000000-0004-0000-0600-00004F020000}"/>
    <hyperlink ref="C284" r:id="rId593" display="http://www.hmdb.ca/metabolites/HMDB00671" xr:uid="{00000000-0004-0000-0600-000050020000}"/>
    <hyperlink ref="C285" r:id="rId594" display="http://www.hmdb.ca/metabolites/HMDB00512" xr:uid="{00000000-0004-0000-0600-000051020000}"/>
    <hyperlink ref="C286" r:id="rId595" display="http://www.hmdb.ca/metabolites/HMDB00682" xr:uid="{00000000-0004-0000-0600-000052020000}"/>
    <hyperlink ref="C287" r:id="rId596" display="http://www.hmdb.ca/metabolites/HMDB00210" xr:uid="{00000000-0004-0000-0600-000053020000}"/>
    <hyperlink ref="C288" r:id="rId597" display="http://www.hmdb.ca/metabolites/HMDB00099" xr:uid="{00000000-0004-0000-0600-000054020000}"/>
    <hyperlink ref="C289" r:id="rId598" display="http://www.hmdb.ca/metabolites/HMDB00866" xr:uid="{00000000-0004-0000-0600-000055020000}"/>
    <hyperlink ref="C290" r:id="rId599" display="http://www.hmdb.ca/metabolites/HMDB0000806" xr:uid="{00000000-0004-0000-0600-000056020000}"/>
    <hyperlink ref="C291" r:id="rId600" display="http://www.hmdb.ca/metabolites/HMDB01548" xr:uid="{00000000-0004-0000-0600-000057020000}"/>
    <hyperlink ref="C292" r:id="rId601" display="http://www.hmdb.ca/metabolites/HMDB00618" xr:uid="{00000000-0004-0000-0600-000058020000}"/>
    <hyperlink ref="C293" r:id="rId602" display="http://www.hmdb.ca/metabolites/HMDB01389" xr:uid="{00000000-0004-0000-0600-000059020000}"/>
    <hyperlink ref="C294" r:id="rId603" display="http://www.hmdb.ca/metabolites/HMDB00027" xr:uid="{00000000-0004-0000-0600-00005A020000}"/>
    <hyperlink ref="C295" r:id="rId604" display="http://www.hmdb.ca/metabolites/HMDB00273" xr:uid="{00000000-0004-0000-0600-00005B020000}"/>
    <hyperlink ref="C296" r:id="rId605" display="http://www.hmdb.ca/metabolites/HMDB00767" xr:uid="{00000000-0004-0000-0600-00005C020000}"/>
    <hyperlink ref="C297" r:id="rId606" display="http://www.hmdb.ca/metabolites/HMDB00030" xr:uid="{00000000-0004-0000-0600-00005D020000}"/>
    <hyperlink ref="C298" r:id="rId607" display="http://www.hmdb.ca/metabolites/HMDB13713" xr:uid="{00000000-0004-0000-0600-00005E020000}"/>
    <hyperlink ref="C299" r:id="rId608" display="http://www.hmdb.ca/metabolites/HMDB01491" xr:uid="{00000000-0004-0000-0600-00005F020000}"/>
    <hyperlink ref="C301" r:id="rId609" display="http://www.hmdb.ca/metabolites/HMDB00884" xr:uid="{00000000-0004-0000-0600-000060020000}"/>
    <hyperlink ref="C303" r:id="rId610" display="http://www.hmdb.ca/metabolites/HMDB0001254" xr:uid="{00000000-0004-0000-0600-000061020000}"/>
    <hyperlink ref="C304" r:id="rId611" display="http://www.hmdb.ca/metabolites/HMDB0001401" xr:uid="{00000000-0004-0000-0600-000062020000}"/>
    <hyperlink ref="C306" r:id="rId612" display="http://www.hmdb.ca/metabolites/HMDB06344" xr:uid="{00000000-0004-0000-0600-000063020000}"/>
    <hyperlink ref="C307" r:id="rId613" display="http://www.hmdb.ca/metabolites/HMDB00559" xr:uid="{00000000-0004-0000-0600-000064020000}"/>
    <hyperlink ref="C308" r:id="rId614" display="http://www.hmdb.ca/metabolites/HMDB02259" xr:uid="{00000000-0004-0000-0600-000065020000}"/>
    <hyperlink ref="C309" r:id="rId615" display="http://www.hmdb.ca/metabolites/HMDB0001316" xr:uid="{00000000-0004-0000-0600-000066020000}"/>
    <hyperlink ref="C310" r:id="rId616" display="http://www.hmdb.ca/metabolites/HMDB01388" xr:uid="{00000000-0004-0000-0600-000067020000}"/>
    <hyperlink ref="C311" r:id="rId617" display="http://www.hmdb.ca/metabolites/HMDB00673" xr:uid="{00000000-0004-0000-0600-000068020000}"/>
    <hyperlink ref="C312" r:id="rId618" display="http://www.hmdb.ca/metabolites/HMDB00299" xr:uid="{00000000-0004-0000-0600-000069020000}"/>
    <hyperlink ref="C313" r:id="rId619" display="http://www.hmdb.ca/metabolites/HMDB01068" xr:uid="{00000000-0004-0000-0600-00006A020000}"/>
    <hyperlink ref="C314" r:id="rId620" display="http://www.hmdb.ca/metabolites/HMDB01852" xr:uid="{00000000-0004-0000-0600-00006B020000}"/>
    <hyperlink ref="C315" r:id="rId621" display="http://www.hmdb.ca/metabolites/HMDB01067" xr:uid="{00000000-0004-0000-0600-00006C020000}"/>
    <hyperlink ref="C316" r:id="rId622" display="http://www.hmdb.ca/metabolites/HMDB60102" xr:uid="{00000000-0004-0000-0600-00006D020000}"/>
    <hyperlink ref="C317" r:id="rId623" display="http://www.hmdb.ca/metabolites/HMDB01202" xr:uid="{00000000-0004-0000-0600-00006E020000}"/>
    <hyperlink ref="C318" r:id="rId624" display="http://www.hmdb.ca/metabolites/HMDB00125" xr:uid="{00000000-0004-0000-0600-00006F020000}"/>
    <hyperlink ref="C319" r:id="rId625" display="http://www.hmdb.ca/metabolites/HMDB01409" xr:uid="{00000000-0004-0000-0600-000070020000}"/>
    <hyperlink ref="C320" r:id="rId626" display="http://www.hmdb.ca/metabolites/HMDB00230" xr:uid="{00000000-0004-0000-0600-000071020000}"/>
    <hyperlink ref="C321" r:id="rId627" display="http://www.hmdb.ca/metabolites/HMDB01285" xr:uid="{00000000-0004-0000-0600-000072020000}"/>
    <hyperlink ref="C322" r:id="rId628" display="http://www.hmdb.ca/metabolites/HMDB01227" xr:uid="{00000000-0004-0000-0600-000073020000}"/>
    <hyperlink ref="C323" r:id="rId629" display="http://www.hmdb.ca/metabolites/HMDB00095" xr:uid="{00000000-0004-0000-0600-000074020000}"/>
    <hyperlink ref="C324" r:id="rId630" display="http://www.hmdb.ca/metabolites/HMDB01058" xr:uid="{00000000-0004-0000-0600-000075020000}"/>
    <hyperlink ref="C325" r:id="rId631" display="http://www.hmdb.ca/metabolites/HMDB00186" xr:uid="{00000000-0004-0000-0600-000076020000}"/>
    <hyperlink ref="C326" r:id="rId632" display="http://www.hmdb.ca/metabolites/HMDB00258" xr:uid="{00000000-0004-0000-0600-000077020000}"/>
    <hyperlink ref="C327" r:id="rId633" display="http://www.hmdb.ca/metabolites/HMDB01314" xr:uid="{00000000-0004-0000-0600-000078020000}"/>
    <hyperlink ref="C328" r:id="rId634" display="http://www.hmdb.ca/metabolites/HMDB03559" xr:uid="{00000000-0004-0000-0600-000079020000}"/>
    <hyperlink ref="C329" r:id="rId635" display="http://www.hmdb.ca/metabolites/HMDB00045" xr:uid="{00000000-0004-0000-0600-00007A020000}"/>
    <hyperlink ref="C330" r:id="rId636" display="http://www.hmdb.ca/metabolites/HMDB00175" xr:uid="{00000000-0004-0000-0600-00007B020000}"/>
    <hyperlink ref="C331" r:id="rId637" display="http://www.hmdb.ca/metabolites/HMDB0001220" xr:uid="{00000000-0004-0000-0600-00007C020000}"/>
    <hyperlink ref="C332" r:id="rId638" xr:uid="{00000000-0004-0000-0600-00007D020000}"/>
    <hyperlink ref="C333" r:id="rId639" display="http://www.hmdb.ca/metabolites/HMDB01245" xr:uid="{00000000-0004-0000-0600-00007E020000}"/>
    <hyperlink ref="C335" r:id="rId640" display="http://www.hmdb.ca/metabolites/HMDB00626" xr:uid="{00000000-0004-0000-0600-00007F020000}"/>
    <hyperlink ref="C336" r:id="rId641" display="http://www.hmdb.ca/metabolites/HMDB00518" xr:uid="{00000000-0004-0000-0600-000080020000}"/>
    <hyperlink ref="C337" r:id="rId642" display="http://www.hmdb.ca/metabolites/HMDB00295" xr:uid="{00000000-0004-0000-0600-000081020000}"/>
    <hyperlink ref="C338" r:id="rId643" display="http://www.hmdb.ca/metabolites/HMDB00865" xr:uid="{00000000-0004-0000-0600-000082020000}"/>
    <hyperlink ref="C339" r:id="rId644" display="http://www.hmdb.ca/metabolites/HMDB00619" xr:uid="{00000000-0004-0000-0600-000083020000}"/>
    <hyperlink ref="C340" r:id="rId645" display="http://www.hmdb.ca/metabolites/HMDB01492" xr:uid="{00000000-0004-0000-0600-000084020000}"/>
    <hyperlink ref="C341" r:id="rId646" display="http://www.hmdb.ca/metabolites/HMDB01341" xr:uid="{00000000-0004-0000-0600-000085020000}"/>
    <hyperlink ref="C342" r:id="rId647" display="http://www.hmdb.ca/metabolites/HMDB01893" xr:uid="{00000000-0004-0000-0600-000086020000}"/>
    <hyperlink ref="C343" r:id="rId648" display="http://www.hmdb.ca/metabolites/HMDB01201" xr:uid="{00000000-0004-0000-0600-000087020000}"/>
    <hyperlink ref="C344" r:id="rId649" display="http://www.hmdb.ca/metabolites/HMDB00637" xr:uid="{00000000-0004-0000-0600-000088020000}"/>
    <hyperlink ref="C345" r:id="rId650" display="http://www.hmdb.ca/metabolites/HMDB00536" xr:uid="{00000000-0004-0000-0600-000089020000}"/>
    <hyperlink ref="C346" r:id="rId651" display="http://www.hmdb.ca/metabolites/HMDB00138" xr:uid="{00000000-0004-0000-0600-00008A020000}"/>
    <hyperlink ref="C347" r:id="rId652" display="http://www.hmdb.ca/metabolites/HMDB00653" xr:uid="{00000000-0004-0000-0600-00008B020000}"/>
    <hyperlink ref="C348" r:id="rId653" display="http://www.hmdb.ca/metabolites/HMDB0000998" xr:uid="{00000000-0004-0000-0600-00008C020000}"/>
    <hyperlink ref="C349" r:id="rId654" display="http://www.hmdb.ca/metabolites/HMDB01191" xr:uid="{00000000-0004-0000-0600-00008D020000}"/>
    <hyperlink ref="C350" r:id="rId655" display="http://www.hmdb.ca/metabolites/HMDB0001342" xr:uid="{00000000-0004-0000-0600-00008E020000}"/>
    <hyperlink ref="C351" r:id="rId656" display="http://www.hmdb.ca/metabolites/HMDB00082" xr:uid="{00000000-0004-0000-0600-00008F020000}"/>
    <hyperlink ref="C353" r:id="rId657" display="http://www.hmdb.ca/metabolites/HMDB00538" xr:uid="{00000000-0004-0000-0600-000090020000}"/>
    <hyperlink ref="C354" r:id="rId658" display="http://www.hmdb.ca/metabolites/HMDB01134" xr:uid="{00000000-0004-0000-0600-000091020000}"/>
    <hyperlink ref="C355" r:id="rId659" display="http://www.hmdb.ca/metabolites/HMDB00932" xr:uid="{00000000-0004-0000-0600-000092020000}"/>
    <hyperlink ref="C356" r:id="rId660" display="http://www.hmdb.ca/metabolites/HMDB00036" xr:uid="{00000000-0004-0000-0600-000093020000}"/>
    <hyperlink ref="C357" r:id="rId661" display="http://www.hmdb.ca/metabolites/HMDB01273" xr:uid="{00000000-0004-0000-0600-000094020000}"/>
    <hyperlink ref="C358" r:id="rId662" display="http://www.hmdb.ca/metabolites/HMDB00286" xr:uid="{00000000-0004-0000-0600-000095020000}"/>
    <hyperlink ref="C359" r:id="rId663" display="http://www.hmdb.ca/metabolites/HMDB00290" xr:uid="{00000000-0004-0000-0600-000096020000}"/>
    <hyperlink ref="C360" r:id="rId664" display="http://www.hmdb.ca/metabolites/HMDB03337" xr:uid="{00000000-0004-0000-0600-000097020000}"/>
    <hyperlink ref="C362" r:id="rId665" display="http://www.hmdb.ca/metabolites/HMDB00217" xr:uid="{00000000-0004-0000-0600-000098020000}"/>
    <hyperlink ref="C361" r:id="rId666" display="http://www.hmdb.ca/metabolites/HMDB01487" xr:uid="{00000000-0004-0000-0600-000099020000}"/>
    <hyperlink ref="C108" r:id="rId667" display="http://www.hmdb.ca/metabolites/HMDB00033" xr:uid="{00000000-0004-0000-0600-00009A020000}"/>
    <hyperlink ref="C206" r:id="rId668" display="http://www.hmdb.ca/metabolites/HMDB00208" xr:uid="{00000000-0004-0000-0600-00009B020000}"/>
    <hyperlink ref="C252" r:id="rId669" display="http://www.hmdb.ca/metabolites/HMDB00044" xr:uid="{00000000-0004-0000-0600-00009C020000}"/>
    <hyperlink ref="C305" r:id="rId670" display="http://www.hmdb.ca/metabolites/HMDB01586" xr:uid="{00000000-0004-0000-0600-00009D020000}"/>
    <hyperlink ref="C86" r:id="rId671" display="http://www.hmdb.ca/metabolites/HMDB02825" xr:uid="{00000000-0004-0000-0600-00009E020000}"/>
    <hyperlink ref="C117" r:id="rId672" display="http://www.hmdb.ca/metabolites/HMDB00845" xr:uid="{00000000-0004-0000-0600-00009F020000}"/>
    <hyperlink ref="C230" r:id="rId673" display="http://www.hmdb.ca/metabolites/HMDB03320" xr:uid="{00000000-0004-0000-0600-0000A0020000}"/>
    <hyperlink ref="C224" r:id="rId674" display="http://www.hmdb.ca/metabolites/HMDB00397" xr:uid="{00000000-0004-0000-0600-0000A1020000}"/>
    <hyperlink ref="C95" r:id="rId675" display="http://www.hmdb.ca/metabolites/HMDB00679" xr:uid="{00000000-0004-0000-0600-0000A2020000}"/>
    <hyperlink ref="C114" r:id="rId676" display="http://www.hmdb.ca/metabolites/HMDB00089" xr:uid="{00000000-0004-0000-0600-0000A3020000}"/>
    <hyperlink ref="C158" r:id="rId677" display="http://www.hmdb.ca/metabolites/HMDB00115" xr:uid="{00000000-0004-0000-0600-0000A4020000}"/>
    <hyperlink ref="C184" r:id="rId678" display="http://www.hmdb.ca/metabolites/HMDB00634" xr:uid="{00000000-0004-0000-0600-0000A5020000}"/>
    <hyperlink ref="C300" r:id="rId679" display="http://www.hmdb.ca/metabolites/HMDB0000220" xr:uid="{00000000-0004-0000-0600-0000A6020000}"/>
    <hyperlink ref="C63" r:id="rId680" display="HMDB03339" xr:uid="{00000000-0004-0000-0600-0000A7020000}"/>
    <hyperlink ref="C125" r:id="rId681" display="http://www.hmdb.ca/metabolites/HMDB00050" xr:uid="{00000000-0004-0000-0600-0000A8020000}"/>
    <hyperlink ref="C241" r:id="rId682" display="http://www.hmdb.ca/metabolites/HMDB00130" xr:uid="{00000000-0004-0000-0600-0000A9020000}"/>
    <hyperlink ref="C334" r:id="rId683" display="http://www.hmdb.ca/metabolites/HMDB00280" xr:uid="{00000000-0004-0000-0600-0000AA020000}"/>
    <hyperlink ref="C257" r:id="rId684" xr:uid="{00000000-0004-0000-0600-0000AB020000}"/>
    <hyperlink ref="C352" r:id="rId685" xr:uid="{00000000-0004-0000-0600-0000AC020000}"/>
    <hyperlink ref="D64" r:id="rId686" xr:uid="{00000000-0004-0000-0600-0000AD020000}"/>
    <hyperlink ref="D50" r:id="rId687" xr:uid="{00000000-0004-0000-0600-0000AE020000}"/>
    <hyperlink ref="D178" r:id="rId688" xr:uid="{00000000-0004-0000-0600-0000AF020000}"/>
    <hyperlink ref="D199" r:id="rId689" xr:uid="{00000000-0004-0000-0600-0000B0020000}"/>
    <hyperlink ref="D114" r:id="rId690" display="https://www.kegg.jp/entry/C00475" xr:uid="{00000000-0004-0000-0600-0000B1020000}"/>
    <hyperlink ref="D265" r:id="rId691" display="https://www.kegg.jp/entry/C00392" xr:uid="{00000000-0004-0000-0600-0000B20200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072571E8AF5494EA029E2E95C663628" ma:contentTypeVersion="13" ma:contentTypeDescription="Create a new document." ma:contentTypeScope="" ma:versionID="a7d52feea033cdaac669d5f96c31c3b1">
  <xsd:schema xmlns:xsd="http://www.w3.org/2001/XMLSchema" xmlns:xs="http://www.w3.org/2001/XMLSchema" xmlns:p="http://schemas.microsoft.com/office/2006/metadata/properties" xmlns:ns3="85755c7b-8847-41e3-abf6-be7f8df85123" xmlns:ns4="dfe22c06-138b-438c-99ca-c81171538165" targetNamespace="http://schemas.microsoft.com/office/2006/metadata/properties" ma:root="true" ma:fieldsID="dfb0f387c5dcb994a4ba74010930e787" ns3:_="" ns4:_="">
    <xsd:import namespace="85755c7b-8847-41e3-abf6-be7f8df85123"/>
    <xsd:import namespace="dfe22c06-138b-438c-99ca-c811715381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755c7b-8847-41e3-abf6-be7f8df851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e22c06-138b-438c-99ca-c8117153816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4DE70C-044F-408B-8F43-20E0879315A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1B12D02-D21C-49F3-BF64-B33B7F89B8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755c7b-8847-41e3-abf6-be7f8df85123"/>
    <ds:schemaRef ds:uri="dfe22c06-138b-438c-99ca-c811715381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6AB2643-71B1-45D8-8EE5-C42BA6DC87B2}">
  <ds:schemaRefs>
    <ds:schemaRef ds:uri="dfe22c06-138b-438c-99ca-c81171538165"/>
    <ds:schemaRef ds:uri="http://purl.org/dc/elements/1.1/"/>
    <ds:schemaRef ds:uri="http://purl.org/dc/dcmitype/"/>
    <ds:schemaRef ds:uri="http://schemas.microsoft.com/office/infopath/2007/PartnerControls"/>
    <ds:schemaRef ds:uri="85755c7b-8847-41e3-abf6-be7f8df85123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Key</vt:lpstr>
      <vt:lpstr>Sample ID </vt:lpstr>
      <vt:lpstr>Data Reproducibility</vt:lpstr>
      <vt:lpstr>Relative Quant Data</vt:lpstr>
      <vt:lpstr>AbsoluteConcetrationsTemplate </vt:lpstr>
      <vt:lpstr>Absolute Quant Data</vt:lpstr>
      <vt:lpstr>Metabolite Information</vt:lpstr>
    </vt:vector>
  </TitlesOfParts>
  <Company>UW School of Medicine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Djukovic</dc:creator>
  <cp:lastModifiedBy>Maria Partida-Aguilar</cp:lastModifiedBy>
  <dcterms:created xsi:type="dcterms:W3CDTF">2020-07-28T21:43:49Z</dcterms:created>
  <dcterms:modified xsi:type="dcterms:W3CDTF">2022-06-21T22:28:07Z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0x010100F072571E8AF5494EA029E2E95C663628</vt:lpwstr>
  </property>
</Properties>
</file>