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nner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Variable Library" sheetId="2" r:id="rId2"/>
    <sheet name="Index" sheetId="3" r:id="rId3"/>
    <sheet name="Python Commands" sheetId="4" r:id="rId4"/>
  </sheets>
  <definedNames>
    <definedName name="_xlnm._FilterDatabase" localSheetId="3" hidden="1">'Python Commands'!$A$1:$B$685</definedName>
    <definedName name="_xlnm._FilterDatabase" localSheetId="0" hidden="1">Status!$A$1:$J$541</definedName>
    <definedName name="_xlnm._FilterDatabase" localSheetId="1" hidden="1">'Variable Library'!$A$1:$E$560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8" i="3"/>
  <c r="V9" i="3" l="1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8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8" i="3"/>
  <c r="O3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M8" i="3"/>
  <c r="L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8" i="3"/>
  <c r="C160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1" i="3"/>
  <c r="C162" i="3"/>
  <c r="C163" i="3"/>
  <c r="C164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65" i="3"/>
  <c r="C166" i="3"/>
  <c r="C167" i="3"/>
  <c r="C168" i="3"/>
  <c r="C169" i="3"/>
  <c r="C170" i="3"/>
  <c r="C171" i="3"/>
  <c r="C172" i="3"/>
  <c r="C173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4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<sst xmlns="http://schemas.openxmlformats.org/spreadsheetml/2006/main" count="4607" uniqueCount="1425">
  <si>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</si>
  <si>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</si>
  <si>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</si>
  <si>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</si>
  <si>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</si>
  <si>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</si>
  <si>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</si>
  <si>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</si>
  <si>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</si>
  <si>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</si>
  <si>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</si>
  <si>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</si>
  <si>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</si>
  <si>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</si>
  <si>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</si>
  <si>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</si>
  <si>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</si>
  <si>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</si>
  <si>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</si>
  <si>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</si>
  <si>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</si>
  <si>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</si>
  <si>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</si>
  <si>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</si>
  <si>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</si>
  <si>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</si>
  <si>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</si>
  <si>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</si>
  <si>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</si>
  <si>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</si>
  <si>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</si>
  <si>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</si>
  <si>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</si>
  <si>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</si>
  <si>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</si>
  <si>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</si>
  <si>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</si>
  <si>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</si>
  <si>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</si>
  <si>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</si>
  <si>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</si>
  <si>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</si>
  <si>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</si>
  <si>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</si>
  <si>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</si>
  <si>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</si>
  <si>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</si>
  <si>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</si>
  <si>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</si>
  <si>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</si>
  <si>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</si>
  <si>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</si>
  <si>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</si>
  <si>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</si>
  <si>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</si>
  <si>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</si>
  <si>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</si>
  <si>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</si>
  <si>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</si>
  <si>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</si>
  <si>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</si>
  <si>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</si>
  <si>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</si>
  <si>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</si>
  <si>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</si>
  <si>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</si>
  <si>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</si>
  <si>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</si>
  <si>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</si>
  <si>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</si>
  <si>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</si>
  <si>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</si>
  <si>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</si>
  <si>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</si>
  <si>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</si>
  <si>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</si>
  <si>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</si>
  <si>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</si>
  <si>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</si>
  <si>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</si>
  <si>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</si>
  <si>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</si>
  <si>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</si>
  <si>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</si>
  <si>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</si>
  <si>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</si>
  <si>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</si>
  <si>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</si>
  <si>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</si>
  <si>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</si>
  <si>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</si>
  <si>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</si>
  <si>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</si>
  <si>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</si>
  <si>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</si>
  <si>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</si>
  <si>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</si>
  <si>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</si>
  <si>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</si>
  <si>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</si>
  <si>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</si>
  <si>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</si>
  <si>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</si>
  <si>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</si>
  <si>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</si>
  <si>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</si>
  <si>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</si>
  <si>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</si>
  <si>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</si>
  <si>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</si>
  <si>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</si>
  <si>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</si>
  <si>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</si>
  <si>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</si>
  <si>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</si>
  <si>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</si>
  <si>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</si>
  <si>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</si>
  <si>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</si>
  <si>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</si>
  <si>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</si>
  <si>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</si>
  <si>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</si>
  <si>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</si>
  <si>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</si>
  <si>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</si>
  <si>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</si>
  <si>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</si>
  <si>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</si>
  <si>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</si>
  <si>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</si>
  <si>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</si>
  <si>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</si>
  <si>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</si>
  <si>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</si>
  <si>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</si>
  <si>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</si>
  <si>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</si>
  <si>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</si>
  <si>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</si>
  <si>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</si>
  <si>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</si>
  <si>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</si>
  <si>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</si>
  <si>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</si>
  <si>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</si>
  <si>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</si>
  <si>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</si>
  <si>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</si>
  <si>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</si>
  <si>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</si>
  <si>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</si>
  <si>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</si>
  <si>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</si>
  <si>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</si>
  <si>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</si>
  <si>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</si>
  <si>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</si>
  <si>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</si>
  <si>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</si>
  <si>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</si>
  <si>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</si>
  <si>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</si>
  <si>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</si>
  <si>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</si>
  <si>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</si>
  <si>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</si>
  <si>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</si>
  <si>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</si>
  <si>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</si>
  <si>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</si>
  <si>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</si>
  <si>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</si>
  <si>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</si>
  <si>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</si>
  <si>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</si>
  <si>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</si>
  <si>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</si>
  <si>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</si>
  <si>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</si>
  <si>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</si>
  <si>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</si>
  <si>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</si>
  <si>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</si>
  <si>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</si>
  <si>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</si>
  <si>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</si>
  <si>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</si>
  <si>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</si>
  <si>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</si>
  <si>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</si>
  <si>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</si>
  <si>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</si>
  <si>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</si>
  <si>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</si>
  <si>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</si>
  <si>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</si>
  <si>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</si>
  <si>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</si>
  <si>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</si>
  <si>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</si>
  <si>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</si>
  <si>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</si>
  <si>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</si>
  <si>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</si>
  <si>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</si>
  <si>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</si>
  <si>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</si>
  <si>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</si>
  <si>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</si>
  <si>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</si>
  <si>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</si>
  <si>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</si>
  <si>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</si>
  <si>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</si>
  <si>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</si>
  <si>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</si>
  <si>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</si>
  <si>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</si>
  <si>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</si>
  <si>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</si>
  <si>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</si>
  <si>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</si>
  <si>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</si>
  <si>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</si>
  <si>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</si>
  <si>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</si>
  <si>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</si>
  <si>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</si>
  <si>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</si>
  <si>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</si>
  <si>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</si>
  <si>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</si>
  <si>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</si>
  <si>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</si>
  <si>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</si>
  <si>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</si>
  <si>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</si>
  <si>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</si>
  <si>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</si>
  <si>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</si>
  <si>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</si>
  <si>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</si>
  <si>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</si>
  <si>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</si>
  <si>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</si>
  <si>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</si>
  <si>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</si>
  <si>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</si>
  <si>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</si>
  <si>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</si>
  <si>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</si>
  <si>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</si>
  <si>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</si>
  <si>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</si>
  <si>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</si>
  <si>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</si>
  <si>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</si>
  <si>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</si>
  <si>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</si>
  <si>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</si>
  <si>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</si>
  <si>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</si>
  <si>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</si>
  <si>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</si>
  <si>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</si>
  <si>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</si>
  <si>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</si>
  <si>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</si>
  <si>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</si>
  <si>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</si>
  <si>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</si>
  <si>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</si>
  <si>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</si>
  <si>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</si>
  <si>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</si>
  <si>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</si>
  <si>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</si>
  <si>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</si>
  <si>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</si>
  <si>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</si>
  <si>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</si>
  <si>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</si>
  <si>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</si>
  <si>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</si>
  <si>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</si>
  <si>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</si>
  <si>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</si>
  <si>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</si>
  <si>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</si>
  <si>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</si>
  <si>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</si>
  <si>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</si>
  <si>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</si>
  <si>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</si>
  <si>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</si>
  <si>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</si>
  <si>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</si>
  <si>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</si>
  <si>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</si>
  <si>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</si>
  <si>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</si>
  <si>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</si>
  <si>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</si>
  <si>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</si>
  <si>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</si>
  <si>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</si>
  <si>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</si>
  <si>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</si>
  <si>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</si>
  <si>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</si>
  <si>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</si>
  <si>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</si>
  <si>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</si>
  <si>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</si>
  <si>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</si>
  <si>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</si>
  <si>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</si>
  <si>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</si>
  <si>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</si>
  <si>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</si>
  <si>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</si>
  <si>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</si>
  <si>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</si>
  <si>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</si>
  <si>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</si>
  <si>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</si>
  <si>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</si>
  <si>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</si>
  <si>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</si>
  <si>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</si>
  <si>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</si>
  <si>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</si>
  <si>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</si>
  <si>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</si>
  <si>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</si>
  <si>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</si>
  <si>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</si>
  <si>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</si>
  <si>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</si>
  <si>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</si>
  <si>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</si>
  <si>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</si>
  <si>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</si>
  <si>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</si>
  <si>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</si>
  <si>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</si>
  <si>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</si>
  <si>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</si>
  <si>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</si>
  <si>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</si>
  <si>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</si>
  <si>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</si>
  <si>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</si>
  <si>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</si>
  <si>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</si>
  <si>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</si>
  <si>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</si>
  <si>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</si>
  <si>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</si>
  <si>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</si>
  <si>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</si>
  <si>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</si>
  <si>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</si>
  <si>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</si>
  <si>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</si>
  <si>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</si>
  <si>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</si>
  <si>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</si>
  <si>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</si>
  <si>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</si>
  <si>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</si>
  <si>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</si>
  <si>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</si>
  <si>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</si>
  <si>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</si>
  <si>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</si>
  <si>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</si>
  <si>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</si>
  <si>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</si>
  <si>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</si>
  <si>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</si>
  <si>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</si>
  <si>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</si>
  <si>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</si>
  <si>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</si>
  <si>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</si>
  <si>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</si>
  <si>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</si>
  <si>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</si>
  <si>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</si>
  <si>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</si>
  <si>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</si>
  <si>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</si>
  <si>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</si>
  <si>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</si>
  <si>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</si>
  <si>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</si>
  <si>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</si>
  <si>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</si>
  <si>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</si>
  <si>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</si>
  <si>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</si>
  <si>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</si>
  <si>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</si>
  <si>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</si>
  <si>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</si>
  <si>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</si>
  <si>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</si>
  <si>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</si>
  <si>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</si>
  <si>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</si>
  <si>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</si>
  <si>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</si>
  <si>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</si>
  <si>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</si>
  <si>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</si>
  <si>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</si>
  <si>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</si>
  <si>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</si>
  <si>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</si>
  <si>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</si>
  <si>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</si>
  <si>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</si>
  <si>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</si>
  <si>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</si>
  <si>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</si>
  <si>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</si>
  <si>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</si>
  <si>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</si>
  <si>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</si>
  <si>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</si>
  <si>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</si>
  <si>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</si>
  <si>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</si>
  <si>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</si>
  <si>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</si>
  <si>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</si>
  <si>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</si>
  <si>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</si>
  <si>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</si>
  <si>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</si>
  <si>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</si>
  <si>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</si>
  <si>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</si>
  <si>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</si>
  <si>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</si>
  <si>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</si>
  <si>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</si>
  <si>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</si>
  <si>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</si>
  <si>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</si>
  <si>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</si>
  <si>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</si>
  <si>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</si>
  <si>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</si>
  <si>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</si>
  <si>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industry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</si>
  <si>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</si>
  <si>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</si>
  <si>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</si>
  <si>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</si>
  <si>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</si>
  <si>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</si>
  <si>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</si>
  <si>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</si>
  <si>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</si>
  <si>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</si>
  <si>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</si>
  <si>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</si>
  <si>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</si>
  <si>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</si>
  <si>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</si>
  <si>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</si>
  <si>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</si>
  <si>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</si>
  <si>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</si>
  <si>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</si>
  <si>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</si>
  <si>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</si>
  <si>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</si>
  <si>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</si>
  <si>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</si>
  <si>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</si>
  <si>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</si>
  <si>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</si>
  <si>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</si>
  <si>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</si>
  <si>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</si>
  <si>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</si>
  <si>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</si>
  <si>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</si>
  <si>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</si>
  <si>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</si>
  <si>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</si>
  <si>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</si>
  <si>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</si>
  <si>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</si>
  <si>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</si>
  <si>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</si>
  <si>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</si>
  <si>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</si>
  <si>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</si>
  <si>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</si>
  <si>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</si>
  <si>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</si>
  <si>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</si>
  <si>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</si>
  <si>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</si>
  <si>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</si>
  <si>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</si>
  <si>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</si>
  <si>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</si>
  <si>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</si>
  <si>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</si>
  <si>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</si>
  <si>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</si>
  <si>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</si>
  <si>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</si>
  <si>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</si>
  <si>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</si>
  <si>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</si>
  <si>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</si>
  <si>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</si>
  <si>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</si>
  <si>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</si>
  <si>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</si>
  <si>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</si>
  <si>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</si>
  <si>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</si>
  <si>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</si>
  <si>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</si>
  <si>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</si>
  <si>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</si>
  <si>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</si>
  <si>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</si>
  <si>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</si>
  <si>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</si>
  <si>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</si>
  <si>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</si>
  <si>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</si>
  <si>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</si>
  <si>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</si>
  <si>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</si>
  <si>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</si>
  <si>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</si>
  <si>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</si>
  <si>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</si>
  <si>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</si>
  <si>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</si>
  <si>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</si>
  <si>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</si>
  <si>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</si>
  <si>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</si>
  <si>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</si>
  <si>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</si>
  <si>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</si>
  <si>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</si>
  <si>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</si>
  <si>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</si>
  <si>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</si>
  <si>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</si>
  <si>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</si>
  <si>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</si>
  <si>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</si>
  <si>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</si>
  <si>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</si>
  <si>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</si>
  <si>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</si>
  <si>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</si>
  <si>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</si>
  <si>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</si>
  <si>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</si>
  <si>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</si>
  <si>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</si>
  <si>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</si>
  <si>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</si>
  <si>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</si>
  <si>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</si>
  <si>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</si>
  <si>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</si>
  <si>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</si>
  <si>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</si>
  <si>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</si>
  <si>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</si>
  <si>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</si>
  <si>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</si>
  <si>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</si>
  <si>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</si>
  <si>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</si>
  <si>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</si>
  <si>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</si>
  <si>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</si>
  <si>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</si>
  <si>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</si>
  <si>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</si>
  <si>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</si>
  <si>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</si>
  <si>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</si>
  <si>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</si>
  <si>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</si>
  <si>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</si>
  <si>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</si>
  <si>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</si>
  <si>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</si>
  <si>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</si>
  <si>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</si>
  <si>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</si>
  <si>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</si>
  <si>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</si>
  <si>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</si>
  <si>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</si>
  <si>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</si>
  <si>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</si>
  <si>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</si>
  <si>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</si>
  <si>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</si>
  <si>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</si>
  <si>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</si>
  <si>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</si>
  <si>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</si>
  <si>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</si>
  <si>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</si>
  <si>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</si>
  <si>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</si>
  <si>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</si>
  <si>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</si>
  <si>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</si>
  <si>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</si>
  <si>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</si>
  <si>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</si>
  <si>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</si>
  <si>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</si>
  <si>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</si>
  <si>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</si>
  <si>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</si>
  <si>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</si>
  <si>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</si>
  <si>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</si>
  <si>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</si>
  <si>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</si>
  <si>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</si>
  <si>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</si>
  <si>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</si>
  <si>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</si>
  <si>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</si>
  <si>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</si>
  <si>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</si>
  <si>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</si>
  <si>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</si>
  <si>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</si>
  <si>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</si>
  <si>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</si>
  <si>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</si>
  <si>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</si>
  <si>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</si>
  <si>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</si>
  <si>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</si>
  <si>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</si>
  <si>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</si>
  <si>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</si>
  <si>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</si>
  <si>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</si>
  <si>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</si>
  <si>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</si>
  <si>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</si>
  <si>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</si>
  <si>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</si>
  <si>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</si>
  <si>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</si>
  <si>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</si>
  <si>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</si>
  <si>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</si>
  <si>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</si>
  <si>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</si>
  <si>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</si>
  <si>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</si>
  <si>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</si>
  <si>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</si>
  <si>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</si>
  <si>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</si>
  <si>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</si>
  <si>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</si>
  <si>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</si>
  <si>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</si>
  <si>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</si>
  <si>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</si>
  <si>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</si>
  <si>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</si>
  <si>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</si>
  <si>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</si>
  <si>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</si>
  <si>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</si>
  <si>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</si>
  <si>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</si>
  <si>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</si>
  <si>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</si>
  <si>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</si>
  <si>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</si>
  <si>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</si>
  <si>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</si>
  <si>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</si>
  <si>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</si>
  <si>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</si>
  <si>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</si>
  <si>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</si>
  <si>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</si>
  <si>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</si>
  <si>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</si>
  <si>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</si>
  <si>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</si>
  <si>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</si>
  <si>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</si>
  <si>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</si>
  <si>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</si>
  <si>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</si>
  <si>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</si>
  <si>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</si>
  <si>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</si>
  <si>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</si>
  <si>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</si>
  <si>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</si>
  <si>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</si>
  <si>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</si>
  <si>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</si>
  <si>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</si>
  <si>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</si>
  <si>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</si>
  <si>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</si>
  <si>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</si>
  <si>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</si>
  <si>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</si>
  <si>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</si>
  <si>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</si>
  <si>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</si>
  <si>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</si>
  <si>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</si>
  <si>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</si>
  <si>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</si>
  <si>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</si>
  <si>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</si>
  <si>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</si>
  <si>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</si>
  <si>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</si>
  <si>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</si>
  <si>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</si>
  <si>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</si>
  <si>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</si>
  <si>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</si>
  <si>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</si>
  <si>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</si>
  <si>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</si>
  <si>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</si>
  <si>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</si>
  <si>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</si>
  <si>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</si>
  <si>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</si>
  <si>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</si>
  <si>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</si>
  <si>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</si>
  <si>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</si>
  <si>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</si>
  <si>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</si>
  <si>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</si>
  <si>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</si>
  <si>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</si>
  <si>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</si>
  <si>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</si>
  <si>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</si>
  <si>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</si>
  <si>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</si>
  <si>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</si>
  <si>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</si>
  <si>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</si>
  <si>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</si>
  <si>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</si>
  <si>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</si>
  <si>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</si>
  <si>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</si>
  <si>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</si>
  <si>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</si>
  <si>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</si>
  <si>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</si>
  <si>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</si>
  <si>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</si>
  <si>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</si>
  <si>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</si>
  <si>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</si>
  <si>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</si>
  <si>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</si>
  <si>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</si>
  <si>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</si>
  <si>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</si>
  <si>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</si>
  <si>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</si>
  <si>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</si>
  <si>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</si>
  <si>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</si>
  <si>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</si>
  <si>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</si>
  <si>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</si>
  <si>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</si>
  <si>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</si>
  <si>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</si>
  <si>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</si>
  <si>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</si>
  <si>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</si>
  <si>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</si>
  <si>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</si>
  <si>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</si>
  <si>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</si>
  <si>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</si>
  <si>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</si>
  <si>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</si>
  <si>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</si>
  <si>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</si>
  <si>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</si>
  <si>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</si>
  <si>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</si>
  <si>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</si>
  <si>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</si>
  <si>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</si>
  <si>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</si>
  <si>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</si>
  <si>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</si>
  <si>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</si>
  <si>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</si>
  <si>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</si>
  <si>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</si>
  <si>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</si>
  <si>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</si>
  <si>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</si>
  <si>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</si>
  <si>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</si>
  <si>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</si>
  <si>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</si>
  <si>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</si>
  <si>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</si>
  <si>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</si>
  <si>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</si>
  <si>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</si>
  <si>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</si>
  <si>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</si>
  <si>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</si>
  <si>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</si>
  <si>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</si>
  <si>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</si>
  <si>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</si>
  <si>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</si>
  <si>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</si>
  <si>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</si>
  <si>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</si>
  <si>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</si>
  <si>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</si>
  <si>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</si>
  <si>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Industry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</si>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</sst>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1"/>
  <sheetViews>
    <sheetView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542</v>
      </c>
      <c r="B1" s="1" t="s">
        <v>893</v>
      </c>
      <c r="C1" s="1" t="s">
        <v>619</v>
      </c>
      <c r="D1" s="1" t="s">
        <v>618</v>
      </c>
      <c r="E1" s="1" t="s">
        <v>625</v>
      </c>
      <c r="F1" s="1" t="s">
        <v>770</v>
      </c>
      <c r="G1" s="1" t="s">
        <v>0</v>
      </c>
      <c r="H1" s="1" t="s">
        <v>1</v>
      </c>
      <c r="I1" s="1" t="s">
        <v>543</v>
      </c>
      <c r="J1" s="1" t="s">
        <v>880</v>
      </c>
    </row>
    <row r="2" spans="1:10" x14ac:dyDescent="0.25">
      <c r="A2" t="s">
        <v>484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545</v>
      </c>
    </row>
    <row r="3" spans="1:10" x14ac:dyDescent="0.25">
      <c r="A3" t="s">
        <v>535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544</v>
      </c>
    </row>
    <row r="4" spans="1:10" x14ac:dyDescent="0.25">
      <c r="A4" t="s">
        <v>508</v>
      </c>
      <c r="B4">
        <f>IFERROR(VLOOKUP(A4,Index!A:B,2,FALSE),"")</f>
        <v>2</v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x14ac:dyDescent="0.25">
      <c r="A5" t="s">
        <v>538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545</v>
      </c>
    </row>
    <row r="6" spans="1:10" x14ac:dyDescent="0.25">
      <c r="A6" t="s">
        <v>509</v>
      </c>
      <c r="B6">
        <f>IFERROR(VLOOKUP(A6,Index!A:B,2,FALSE),"")</f>
        <v>3</v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x14ac:dyDescent="0.25">
      <c r="A7" t="s">
        <v>536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545</v>
      </c>
    </row>
    <row r="8" spans="1:10" x14ac:dyDescent="0.25">
      <c r="A8" t="s">
        <v>537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545</v>
      </c>
    </row>
    <row r="9" spans="1:10" x14ac:dyDescent="0.25">
      <c r="A9" t="s">
        <v>528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545</v>
      </c>
    </row>
    <row r="10" spans="1:10" x14ac:dyDescent="0.25">
      <c r="A10" t="s">
        <v>527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545</v>
      </c>
    </row>
    <row r="11" spans="1:10" x14ac:dyDescent="0.25">
      <c r="A11" t="s">
        <v>526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545</v>
      </c>
    </row>
    <row r="12" spans="1:10" x14ac:dyDescent="0.25">
      <c r="A12" t="s">
        <v>522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545</v>
      </c>
    </row>
    <row r="13" spans="1:10" x14ac:dyDescent="0.25">
      <c r="A13" t="s">
        <v>490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545</v>
      </c>
    </row>
    <row r="14" spans="1:10" x14ac:dyDescent="0.25">
      <c r="A14" t="s">
        <v>520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545</v>
      </c>
    </row>
    <row r="15" spans="1:10" x14ac:dyDescent="0.25">
      <c r="A15" t="s">
        <v>492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545</v>
      </c>
    </row>
    <row r="16" spans="1:10" x14ac:dyDescent="0.25">
      <c r="A16" t="s">
        <v>539</v>
      </c>
      <c r="B16">
        <f>IFERROR(VLOOKUP(A16,Index!A:B,2,FALSE),"")</f>
        <v>4</v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x14ac:dyDescent="0.25">
      <c r="A17" t="s">
        <v>494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545</v>
      </c>
    </row>
    <row r="18" spans="1:10" x14ac:dyDescent="0.25">
      <c r="A18" t="s">
        <v>523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545</v>
      </c>
    </row>
    <row r="19" spans="1:10" x14ac:dyDescent="0.25">
      <c r="A19" t="s">
        <v>493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545</v>
      </c>
    </row>
    <row r="20" spans="1:10" x14ac:dyDescent="0.25">
      <c r="A20" t="s">
        <v>514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545</v>
      </c>
    </row>
    <row r="21" spans="1:10" x14ac:dyDescent="0.25">
      <c r="A21" t="s">
        <v>505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545</v>
      </c>
    </row>
    <row r="22" spans="1:10" x14ac:dyDescent="0.25">
      <c r="A22" t="s">
        <v>503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545</v>
      </c>
    </row>
    <row r="23" spans="1:10" x14ac:dyDescent="0.25">
      <c r="A23" t="s">
        <v>504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545</v>
      </c>
    </row>
    <row r="24" spans="1:10" x14ac:dyDescent="0.25">
      <c r="A24" t="s">
        <v>502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545</v>
      </c>
    </row>
    <row r="25" spans="1:10" x14ac:dyDescent="0.25">
      <c r="A25" t="s">
        <v>500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545</v>
      </c>
    </row>
    <row r="26" spans="1:10" x14ac:dyDescent="0.25">
      <c r="A26" t="s">
        <v>501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545</v>
      </c>
    </row>
    <row r="27" spans="1:10" x14ac:dyDescent="0.25">
      <c r="A27" t="s">
        <v>489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545</v>
      </c>
    </row>
    <row r="28" spans="1:10" x14ac:dyDescent="0.25">
      <c r="A28" t="s">
        <v>521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545</v>
      </c>
    </row>
    <row r="29" spans="1:10" x14ac:dyDescent="0.25">
      <c r="A29" t="s">
        <v>491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545</v>
      </c>
    </row>
    <row r="30" spans="1:10" x14ac:dyDescent="0.25">
      <c r="A30" t="s">
        <v>519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545</v>
      </c>
    </row>
    <row r="31" spans="1:10" x14ac:dyDescent="0.25">
      <c r="A31" t="s">
        <v>529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545</v>
      </c>
    </row>
    <row r="32" spans="1:10" x14ac:dyDescent="0.25">
      <c r="A32" t="s">
        <v>507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545</v>
      </c>
    </row>
    <row r="33" spans="1:10" x14ac:dyDescent="0.25">
      <c r="A33" t="s">
        <v>495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545</v>
      </c>
    </row>
    <row r="34" spans="1:10" x14ac:dyDescent="0.25">
      <c r="A34" t="s">
        <v>516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545</v>
      </c>
    </row>
    <row r="35" spans="1:10" x14ac:dyDescent="0.25">
      <c r="A35" t="s">
        <v>534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545</v>
      </c>
    </row>
    <row r="36" spans="1:10" x14ac:dyDescent="0.25">
      <c r="A36" t="s">
        <v>530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545</v>
      </c>
    </row>
    <row r="37" spans="1:10" x14ac:dyDescent="0.25">
      <c r="A37" t="s">
        <v>485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545</v>
      </c>
    </row>
    <row r="38" spans="1:10" x14ac:dyDescent="0.25">
      <c r="A38" t="s">
        <v>496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545</v>
      </c>
    </row>
    <row r="39" spans="1:10" x14ac:dyDescent="0.25">
      <c r="A39" t="s">
        <v>524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545</v>
      </c>
    </row>
    <row r="40" spans="1:10" x14ac:dyDescent="0.25">
      <c r="A40" t="s">
        <v>533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545</v>
      </c>
    </row>
    <row r="41" spans="1:10" x14ac:dyDescent="0.25">
      <c r="A41" t="s">
        <v>487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545</v>
      </c>
    </row>
    <row r="42" spans="1:10" x14ac:dyDescent="0.25">
      <c r="A42" t="s">
        <v>517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545</v>
      </c>
    </row>
    <row r="43" spans="1:10" x14ac:dyDescent="0.25">
      <c r="A43" t="s">
        <v>499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545</v>
      </c>
    </row>
    <row r="44" spans="1:10" x14ac:dyDescent="0.25">
      <c r="A44" t="s">
        <v>498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545</v>
      </c>
    </row>
    <row r="45" spans="1:10" x14ac:dyDescent="0.25">
      <c r="A45" t="s">
        <v>515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545</v>
      </c>
    </row>
    <row r="46" spans="1:10" x14ac:dyDescent="0.25">
      <c r="A46" t="s">
        <v>513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545</v>
      </c>
    </row>
    <row r="47" spans="1:10" x14ac:dyDescent="0.25">
      <c r="A47" t="s">
        <v>457</v>
      </c>
      <c r="B47">
        <f>IFERROR(VLOOKUP(A47,Index!A:B,2,FALSE),"")</f>
        <v>5</v>
      </c>
      <c r="C47" t="str">
        <f>VLOOKUP(A47,'Variable Library'!A:D,3,FALSE)</f>
        <v>Industry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tr">
        <f t="shared" si="0"/>
        <v>industry</v>
      </c>
      <c r="J47" t="s">
        <v>544</v>
      </c>
    </row>
    <row r="48" spans="1:10" x14ac:dyDescent="0.25">
      <c r="A48" t="s">
        <v>510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545</v>
      </c>
    </row>
    <row r="49" spans="1:10" x14ac:dyDescent="0.25">
      <c r="A49" t="s">
        <v>511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545</v>
      </c>
    </row>
    <row r="50" spans="1:10" x14ac:dyDescent="0.25">
      <c r="A50" t="s">
        <v>497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545</v>
      </c>
    </row>
    <row r="51" spans="1:10" x14ac:dyDescent="0.25">
      <c r="A51" t="s">
        <v>518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545</v>
      </c>
    </row>
    <row r="52" spans="1:10" x14ac:dyDescent="0.25">
      <c r="A52" t="s">
        <v>540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544</v>
      </c>
    </row>
    <row r="53" spans="1:10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544</v>
      </c>
    </row>
    <row r="54" spans="1:10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544</v>
      </c>
    </row>
    <row r="55" spans="1:10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544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544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544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544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544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544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544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544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544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544</v>
      </c>
    </row>
    <row r="65" spans="1:10" x14ac:dyDescent="0.25">
      <c r="A65" t="s">
        <v>525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545</v>
      </c>
    </row>
    <row r="66" spans="1:10" x14ac:dyDescent="0.25">
      <c r="A66" t="s">
        <v>512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545</v>
      </c>
    </row>
    <row r="67" spans="1:10" x14ac:dyDescent="0.25">
      <c r="A67" t="s">
        <v>486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545</v>
      </c>
    </row>
    <row r="68" spans="1:10" x14ac:dyDescent="0.25">
      <c r="A68" t="s">
        <v>488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545</v>
      </c>
    </row>
    <row r="69" spans="1:10" x14ac:dyDescent="0.25">
      <c r="A69" t="s">
        <v>532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545</v>
      </c>
    </row>
    <row r="70" spans="1:10" x14ac:dyDescent="0.25">
      <c r="A70" t="s">
        <v>531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545</v>
      </c>
    </row>
    <row r="71" spans="1:10" x14ac:dyDescent="0.25">
      <c r="A71" t="s">
        <v>472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545</v>
      </c>
    </row>
    <row r="72" spans="1:10" x14ac:dyDescent="0.25">
      <c r="A72" t="s">
        <v>471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545</v>
      </c>
    </row>
    <row r="73" spans="1:10" x14ac:dyDescent="0.25">
      <c r="A73" t="s">
        <v>470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545</v>
      </c>
    </row>
    <row r="74" spans="1:10" x14ac:dyDescent="0.25">
      <c r="A74" t="s">
        <v>469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545</v>
      </c>
    </row>
    <row r="75" spans="1:10" x14ac:dyDescent="0.25">
      <c r="A75" t="s">
        <v>467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545</v>
      </c>
    </row>
    <row r="76" spans="1:10" x14ac:dyDescent="0.25">
      <c r="A76" t="s">
        <v>468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545</v>
      </c>
    </row>
    <row r="77" spans="1:10" x14ac:dyDescent="0.25">
      <c r="A77" t="s">
        <v>466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545</v>
      </c>
    </row>
    <row r="78" spans="1:10" x14ac:dyDescent="0.25">
      <c r="A78" t="s">
        <v>465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545</v>
      </c>
    </row>
    <row r="79" spans="1:10" x14ac:dyDescent="0.25">
      <c r="A79" t="s">
        <v>464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545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544</v>
      </c>
    </row>
    <row r="81" spans="1:10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545</v>
      </c>
    </row>
    <row r="82" spans="1:10" x14ac:dyDescent="0.25">
      <c r="A82" t="s">
        <v>459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545</v>
      </c>
    </row>
    <row r="83" spans="1:10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545</v>
      </c>
    </row>
    <row r="84" spans="1:10" x14ac:dyDescent="0.25">
      <c r="A84" t="s">
        <v>461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545</v>
      </c>
    </row>
    <row r="85" spans="1:10" x14ac:dyDescent="0.25">
      <c r="A85" t="s">
        <v>458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545</v>
      </c>
    </row>
    <row r="86" spans="1:10" x14ac:dyDescent="0.25">
      <c r="A86" t="s">
        <v>460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545</v>
      </c>
    </row>
    <row r="87" spans="1:10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545</v>
      </c>
    </row>
    <row r="88" spans="1:10" x14ac:dyDescent="0.25">
      <c r="A88" t="s">
        <v>462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545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544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544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544</v>
      </c>
    </row>
    <row r="92" spans="1:10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545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544</v>
      </c>
    </row>
    <row r="94" spans="1:10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545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544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544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544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544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544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544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544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544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544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544</v>
      </c>
    </row>
    <row r="105" spans="1:10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545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544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544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544</v>
      </c>
    </row>
    <row r="109" spans="1:10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545</v>
      </c>
    </row>
    <row r="110" spans="1:10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545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544</v>
      </c>
    </row>
    <row r="112" spans="1:10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545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544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544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544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544</v>
      </c>
    </row>
    <row r="117" spans="1:10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545</v>
      </c>
    </row>
    <row r="118" spans="1:10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545</v>
      </c>
    </row>
    <row r="119" spans="1:10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545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544</v>
      </c>
    </row>
    <row r="121" spans="1:10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544</v>
      </c>
    </row>
    <row r="122" spans="1:10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544</v>
      </c>
    </row>
    <row r="123" spans="1:10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544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544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544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544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544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544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544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544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544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544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544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544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544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544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544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544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544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544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544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544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544</v>
      </c>
    </row>
    <row r="144" spans="1:10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545</v>
      </c>
    </row>
    <row r="145" spans="1:10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545</v>
      </c>
    </row>
    <row r="146" spans="1:10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545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544</v>
      </c>
    </row>
    <row r="148" spans="1:10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545</v>
      </c>
    </row>
    <row r="149" spans="1:10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545</v>
      </c>
    </row>
    <row r="150" spans="1:10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545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544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544</v>
      </c>
    </row>
    <row r="153" spans="1:10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545</v>
      </c>
    </row>
    <row r="154" spans="1:10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545</v>
      </c>
    </row>
    <row r="155" spans="1:10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545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544</v>
      </c>
    </row>
    <row r="157" spans="1:10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545</v>
      </c>
    </row>
    <row r="158" spans="1:10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545</v>
      </c>
    </row>
    <row r="159" spans="1:10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545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544</v>
      </c>
    </row>
    <row r="161" spans="1:10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545</v>
      </c>
    </row>
    <row r="162" spans="1:10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545</v>
      </c>
    </row>
    <row r="163" spans="1:10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545</v>
      </c>
    </row>
    <row r="164" spans="1:10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545</v>
      </c>
    </row>
    <row r="165" spans="1:10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545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544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544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544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544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544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544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544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544</v>
      </c>
    </row>
    <row r="174" spans="1:10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544</v>
      </c>
    </row>
    <row r="175" spans="1:10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544</v>
      </c>
    </row>
    <row r="176" spans="1:10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544</v>
      </c>
    </row>
    <row r="177" spans="1:10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544</v>
      </c>
    </row>
    <row r="178" spans="1:10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544</v>
      </c>
    </row>
    <row r="179" spans="1:10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544</v>
      </c>
    </row>
    <row r="180" spans="1:10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544</v>
      </c>
    </row>
    <row r="181" spans="1:10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544</v>
      </c>
    </row>
    <row r="182" spans="1:10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544</v>
      </c>
    </row>
    <row r="183" spans="1:10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544</v>
      </c>
    </row>
    <row r="184" spans="1:10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544</v>
      </c>
    </row>
    <row r="185" spans="1:10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544</v>
      </c>
    </row>
    <row r="186" spans="1:10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544</v>
      </c>
    </row>
    <row r="187" spans="1:10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544</v>
      </c>
    </row>
    <row r="188" spans="1:10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544</v>
      </c>
    </row>
    <row r="189" spans="1:10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545</v>
      </c>
    </row>
    <row r="190" spans="1:10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545</v>
      </c>
    </row>
    <row r="191" spans="1:10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545</v>
      </c>
    </row>
    <row r="192" spans="1:10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544</v>
      </c>
    </row>
    <row r="193" spans="1:10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545</v>
      </c>
    </row>
    <row r="194" spans="1:10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545</v>
      </c>
    </row>
    <row r="195" spans="1:10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545</v>
      </c>
    </row>
    <row r="196" spans="1:10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544</v>
      </c>
    </row>
    <row r="197" spans="1:10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544</v>
      </c>
    </row>
    <row r="198" spans="1:10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544</v>
      </c>
    </row>
    <row r="199" spans="1:10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544</v>
      </c>
    </row>
    <row r="200" spans="1:10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544</v>
      </c>
    </row>
    <row r="201" spans="1:10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544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544</v>
      </c>
    </row>
    <row r="203" spans="1:10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544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544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544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545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545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545</v>
      </c>
    </row>
    <row r="209" spans="1:10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544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545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545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545</v>
      </c>
    </row>
    <row r="213" spans="1:10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544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545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545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545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545</v>
      </c>
    </row>
    <row r="218" spans="1:10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544</v>
      </c>
    </row>
    <row r="219" spans="1:10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544</v>
      </c>
    </row>
    <row r="220" spans="1:10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544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544</v>
      </c>
    </row>
    <row r="222" spans="1:10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544</v>
      </c>
    </row>
    <row r="223" spans="1:10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544</v>
      </c>
    </row>
    <row r="224" spans="1:10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544</v>
      </c>
    </row>
    <row r="225" spans="1:10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544</v>
      </c>
    </row>
    <row r="226" spans="1:10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544</v>
      </c>
    </row>
    <row r="227" spans="1:10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544</v>
      </c>
    </row>
    <row r="228" spans="1:10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544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545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545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545</v>
      </c>
    </row>
    <row r="232" spans="1:10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544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545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545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545</v>
      </c>
    </row>
    <row r="236" spans="1:10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544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545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545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545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545</v>
      </c>
    </row>
    <row r="241" spans="1:10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544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545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545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545</v>
      </c>
    </row>
    <row r="245" spans="1:10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544</v>
      </c>
    </row>
    <row r="246" spans="1:10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544</v>
      </c>
    </row>
    <row r="247" spans="1:10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544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545</v>
      </c>
    </row>
    <row r="249" spans="1:10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544</v>
      </c>
    </row>
    <row r="250" spans="1:10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544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545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545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545</v>
      </c>
    </row>
    <row r="254" spans="1:10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544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545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545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545</v>
      </c>
    </row>
    <row r="258" spans="1:10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544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545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545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545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545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545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545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545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545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544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545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545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545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544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545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545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545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545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544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545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545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545</v>
      </c>
    </row>
    <row r="280" spans="1:10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544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545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545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545</v>
      </c>
    </row>
    <row r="284" spans="1:10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544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545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545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545</v>
      </c>
    </row>
    <row r="288" spans="1:10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544</v>
      </c>
    </row>
    <row r="289" spans="1:10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544</v>
      </c>
    </row>
    <row r="290" spans="1:10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544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545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545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545</v>
      </c>
    </row>
    <row r="294" spans="1:10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544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545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545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545</v>
      </c>
    </row>
    <row r="298" spans="1:10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544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545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545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545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545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545</v>
      </c>
    </row>
    <row r="304" spans="1:10" x14ac:dyDescent="0.25">
      <c r="A304" t="s">
        <v>463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544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545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545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545</v>
      </c>
    </row>
    <row r="308" spans="1:10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544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545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545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545</v>
      </c>
    </row>
    <row r="312" spans="1:10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544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545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545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545</v>
      </c>
    </row>
    <row r="316" spans="1:10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544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545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545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545</v>
      </c>
    </row>
    <row r="320" spans="1:10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544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545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545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545</v>
      </c>
    </row>
    <row r="324" spans="1:10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544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545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545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545</v>
      </c>
    </row>
    <row r="328" spans="1:10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544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545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545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545</v>
      </c>
    </row>
    <row r="332" spans="1:10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544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545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545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545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544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545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545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545</v>
      </c>
    </row>
    <row r="340" spans="1:10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544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545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545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545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545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545</v>
      </c>
    </row>
    <row r="346" spans="1:10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544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545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545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545</v>
      </c>
    </row>
    <row r="350" spans="1:10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544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545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545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545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544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545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545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545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544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545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545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545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544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545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545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545</v>
      </c>
    </row>
    <row r="366" spans="1:10" x14ac:dyDescent="0.25">
      <c r="A366" t="s">
        <v>506</v>
      </c>
      <c r="B366" t="str">
        <f>IFERROR(VLOOKUP(A366,Index!A:B,2,FALSE),"")</f>
        <v/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544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545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545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545</v>
      </c>
    </row>
    <row r="370" spans="1:10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544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545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545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545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545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545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545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545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544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545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545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545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544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545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545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545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544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545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545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545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544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545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545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545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545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545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544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545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545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545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544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545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545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545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545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545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545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545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544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544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545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545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545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545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545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545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544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545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545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545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545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545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545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545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545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544</v>
      </c>
    </row>
    <row r="426" spans="1:10" x14ac:dyDescent="0.25">
      <c r="A426" t="s">
        <v>477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544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545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545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545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545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545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545</v>
      </c>
    </row>
    <row r="433" spans="1:10" x14ac:dyDescent="0.25">
      <c r="A433" t="s">
        <v>483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544</v>
      </c>
    </row>
    <row r="434" spans="1:10" x14ac:dyDescent="0.25">
      <c r="A434" t="s">
        <v>478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544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545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545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545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545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545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545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545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545</v>
      </c>
    </row>
    <row r="443" spans="1:10" x14ac:dyDescent="0.25">
      <c r="A443" t="s">
        <v>479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544</v>
      </c>
    </row>
    <row r="444" spans="1:10" x14ac:dyDescent="0.25">
      <c r="A444" t="s">
        <v>480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544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545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545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545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545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545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545</v>
      </c>
    </row>
    <row r="451" spans="1:10" x14ac:dyDescent="0.25">
      <c r="A451" t="s">
        <v>481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544</v>
      </c>
    </row>
    <row r="452" spans="1:10" x14ac:dyDescent="0.25">
      <c r="A452" t="s">
        <v>482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544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545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545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545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545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545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545</v>
      </c>
    </row>
    <row r="459" spans="1:10" x14ac:dyDescent="0.25">
      <c r="A459" t="s">
        <v>476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544</v>
      </c>
    </row>
    <row r="460" spans="1:10" x14ac:dyDescent="0.25">
      <c r="A460" t="s">
        <v>475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544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545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545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545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545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545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545</v>
      </c>
    </row>
    <row r="467" spans="1:10" x14ac:dyDescent="0.25">
      <c r="A467" t="s">
        <v>473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544</v>
      </c>
    </row>
    <row r="468" spans="1:10" x14ac:dyDescent="0.25">
      <c r="A468" t="s">
        <v>474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544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545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545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545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545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545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545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545</v>
      </c>
    </row>
    <row r="476" spans="1:10" x14ac:dyDescent="0.25">
      <c r="A476" t="s">
        <v>541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544</v>
      </c>
    </row>
    <row r="477" spans="1:10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544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545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545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545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545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545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545</v>
      </c>
    </row>
    <row r="484" spans="1:10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544</v>
      </c>
    </row>
    <row r="485" spans="1:10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544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545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545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545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545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545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545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545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545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545</v>
      </c>
    </row>
    <row r="495" spans="1:10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544</v>
      </c>
    </row>
    <row r="496" spans="1:10" x14ac:dyDescent="0.25">
      <c r="A496" t="s">
        <v>373</v>
      </c>
      <c r="B496">
        <f>IFERROR(VLOOKUP(A496,Index!A:B,2,FALSE),"")</f>
        <v>182</v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544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545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545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545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545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545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545</v>
      </c>
    </row>
    <row r="503" spans="1:10" x14ac:dyDescent="0.25">
      <c r="A503" t="s">
        <v>376</v>
      </c>
      <c r="B503">
        <f>IFERROR(VLOOKUP(A503,Index!A:B,2,FALSE),"")</f>
        <v>183</v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544</v>
      </c>
    </row>
    <row r="504" spans="1:10" x14ac:dyDescent="0.25">
      <c r="A504" t="s">
        <v>375</v>
      </c>
      <c r="B504">
        <f>IFERROR(VLOOKUP(A504,Index!A:B,2,FALSE),"")</f>
        <v>184</v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544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545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545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545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545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545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545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545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545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545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545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545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545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545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545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545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545</v>
      </c>
    </row>
    <row r="521" spans="1:10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544</v>
      </c>
    </row>
    <row r="522" spans="1:10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544</v>
      </c>
    </row>
    <row r="523" spans="1:10" x14ac:dyDescent="0.25">
      <c r="A523" t="s">
        <v>379</v>
      </c>
      <c r="B523" t="str">
        <f>IFERROR(VLOOKUP(A523,Index!A:B,2,FALSE),"")</f>
        <v/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 t="str">
        <f>IFERROR(VLOOKUP(A524,Index!A:B,2,FALSE),"")</f>
        <v/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 t="str">
        <f>IFERROR(VLOOKUP(A525,Index!A:B,2,FALSE),"")</f>
        <v/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 t="str">
        <f>IFERROR(VLOOKUP(A526,Index!A:B,2,FALSE),"")</f>
        <v/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 t="str">
        <f>IFERROR(VLOOKUP(A527,Index!A:B,2,FALSE),"")</f>
        <v/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 t="str">
        <f>IFERROR(VLOOKUP(A528,Index!A:B,2,FALSE),"")</f>
        <v/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545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545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545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545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545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545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545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545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545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545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545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545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545</v>
      </c>
    </row>
  </sheetData>
  <autoFilter ref="A1:J541">
    <sortState ref="A3:J528">
      <sortCondition ref="B1:B541"/>
    </sortState>
  </autoFilter>
  <conditionalFormatting sqref="J1 E1:F1 C1 I1:I1048576">
    <cfRule type="duplicateValues" dxfId="3" priority="7"/>
  </conditionalFormatting>
  <conditionalFormatting sqref="J1:J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H1:H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0"/>
  <sheetViews>
    <sheetView topLeftCell="A136" workbookViewId="0">
      <selection activeCell="A154" sqref="A154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617</v>
      </c>
      <c r="B1" t="s">
        <v>618</v>
      </c>
      <c r="C1" t="s">
        <v>619</v>
      </c>
      <c r="D1" t="s">
        <v>625</v>
      </c>
      <c r="E1" t="s">
        <v>770</v>
      </c>
    </row>
    <row r="2" spans="1:5" x14ac:dyDescent="0.25">
      <c r="A2" t="s">
        <v>620</v>
      </c>
      <c r="B2" t="s">
        <v>621</v>
      </c>
      <c r="C2" t="s">
        <v>547</v>
      </c>
      <c r="D2" t="s">
        <v>754</v>
      </c>
      <c r="E2" t="s">
        <v>771</v>
      </c>
    </row>
    <row r="3" spans="1:5" x14ac:dyDescent="0.25">
      <c r="A3" t="s">
        <v>406</v>
      </c>
      <c r="B3" t="s">
        <v>621</v>
      </c>
      <c r="C3" t="s">
        <v>548</v>
      </c>
      <c r="D3" t="s">
        <v>754</v>
      </c>
      <c r="E3" t="s">
        <v>771</v>
      </c>
    </row>
    <row r="4" spans="1:5" x14ac:dyDescent="0.25">
      <c r="A4" t="s">
        <v>443</v>
      </c>
      <c r="B4" t="s">
        <v>621</v>
      </c>
      <c r="C4" t="s">
        <v>550</v>
      </c>
      <c r="D4" t="s">
        <v>754</v>
      </c>
      <c r="E4" t="s">
        <v>771</v>
      </c>
    </row>
    <row r="5" spans="1:5" x14ac:dyDescent="0.25">
      <c r="A5" t="s">
        <v>445</v>
      </c>
      <c r="B5" t="s">
        <v>621</v>
      </c>
      <c r="C5" t="s">
        <v>549</v>
      </c>
      <c r="D5" t="s">
        <v>754</v>
      </c>
      <c r="E5" t="s">
        <v>771</v>
      </c>
    </row>
    <row r="6" spans="1:5" x14ac:dyDescent="0.25">
      <c r="A6" t="s">
        <v>427</v>
      </c>
      <c r="B6" t="s">
        <v>621</v>
      </c>
      <c r="C6" t="s">
        <v>551</v>
      </c>
      <c r="D6" t="s">
        <v>754</v>
      </c>
      <c r="E6" t="s">
        <v>771</v>
      </c>
    </row>
    <row r="7" spans="1:5" x14ac:dyDescent="0.25">
      <c r="A7" t="s">
        <v>412</v>
      </c>
      <c r="B7" t="s">
        <v>621</v>
      </c>
      <c r="C7" t="s">
        <v>552</v>
      </c>
      <c r="D7" t="s">
        <v>754</v>
      </c>
      <c r="E7" t="s">
        <v>771</v>
      </c>
    </row>
    <row r="8" spans="1:5" x14ac:dyDescent="0.25">
      <c r="A8" t="s">
        <v>409</v>
      </c>
      <c r="B8" t="s">
        <v>621</v>
      </c>
      <c r="C8" t="s">
        <v>553</v>
      </c>
      <c r="D8" t="s">
        <v>754</v>
      </c>
      <c r="E8" t="s">
        <v>771</v>
      </c>
    </row>
    <row r="9" spans="1:5" x14ac:dyDescent="0.25">
      <c r="A9" t="s">
        <v>622</v>
      </c>
      <c r="B9" t="s">
        <v>621</v>
      </c>
      <c r="C9" t="s">
        <v>554</v>
      </c>
      <c r="D9" t="s">
        <v>754</v>
      </c>
      <c r="E9" t="s">
        <v>771</v>
      </c>
    </row>
    <row r="10" spans="1:5" x14ac:dyDescent="0.25">
      <c r="A10" t="s">
        <v>440</v>
      </c>
      <c r="B10" t="s">
        <v>621</v>
      </c>
      <c r="C10" t="s">
        <v>555</v>
      </c>
      <c r="D10" t="s">
        <v>754</v>
      </c>
      <c r="E10" t="s">
        <v>771</v>
      </c>
    </row>
    <row r="11" spans="1:5" x14ac:dyDescent="0.25">
      <c r="A11" t="s">
        <v>343</v>
      </c>
      <c r="B11" t="s">
        <v>621</v>
      </c>
      <c r="C11" t="s">
        <v>556</v>
      </c>
      <c r="D11" t="s">
        <v>754</v>
      </c>
      <c r="E11" t="s">
        <v>771</v>
      </c>
    </row>
    <row r="12" spans="1:5" x14ac:dyDescent="0.25">
      <c r="A12" t="s">
        <v>432</v>
      </c>
      <c r="B12" t="s">
        <v>621</v>
      </c>
      <c r="C12" t="s">
        <v>557</v>
      </c>
      <c r="D12" t="s">
        <v>754</v>
      </c>
      <c r="E12" t="s">
        <v>771</v>
      </c>
    </row>
    <row r="13" spans="1:5" x14ac:dyDescent="0.25">
      <c r="A13" t="s">
        <v>452</v>
      </c>
      <c r="B13" t="s">
        <v>621</v>
      </c>
      <c r="C13" t="s">
        <v>558</v>
      </c>
      <c r="D13" t="s">
        <v>754</v>
      </c>
      <c r="E13" t="s">
        <v>771</v>
      </c>
    </row>
    <row r="14" spans="1:5" x14ac:dyDescent="0.25">
      <c r="A14" t="s">
        <v>366</v>
      </c>
      <c r="B14" t="s">
        <v>621</v>
      </c>
      <c r="C14" t="s">
        <v>559</v>
      </c>
      <c r="D14" t="s">
        <v>754</v>
      </c>
      <c r="E14" t="s">
        <v>771</v>
      </c>
    </row>
    <row r="15" spans="1:5" x14ac:dyDescent="0.25">
      <c r="A15" t="s">
        <v>411</v>
      </c>
      <c r="B15" t="s">
        <v>621</v>
      </c>
      <c r="C15" t="s">
        <v>560</v>
      </c>
      <c r="D15" t="s">
        <v>754</v>
      </c>
      <c r="E15" t="s">
        <v>771</v>
      </c>
    </row>
    <row r="16" spans="1:5" x14ac:dyDescent="0.25">
      <c r="A16" t="s">
        <v>364</v>
      </c>
      <c r="B16" t="s">
        <v>621</v>
      </c>
      <c r="C16" t="s">
        <v>561</v>
      </c>
      <c r="D16" t="s">
        <v>754</v>
      </c>
      <c r="E16" t="s">
        <v>771</v>
      </c>
    </row>
    <row r="17" spans="1:5" x14ac:dyDescent="0.25">
      <c r="A17" t="s">
        <v>367</v>
      </c>
      <c r="B17" t="s">
        <v>621</v>
      </c>
      <c r="C17" t="s">
        <v>562</v>
      </c>
      <c r="D17" t="s">
        <v>754</v>
      </c>
      <c r="E17" t="s">
        <v>771</v>
      </c>
    </row>
    <row r="18" spans="1:5" x14ac:dyDescent="0.25">
      <c r="A18" t="s">
        <v>450</v>
      </c>
      <c r="B18" t="s">
        <v>621</v>
      </c>
      <c r="C18" t="s">
        <v>563</v>
      </c>
      <c r="D18" t="s">
        <v>754</v>
      </c>
      <c r="E18" t="s">
        <v>771</v>
      </c>
    </row>
    <row r="19" spans="1:5" x14ac:dyDescent="0.25">
      <c r="A19" t="s">
        <v>453</v>
      </c>
      <c r="B19" t="s">
        <v>621</v>
      </c>
      <c r="C19" t="s">
        <v>564</v>
      </c>
      <c r="D19" t="s">
        <v>754</v>
      </c>
      <c r="E19" t="s">
        <v>771</v>
      </c>
    </row>
    <row r="20" spans="1:5" x14ac:dyDescent="0.25">
      <c r="A20" t="s">
        <v>439</v>
      </c>
      <c r="B20" t="s">
        <v>621</v>
      </c>
      <c r="C20" t="s">
        <v>564</v>
      </c>
      <c r="D20" t="s">
        <v>754</v>
      </c>
      <c r="E20" t="s">
        <v>771</v>
      </c>
    </row>
    <row r="21" spans="1:5" x14ac:dyDescent="0.25">
      <c r="A21" t="s">
        <v>436</v>
      </c>
      <c r="B21" t="s">
        <v>621</v>
      </c>
      <c r="C21" t="s">
        <v>565</v>
      </c>
      <c r="D21" t="s">
        <v>754</v>
      </c>
      <c r="E21" t="s">
        <v>771</v>
      </c>
    </row>
    <row r="22" spans="1:5" x14ac:dyDescent="0.25">
      <c r="A22" t="s">
        <v>435</v>
      </c>
      <c r="B22" t="s">
        <v>621</v>
      </c>
      <c r="C22" t="s">
        <v>566</v>
      </c>
      <c r="D22" t="s">
        <v>754</v>
      </c>
      <c r="E22" t="s">
        <v>771</v>
      </c>
    </row>
    <row r="23" spans="1:5" x14ac:dyDescent="0.25">
      <c r="A23" t="s">
        <v>429</v>
      </c>
      <c r="B23" t="s">
        <v>621</v>
      </c>
      <c r="C23" t="s">
        <v>567</v>
      </c>
      <c r="D23" t="s">
        <v>754</v>
      </c>
      <c r="E23" t="s">
        <v>771</v>
      </c>
    </row>
    <row r="24" spans="1:5" x14ac:dyDescent="0.25">
      <c r="A24" t="s">
        <v>623</v>
      </c>
      <c r="B24" t="s">
        <v>621</v>
      </c>
      <c r="C24" t="s">
        <v>568</v>
      </c>
      <c r="D24" t="s">
        <v>754</v>
      </c>
      <c r="E24" t="s">
        <v>771</v>
      </c>
    </row>
    <row r="25" spans="1:5" x14ac:dyDescent="0.25">
      <c r="A25" t="s">
        <v>404</v>
      </c>
      <c r="B25" t="s">
        <v>621</v>
      </c>
      <c r="C25" t="s">
        <v>569</v>
      </c>
      <c r="D25" t="s">
        <v>754</v>
      </c>
      <c r="E25" t="s">
        <v>771</v>
      </c>
    </row>
    <row r="26" spans="1:5" x14ac:dyDescent="0.25">
      <c r="A26" t="s">
        <v>342</v>
      </c>
      <c r="B26" t="s">
        <v>621</v>
      </c>
      <c r="C26" t="s">
        <v>570</v>
      </c>
      <c r="D26" t="s">
        <v>754</v>
      </c>
      <c r="E26" t="s">
        <v>771</v>
      </c>
    </row>
    <row r="27" spans="1:5" x14ac:dyDescent="0.25">
      <c r="A27" t="s">
        <v>338</v>
      </c>
      <c r="B27" t="s">
        <v>621</v>
      </c>
      <c r="C27" t="s">
        <v>571</v>
      </c>
      <c r="D27" t="s">
        <v>754</v>
      </c>
      <c r="E27" t="s">
        <v>771</v>
      </c>
    </row>
    <row r="28" spans="1:5" x14ac:dyDescent="0.25">
      <c r="A28" t="s">
        <v>437</v>
      </c>
      <c r="B28" t="s">
        <v>621</v>
      </c>
      <c r="C28" t="s">
        <v>572</v>
      </c>
      <c r="D28" t="s">
        <v>754</v>
      </c>
      <c r="E28" t="s">
        <v>771</v>
      </c>
    </row>
    <row r="29" spans="1:5" x14ac:dyDescent="0.25">
      <c r="A29" t="s">
        <v>442</v>
      </c>
      <c r="B29" t="s">
        <v>621</v>
      </c>
      <c r="C29" t="s">
        <v>573</v>
      </c>
      <c r="D29" t="s">
        <v>754</v>
      </c>
      <c r="E29" t="s">
        <v>771</v>
      </c>
    </row>
    <row r="30" spans="1:5" x14ac:dyDescent="0.25">
      <c r="A30" t="s">
        <v>357</v>
      </c>
      <c r="B30" t="s">
        <v>621</v>
      </c>
      <c r="C30" t="s">
        <v>574</v>
      </c>
      <c r="D30" t="s">
        <v>754</v>
      </c>
      <c r="E30" t="s">
        <v>771</v>
      </c>
    </row>
    <row r="31" spans="1:5" x14ac:dyDescent="0.25">
      <c r="A31" t="s">
        <v>410</v>
      </c>
      <c r="B31" t="s">
        <v>621</v>
      </c>
      <c r="C31" t="s">
        <v>575</v>
      </c>
      <c r="D31" t="s">
        <v>754</v>
      </c>
      <c r="E31" t="s">
        <v>771</v>
      </c>
    </row>
    <row r="32" spans="1:5" x14ac:dyDescent="0.25">
      <c r="A32" t="s">
        <v>448</v>
      </c>
      <c r="B32" t="s">
        <v>621</v>
      </c>
      <c r="C32" t="s">
        <v>576</v>
      </c>
      <c r="D32" t="s">
        <v>754</v>
      </c>
      <c r="E32" t="s">
        <v>771</v>
      </c>
    </row>
    <row r="33" spans="1:5" x14ac:dyDescent="0.25">
      <c r="A33" t="s">
        <v>341</v>
      </c>
      <c r="B33" t="s">
        <v>621</v>
      </c>
      <c r="C33" t="s">
        <v>577</v>
      </c>
      <c r="D33" t="s">
        <v>754</v>
      </c>
      <c r="E33" t="s">
        <v>771</v>
      </c>
    </row>
    <row r="34" spans="1:5" x14ac:dyDescent="0.25">
      <c r="A34" t="s">
        <v>345</v>
      </c>
      <c r="B34" t="s">
        <v>621</v>
      </c>
      <c r="C34" t="s">
        <v>578</v>
      </c>
      <c r="D34" t="s">
        <v>754</v>
      </c>
      <c r="E34" t="s">
        <v>771</v>
      </c>
    </row>
    <row r="35" spans="1:5" x14ac:dyDescent="0.25">
      <c r="A35" t="s">
        <v>356</v>
      </c>
      <c r="B35" t="s">
        <v>621</v>
      </c>
      <c r="C35" t="s">
        <v>579</v>
      </c>
      <c r="D35" t="s">
        <v>754</v>
      </c>
      <c r="E35" t="s">
        <v>771</v>
      </c>
    </row>
    <row r="36" spans="1:5" x14ac:dyDescent="0.25">
      <c r="A36" t="s">
        <v>355</v>
      </c>
      <c r="B36" t="s">
        <v>621</v>
      </c>
      <c r="C36" t="s">
        <v>580</v>
      </c>
      <c r="D36" t="s">
        <v>754</v>
      </c>
      <c r="E36" t="s">
        <v>771</v>
      </c>
    </row>
    <row r="37" spans="1:5" x14ac:dyDescent="0.25">
      <c r="A37" t="s">
        <v>344</v>
      </c>
      <c r="B37" t="s">
        <v>621</v>
      </c>
      <c r="C37" t="s">
        <v>581</v>
      </c>
      <c r="D37" t="s">
        <v>754</v>
      </c>
      <c r="E37" t="s">
        <v>771</v>
      </c>
    </row>
    <row r="38" spans="1:5" x14ac:dyDescent="0.25">
      <c r="A38" t="s">
        <v>358</v>
      </c>
      <c r="B38" t="s">
        <v>621</v>
      </c>
      <c r="C38" t="s">
        <v>582</v>
      </c>
      <c r="D38" t="s">
        <v>754</v>
      </c>
      <c r="E38" t="s">
        <v>771</v>
      </c>
    </row>
    <row r="39" spans="1:5" x14ac:dyDescent="0.25">
      <c r="A39" t="s">
        <v>441</v>
      </c>
      <c r="B39" t="s">
        <v>621</v>
      </c>
      <c r="C39" t="s">
        <v>583</v>
      </c>
      <c r="D39" t="s">
        <v>754</v>
      </c>
      <c r="E39" t="s">
        <v>771</v>
      </c>
    </row>
    <row r="40" spans="1:5" x14ac:dyDescent="0.25">
      <c r="A40" t="s">
        <v>419</v>
      </c>
      <c r="B40" t="s">
        <v>621</v>
      </c>
      <c r="C40" t="s">
        <v>584</v>
      </c>
      <c r="D40" t="s">
        <v>754</v>
      </c>
      <c r="E40" t="s">
        <v>771</v>
      </c>
    </row>
    <row r="41" spans="1:5" x14ac:dyDescent="0.25">
      <c r="A41" t="s">
        <v>416</v>
      </c>
      <c r="B41" t="s">
        <v>621</v>
      </c>
      <c r="C41" t="s">
        <v>585</v>
      </c>
      <c r="D41" t="s">
        <v>754</v>
      </c>
      <c r="E41" t="s">
        <v>771</v>
      </c>
    </row>
    <row r="42" spans="1:5" x14ac:dyDescent="0.25">
      <c r="A42" t="s">
        <v>361</v>
      </c>
      <c r="B42" t="s">
        <v>621</v>
      </c>
      <c r="C42" t="s">
        <v>586</v>
      </c>
      <c r="D42" t="s">
        <v>754</v>
      </c>
      <c r="E42" t="s">
        <v>771</v>
      </c>
    </row>
    <row r="43" spans="1:5" x14ac:dyDescent="0.25">
      <c r="A43" t="s">
        <v>413</v>
      </c>
      <c r="B43" t="s">
        <v>621</v>
      </c>
      <c r="C43" t="s">
        <v>587</v>
      </c>
      <c r="D43" t="s">
        <v>754</v>
      </c>
      <c r="E43" t="s">
        <v>771</v>
      </c>
    </row>
    <row r="44" spans="1:5" x14ac:dyDescent="0.25">
      <c r="A44" t="s">
        <v>414</v>
      </c>
      <c r="B44" t="s">
        <v>621</v>
      </c>
      <c r="C44" t="s">
        <v>588</v>
      </c>
      <c r="D44" t="s">
        <v>754</v>
      </c>
      <c r="E44" t="s">
        <v>771</v>
      </c>
    </row>
    <row r="45" spans="1:5" x14ac:dyDescent="0.25">
      <c r="A45" t="s">
        <v>418</v>
      </c>
      <c r="B45" t="s">
        <v>621</v>
      </c>
      <c r="C45" t="s">
        <v>589</v>
      </c>
      <c r="D45" t="s">
        <v>754</v>
      </c>
      <c r="E45" t="s">
        <v>771</v>
      </c>
    </row>
    <row r="46" spans="1:5" x14ac:dyDescent="0.25">
      <c r="A46" t="s">
        <v>446</v>
      </c>
      <c r="B46" t="s">
        <v>621</v>
      </c>
      <c r="C46" t="s">
        <v>590</v>
      </c>
      <c r="D46" t="s">
        <v>754</v>
      </c>
      <c r="E46" t="s">
        <v>771</v>
      </c>
    </row>
    <row r="47" spans="1:5" x14ac:dyDescent="0.25">
      <c r="A47" t="s">
        <v>421</v>
      </c>
      <c r="B47" t="s">
        <v>621</v>
      </c>
      <c r="C47" t="s">
        <v>591</v>
      </c>
      <c r="D47" t="s">
        <v>754</v>
      </c>
      <c r="E47" t="s">
        <v>771</v>
      </c>
    </row>
    <row r="48" spans="1:5" x14ac:dyDescent="0.25">
      <c r="A48" t="s">
        <v>422</v>
      </c>
      <c r="B48" t="s">
        <v>621</v>
      </c>
      <c r="C48" t="s">
        <v>592</v>
      </c>
      <c r="D48" t="s">
        <v>754</v>
      </c>
      <c r="E48" t="s">
        <v>771</v>
      </c>
    </row>
    <row r="49" spans="1:5" x14ac:dyDescent="0.25">
      <c r="A49" t="s">
        <v>423</v>
      </c>
      <c r="B49" t="s">
        <v>621</v>
      </c>
      <c r="C49" t="s">
        <v>593</v>
      </c>
      <c r="D49" t="s">
        <v>754</v>
      </c>
      <c r="E49" t="s">
        <v>771</v>
      </c>
    </row>
    <row r="50" spans="1:5" x14ac:dyDescent="0.25">
      <c r="A50" t="s">
        <v>420</v>
      </c>
      <c r="B50" t="s">
        <v>621</v>
      </c>
      <c r="C50" t="s">
        <v>594</v>
      </c>
      <c r="D50" t="s">
        <v>754</v>
      </c>
      <c r="E50" t="s">
        <v>771</v>
      </c>
    </row>
    <row r="51" spans="1:5" x14ac:dyDescent="0.25">
      <c r="A51" t="s">
        <v>339</v>
      </c>
      <c r="B51" t="s">
        <v>621</v>
      </c>
      <c r="C51" t="s">
        <v>595</v>
      </c>
      <c r="D51" t="s">
        <v>754</v>
      </c>
      <c r="E51" t="s">
        <v>771</v>
      </c>
    </row>
    <row r="52" spans="1:5" x14ac:dyDescent="0.25">
      <c r="A52" t="s">
        <v>296</v>
      </c>
      <c r="B52" t="s">
        <v>621</v>
      </c>
      <c r="C52" t="s">
        <v>596</v>
      </c>
      <c r="D52" t="s">
        <v>754</v>
      </c>
      <c r="E52" t="s">
        <v>771</v>
      </c>
    </row>
    <row r="53" spans="1:5" x14ac:dyDescent="0.25">
      <c r="A53" t="s">
        <v>297</v>
      </c>
      <c r="B53" t="s">
        <v>621</v>
      </c>
      <c r="C53" t="s">
        <v>597</v>
      </c>
      <c r="D53" t="s">
        <v>754</v>
      </c>
      <c r="E53" t="s">
        <v>771</v>
      </c>
    </row>
    <row r="54" spans="1:5" x14ac:dyDescent="0.25">
      <c r="A54" t="s">
        <v>360</v>
      </c>
      <c r="B54" t="s">
        <v>621</v>
      </c>
      <c r="C54" t="s">
        <v>598</v>
      </c>
      <c r="D54" t="s">
        <v>754</v>
      </c>
      <c r="E54" t="s">
        <v>771</v>
      </c>
    </row>
    <row r="55" spans="1:5" x14ac:dyDescent="0.25">
      <c r="A55" t="s">
        <v>359</v>
      </c>
      <c r="B55" t="s">
        <v>621</v>
      </c>
      <c r="C55" t="s">
        <v>599</v>
      </c>
      <c r="D55" t="s">
        <v>754</v>
      </c>
      <c r="E55" t="s">
        <v>771</v>
      </c>
    </row>
    <row r="56" spans="1:5" x14ac:dyDescent="0.25">
      <c r="A56" t="s">
        <v>363</v>
      </c>
      <c r="B56" t="s">
        <v>621</v>
      </c>
      <c r="C56" t="s">
        <v>600</v>
      </c>
      <c r="D56" t="s">
        <v>754</v>
      </c>
      <c r="E56" t="s">
        <v>771</v>
      </c>
    </row>
    <row r="57" spans="1:5" x14ac:dyDescent="0.25">
      <c r="A57" t="s">
        <v>417</v>
      </c>
      <c r="B57" t="s">
        <v>621</v>
      </c>
      <c r="C57" t="s">
        <v>601</v>
      </c>
      <c r="D57" t="s">
        <v>754</v>
      </c>
      <c r="E57" t="s">
        <v>771</v>
      </c>
    </row>
    <row r="58" spans="1:5" x14ac:dyDescent="0.25">
      <c r="A58" t="s">
        <v>408</v>
      </c>
      <c r="B58" t="s">
        <v>621</v>
      </c>
      <c r="C58" t="s">
        <v>602</v>
      </c>
      <c r="D58" t="s">
        <v>754</v>
      </c>
      <c r="E58" t="s">
        <v>771</v>
      </c>
    </row>
    <row r="59" spans="1:5" x14ac:dyDescent="0.25">
      <c r="A59" t="s">
        <v>415</v>
      </c>
      <c r="B59" t="s">
        <v>621</v>
      </c>
      <c r="C59" t="s">
        <v>603</v>
      </c>
      <c r="D59" t="s">
        <v>754</v>
      </c>
      <c r="E59" t="s">
        <v>771</v>
      </c>
    </row>
    <row r="60" spans="1:5" x14ac:dyDescent="0.25">
      <c r="A60" t="s">
        <v>365</v>
      </c>
      <c r="B60" t="s">
        <v>621</v>
      </c>
      <c r="C60" t="s">
        <v>604</v>
      </c>
      <c r="D60" t="s">
        <v>754</v>
      </c>
      <c r="E60" t="s">
        <v>771</v>
      </c>
    </row>
    <row r="61" spans="1:5" x14ac:dyDescent="0.25">
      <c r="A61" t="s">
        <v>624</v>
      </c>
      <c r="B61" t="s">
        <v>621</v>
      </c>
      <c r="C61" t="s">
        <v>605</v>
      </c>
      <c r="D61" t="s">
        <v>754</v>
      </c>
      <c r="E61" t="s">
        <v>771</v>
      </c>
    </row>
    <row r="62" spans="1:5" x14ac:dyDescent="0.25">
      <c r="A62" t="s">
        <v>362</v>
      </c>
      <c r="B62" t="s">
        <v>621</v>
      </c>
      <c r="C62" t="s">
        <v>606</v>
      </c>
      <c r="D62" t="s">
        <v>754</v>
      </c>
      <c r="E62" t="s">
        <v>771</v>
      </c>
    </row>
    <row r="63" spans="1:5" x14ac:dyDescent="0.25">
      <c r="A63" t="s">
        <v>402</v>
      </c>
      <c r="B63" t="s">
        <v>621</v>
      </c>
      <c r="C63" t="s">
        <v>607</v>
      </c>
      <c r="D63" t="s">
        <v>754</v>
      </c>
      <c r="E63" t="s">
        <v>771</v>
      </c>
    </row>
    <row r="64" spans="1:5" x14ac:dyDescent="0.25">
      <c r="A64" t="s">
        <v>444</v>
      </c>
      <c r="B64" t="s">
        <v>621</v>
      </c>
      <c r="C64" t="s">
        <v>608</v>
      </c>
      <c r="D64" t="s">
        <v>754</v>
      </c>
      <c r="E64" t="s">
        <v>771</v>
      </c>
    </row>
    <row r="65" spans="1:5" x14ac:dyDescent="0.25">
      <c r="A65" t="s">
        <v>430</v>
      </c>
      <c r="B65" t="s">
        <v>621</v>
      </c>
      <c r="C65" t="s">
        <v>609</v>
      </c>
      <c r="D65" t="s">
        <v>754</v>
      </c>
      <c r="E65" t="s">
        <v>771</v>
      </c>
    </row>
    <row r="66" spans="1:5" x14ac:dyDescent="0.25">
      <c r="A66" t="s">
        <v>401</v>
      </c>
      <c r="B66" t="s">
        <v>621</v>
      </c>
      <c r="C66" t="s">
        <v>610</v>
      </c>
      <c r="D66" t="s">
        <v>754</v>
      </c>
      <c r="E66" t="s">
        <v>771</v>
      </c>
    </row>
    <row r="67" spans="1:5" x14ac:dyDescent="0.25">
      <c r="A67" t="s">
        <v>400</v>
      </c>
      <c r="B67" t="s">
        <v>621</v>
      </c>
      <c r="C67" t="s">
        <v>611</v>
      </c>
      <c r="D67" t="s">
        <v>754</v>
      </c>
      <c r="E67" t="s">
        <v>771</v>
      </c>
    </row>
    <row r="68" spans="1:5" x14ac:dyDescent="0.25">
      <c r="A68" t="s">
        <v>407</v>
      </c>
      <c r="B68" t="s">
        <v>621</v>
      </c>
      <c r="C68" t="s">
        <v>612</v>
      </c>
      <c r="D68" t="s">
        <v>754</v>
      </c>
      <c r="E68" t="s">
        <v>771</v>
      </c>
    </row>
    <row r="69" spans="1:5" x14ac:dyDescent="0.25">
      <c r="A69" t="s">
        <v>340</v>
      </c>
      <c r="B69" t="s">
        <v>621</v>
      </c>
      <c r="C69" t="s">
        <v>613</v>
      </c>
      <c r="D69" t="s">
        <v>754</v>
      </c>
      <c r="E69" t="s">
        <v>771</v>
      </c>
    </row>
    <row r="70" spans="1:5" x14ac:dyDescent="0.25">
      <c r="A70" t="s">
        <v>391</v>
      </c>
      <c r="B70" t="s">
        <v>621</v>
      </c>
      <c r="C70" t="s">
        <v>614</v>
      </c>
      <c r="D70" t="s">
        <v>754</v>
      </c>
      <c r="E70" t="s">
        <v>771</v>
      </c>
    </row>
    <row r="71" spans="1:5" x14ac:dyDescent="0.25">
      <c r="A71" t="s">
        <v>405</v>
      </c>
      <c r="B71" t="s">
        <v>621</v>
      </c>
      <c r="C71" t="s">
        <v>615</v>
      </c>
      <c r="D71" t="s">
        <v>754</v>
      </c>
      <c r="E71" t="s">
        <v>771</v>
      </c>
    </row>
    <row r="72" spans="1:5" x14ac:dyDescent="0.25">
      <c r="A72" t="s">
        <v>428</v>
      </c>
      <c r="B72" t="s">
        <v>621</v>
      </c>
      <c r="C72" t="s">
        <v>616</v>
      </c>
      <c r="D72" t="s">
        <v>754</v>
      </c>
      <c r="E72" t="s">
        <v>771</v>
      </c>
    </row>
    <row r="73" spans="1:5" x14ac:dyDescent="0.25">
      <c r="A73" t="s">
        <v>449</v>
      </c>
      <c r="B73" t="s">
        <v>318</v>
      </c>
      <c r="C73" t="s">
        <v>788</v>
      </c>
      <c r="D73" t="s">
        <v>754</v>
      </c>
      <c r="E73" t="s">
        <v>881</v>
      </c>
    </row>
    <row r="74" spans="1:5" x14ac:dyDescent="0.25">
      <c r="A74" t="s">
        <v>511</v>
      </c>
      <c r="B74" t="s">
        <v>318</v>
      </c>
      <c r="C74" t="s">
        <v>789</v>
      </c>
      <c r="D74" t="s">
        <v>754</v>
      </c>
      <c r="E74" t="s">
        <v>881</v>
      </c>
    </row>
    <row r="75" spans="1:5" x14ac:dyDescent="0.25">
      <c r="A75" t="s">
        <v>510</v>
      </c>
      <c r="B75" t="s">
        <v>318</v>
      </c>
      <c r="C75" t="s">
        <v>790</v>
      </c>
      <c r="D75" t="s">
        <v>754</v>
      </c>
      <c r="E75" t="s">
        <v>881</v>
      </c>
    </row>
    <row r="76" spans="1:5" x14ac:dyDescent="0.25">
      <c r="A76" t="s">
        <v>515</v>
      </c>
      <c r="B76" t="s">
        <v>318</v>
      </c>
      <c r="C76" t="s">
        <v>856</v>
      </c>
      <c r="D76" t="s">
        <v>857</v>
      </c>
      <c r="E76" t="s">
        <v>881</v>
      </c>
    </row>
    <row r="77" spans="1:5" x14ac:dyDescent="0.25">
      <c r="A77" t="s">
        <v>513</v>
      </c>
      <c r="B77" t="s">
        <v>318</v>
      </c>
      <c r="C77" t="s">
        <v>858</v>
      </c>
      <c r="D77" t="s">
        <v>857</v>
      </c>
      <c r="E77" t="s">
        <v>881</v>
      </c>
    </row>
    <row r="78" spans="1:5" x14ac:dyDescent="0.25">
      <c r="A78" t="s">
        <v>540</v>
      </c>
      <c r="B78" t="s">
        <v>318</v>
      </c>
      <c r="C78" t="s">
        <v>859</v>
      </c>
      <c r="D78" t="s">
        <v>857</v>
      </c>
      <c r="E78" t="s">
        <v>881</v>
      </c>
    </row>
    <row r="79" spans="1:5" x14ac:dyDescent="0.25">
      <c r="A79" t="s">
        <v>477</v>
      </c>
      <c r="B79" t="s">
        <v>318</v>
      </c>
      <c r="C79" t="s">
        <v>860</v>
      </c>
      <c r="D79" t="s">
        <v>857</v>
      </c>
      <c r="E79" t="s">
        <v>885</v>
      </c>
    </row>
    <row r="80" spans="1:5" x14ac:dyDescent="0.25">
      <c r="A80" t="s">
        <v>483</v>
      </c>
      <c r="B80" t="s">
        <v>318</v>
      </c>
      <c r="C80" t="s">
        <v>861</v>
      </c>
      <c r="D80" t="s">
        <v>857</v>
      </c>
      <c r="E80" t="s">
        <v>885</v>
      </c>
    </row>
    <row r="81" spans="1:5" x14ac:dyDescent="0.25">
      <c r="A81" t="s">
        <v>478</v>
      </c>
      <c r="B81" t="s">
        <v>318</v>
      </c>
      <c r="C81" t="s">
        <v>862</v>
      </c>
      <c r="D81" t="s">
        <v>857</v>
      </c>
      <c r="E81" t="s">
        <v>885</v>
      </c>
    </row>
    <row r="82" spans="1:5" x14ac:dyDescent="0.25">
      <c r="A82" t="s">
        <v>479</v>
      </c>
      <c r="B82" t="s">
        <v>318</v>
      </c>
      <c r="C82" t="s">
        <v>863</v>
      </c>
      <c r="D82" t="s">
        <v>857</v>
      </c>
      <c r="E82" t="s">
        <v>885</v>
      </c>
    </row>
    <row r="83" spans="1:5" x14ac:dyDescent="0.25">
      <c r="A83" t="s">
        <v>480</v>
      </c>
      <c r="B83" t="s">
        <v>318</v>
      </c>
      <c r="C83" t="s">
        <v>864</v>
      </c>
      <c r="D83" t="s">
        <v>857</v>
      </c>
      <c r="E83" t="s">
        <v>885</v>
      </c>
    </row>
    <row r="84" spans="1:5" x14ac:dyDescent="0.25">
      <c r="A84" t="s">
        <v>481</v>
      </c>
      <c r="B84" t="s">
        <v>318</v>
      </c>
      <c r="C84" t="s">
        <v>865</v>
      </c>
      <c r="D84" t="s">
        <v>857</v>
      </c>
      <c r="E84" t="s">
        <v>885</v>
      </c>
    </row>
    <row r="85" spans="1:5" x14ac:dyDescent="0.25">
      <c r="A85" t="s">
        <v>482</v>
      </c>
      <c r="B85" t="s">
        <v>318</v>
      </c>
      <c r="C85" t="s">
        <v>866</v>
      </c>
      <c r="D85" t="s">
        <v>857</v>
      </c>
      <c r="E85" t="s">
        <v>885</v>
      </c>
    </row>
    <row r="86" spans="1:5" x14ac:dyDescent="0.25">
      <c r="A86" t="s">
        <v>476</v>
      </c>
      <c r="B86" t="s">
        <v>318</v>
      </c>
      <c r="C86" t="s">
        <v>867</v>
      </c>
      <c r="D86" t="s">
        <v>857</v>
      </c>
      <c r="E86" t="s">
        <v>885</v>
      </c>
    </row>
    <row r="87" spans="1:5" x14ac:dyDescent="0.25">
      <c r="A87" t="s">
        <v>475</v>
      </c>
      <c r="B87" t="s">
        <v>318</v>
      </c>
      <c r="C87" t="s">
        <v>868</v>
      </c>
      <c r="D87" t="s">
        <v>857</v>
      </c>
      <c r="E87" t="s">
        <v>885</v>
      </c>
    </row>
    <row r="88" spans="1:5" x14ac:dyDescent="0.25">
      <c r="A88" t="s">
        <v>473</v>
      </c>
      <c r="B88" t="s">
        <v>318</v>
      </c>
      <c r="C88" t="s">
        <v>869</v>
      </c>
      <c r="D88" t="s">
        <v>857</v>
      </c>
      <c r="E88" t="s">
        <v>885</v>
      </c>
    </row>
    <row r="89" spans="1:5" x14ac:dyDescent="0.25">
      <c r="A89" t="s">
        <v>474</v>
      </c>
      <c r="B89" t="s">
        <v>318</v>
      </c>
      <c r="C89" t="s">
        <v>870</v>
      </c>
      <c r="D89" t="s">
        <v>857</v>
      </c>
      <c r="E89" t="s">
        <v>885</v>
      </c>
    </row>
    <row r="90" spans="1:5" x14ac:dyDescent="0.25">
      <c r="A90" t="s">
        <v>541</v>
      </c>
      <c r="B90" t="s">
        <v>318</v>
      </c>
      <c r="C90" t="s">
        <v>871</v>
      </c>
      <c r="D90" t="s">
        <v>857</v>
      </c>
      <c r="E90" t="s">
        <v>885</v>
      </c>
    </row>
    <row r="91" spans="1:5" x14ac:dyDescent="0.25">
      <c r="A91" t="s">
        <v>490</v>
      </c>
      <c r="B91" t="s">
        <v>627</v>
      </c>
      <c r="C91" t="s">
        <v>628</v>
      </c>
      <c r="D91" t="s">
        <v>626</v>
      </c>
      <c r="E91" t="s">
        <v>886</v>
      </c>
    </row>
    <row r="92" spans="1:5" x14ac:dyDescent="0.25">
      <c r="A92" t="s">
        <v>240</v>
      </c>
      <c r="B92" t="s">
        <v>627</v>
      </c>
      <c r="C92" t="s">
        <v>629</v>
      </c>
      <c r="D92" t="s">
        <v>626</v>
      </c>
      <c r="E92" t="s">
        <v>886</v>
      </c>
    </row>
    <row r="93" spans="1:5" x14ac:dyDescent="0.25">
      <c r="A93" t="s">
        <v>139</v>
      </c>
      <c r="B93" t="s">
        <v>627</v>
      </c>
      <c r="C93" t="s">
        <v>630</v>
      </c>
      <c r="D93" t="s">
        <v>626</v>
      </c>
      <c r="E93" t="s">
        <v>886</v>
      </c>
    </row>
    <row r="94" spans="1:5" x14ac:dyDescent="0.25">
      <c r="A94" t="s">
        <v>102</v>
      </c>
      <c r="B94" t="s">
        <v>627</v>
      </c>
      <c r="C94" t="s">
        <v>631</v>
      </c>
      <c r="D94" t="s">
        <v>626</v>
      </c>
      <c r="E94" t="s">
        <v>886</v>
      </c>
    </row>
    <row r="95" spans="1:5" x14ac:dyDescent="0.25">
      <c r="A95" t="s">
        <v>468</v>
      </c>
      <c r="B95" t="s">
        <v>627</v>
      </c>
      <c r="C95" t="s">
        <v>632</v>
      </c>
      <c r="D95" t="s">
        <v>626</v>
      </c>
      <c r="E95" t="s">
        <v>886</v>
      </c>
    </row>
    <row r="96" spans="1:5" x14ac:dyDescent="0.25">
      <c r="A96" t="s">
        <v>633</v>
      </c>
      <c r="B96" t="s">
        <v>621</v>
      </c>
      <c r="C96" t="s">
        <v>634</v>
      </c>
      <c r="D96" t="s">
        <v>626</v>
      </c>
      <c r="E96" t="s">
        <v>883</v>
      </c>
    </row>
    <row r="97" spans="1:5" x14ac:dyDescent="0.25">
      <c r="A97" t="s">
        <v>635</v>
      </c>
      <c r="B97" t="s">
        <v>621</v>
      </c>
      <c r="C97" t="s">
        <v>636</v>
      </c>
      <c r="D97" t="s">
        <v>626</v>
      </c>
      <c r="E97" t="s">
        <v>883</v>
      </c>
    </row>
    <row r="98" spans="1:5" x14ac:dyDescent="0.25">
      <c r="A98" t="s">
        <v>489</v>
      </c>
      <c r="B98" t="s">
        <v>627</v>
      </c>
      <c r="C98" t="s">
        <v>637</v>
      </c>
      <c r="D98" t="s">
        <v>626</v>
      </c>
      <c r="E98" t="s">
        <v>887</v>
      </c>
    </row>
    <row r="99" spans="1:5" x14ac:dyDescent="0.25">
      <c r="A99" t="s">
        <v>638</v>
      </c>
      <c r="B99" t="s">
        <v>621</v>
      </c>
      <c r="C99" t="s">
        <v>639</v>
      </c>
      <c r="D99" t="s">
        <v>626</v>
      </c>
      <c r="E99" t="s">
        <v>882</v>
      </c>
    </row>
    <row r="100" spans="1:5" x14ac:dyDescent="0.25">
      <c r="A100" t="s">
        <v>640</v>
      </c>
      <c r="B100" t="s">
        <v>627</v>
      </c>
      <c r="C100" t="s">
        <v>889</v>
      </c>
      <c r="D100" t="s">
        <v>626</v>
      </c>
      <c r="E100" t="s">
        <v>848</v>
      </c>
    </row>
    <row r="101" spans="1:5" x14ac:dyDescent="0.25">
      <c r="A101" t="s">
        <v>492</v>
      </c>
      <c r="B101" t="s">
        <v>627</v>
      </c>
      <c r="C101" t="s">
        <v>642</v>
      </c>
      <c r="D101" t="s">
        <v>626</v>
      </c>
      <c r="E101" t="s">
        <v>886</v>
      </c>
    </row>
    <row r="102" spans="1:5" x14ac:dyDescent="0.25">
      <c r="A102" t="s">
        <v>643</v>
      </c>
      <c r="B102" t="s">
        <v>627</v>
      </c>
      <c r="C102" t="s">
        <v>644</v>
      </c>
      <c r="D102" t="s">
        <v>626</v>
      </c>
      <c r="E102" t="s">
        <v>886</v>
      </c>
    </row>
    <row r="103" spans="1:5" x14ac:dyDescent="0.25">
      <c r="A103" t="s">
        <v>491</v>
      </c>
      <c r="B103" t="s">
        <v>627</v>
      </c>
      <c r="C103" t="s">
        <v>645</v>
      </c>
      <c r="D103" t="s">
        <v>626</v>
      </c>
      <c r="E103" t="s">
        <v>887</v>
      </c>
    </row>
    <row r="104" spans="1:5" x14ac:dyDescent="0.25">
      <c r="A104" t="s">
        <v>497</v>
      </c>
      <c r="B104" t="s">
        <v>627</v>
      </c>
      <c r="C104" t="s">
        <v>646</v>
      </c>
      <c r="D104" t="s">
        <v>626</v>
      </c>
      <c r="E104" t="s">
        <v>885</v>
      </c>
    </row>
    <row r="105" spans="1:5" x14ac:dyDescent="0.25">
      <c r="A105" t="s">
        <v>46</v>
      </c>
      <c r="B105" t="s">
        <v>627</v>
      </c>
      <c r="C105" t="s">
        <v>647</v>
      </c>
      <c r="D105" t="s">
        <v>626</v>
      </c>
      <c r="E105" t="s">
        <v>886</v>
      </c>
    </row>
    <row r="106" spans="1:5" x14ac:dyDescent="0.25">
      <c r="A106" t="s">
        <v>648</v>
      </c>
      <c r="B106" t="s">
        <v>621</v>
      </c>
      <c r="C106" t="s">
        <v>649</v>
      </c>
      <c r="D106" t="s">
        <v>626</v>
      </c>
      <c r="E106" t="s">
        <v>882</v>
      </c>
    </row>
    <row r="107" spans="1:5" x14ac:dyDescent="0.25">
      <c r="A107" t="s">
        <v>650</v>
      </c>
      <c r="B107" t="s">
        <v>621</v>
      </c>
      <c r="C107" t="s">
        <v>651</v>
      </c>
      <c r="D107" t="s">
        <v>626</v>
      </c>
      <c r="E107" t="s">
        <v>882</v>
      </c>
    </row>
    <row r="108" spans="1:5" x14ac:dyDescent="0.25">
      <c r="A108" t="s">
        <v>652</v>
      </c>
      <c r="B108" t="s">
        <v>621</v>
      </c>
      <c r="C108" t="s">
        <v>653</v>
      </c>
      <c r="D108" t="s">
        <v>626</v>
      </c>
      <c r="E108" t="s">
        <v>882</v>
      </c>
    </row>
    <row r="109" spans="1:5" x14ac:dyDescent="0.25">
      <c r="A109" t="s">
        <v>654</v>
      </c>
      <c r="B109" t="s">
        <v>627</v>
      </c>
      <c r="C109" t="s">
        <v>655</v>
      </c>
      <c r="D109" t="s">
        <v>626</v>
      </c>
      <c r="E109" t="s">
        <v>887</v>
      </c>
    </row>
    <row r="110" spans="1:5" x14ac:dyDescent="0.25">
      <c r="A110" t="s">
        <v>656</v>
      </c>
      <c r="B110" t="s">
        <v>627</v>
      </c>
      <c r="C110" t="s">
        <v>657</v>
      </c>
      <c r="D110" t="s">
        <v>626</v>
      </c>
      <c r="E110" t="s">
        <v>887</v>
      </c>
    </row>
    <row r="111" spans="1:5" x14ac:dyDescent="0.25">
      <c r="A111" t="s">
        <v>370</v>
      </c>
      <c r="B111" t="s">
        <v>627</v>
      </c>
      <c r="C111" t="s">
        <v>370</v>
      </c>
      <c r="D111" t="s">
        <v>626</v>
      </c>
      <c r="E111" t="s">
        <v>887</v>
      </c>
    </row>
    <row r="112" spans="1:5" x14ac:dyDescent="0.25">
      <c r="A112" t="s">
        <v>658</v>
      </c>
      <c r="B112" t="s">
        <v>318</v>
      </c>
      <c r="C112" t="s">
        <v>659</v>
      </c>
      <c r="D112" t="s">
        <v>626</v>
      </c>
      <c r="E112" t="s">
        <v>881</v>
      </c>
    </row>
    <row r="113" spans="1:5" x14ac:dyDescent="0.25">
      <c r="A113" t="s">
        <v>243</v>
      </c>
      <c r="B113" t="s">
        <v>627</v>
      </c>
      <c r="C113" t="s">
        <v>660</v>
      </c>
      <c r="D113" t="s">
        <v>626</v>
      </c>
      <c r="E113" t="s">
        <v>887</v>
      </c>
    </row>
    <row r="114" spans="1:5" x14ac:dyDescent="0.25">
      <c r="A114" t="s">
        <v>661</v>
      </c>
      <c r="B114" t="s">
        <v>621</v>
      </c>
      <c r="C114" t="s">
        <v>662</v>
      </c>
      <c r="D114" t="s">
        <v>626</v>
      </c>
      <c r="E114" t="s">
        <v>771</v>
      </c>
    </row>
    <row r="115" spans="1:5" x14ac:dyDescent="0.25">
      <c r="A115" t="s">
        <v>663</v>
      </c>
      <c r="B115" t="s">
        <v>621</v>
      </c>
      <c r="C115" t="s">
        <v>664</v>
      </c>
      <c r="D115" t="s">
        <v>626</v>
      </c>
      <c r="E115" t="s">
        <v>771</v>
      </c>
    </row>
    <row r="116" spans="1:5" x14ac:dyDescent="0.25">
      <c r="A116" t="s">
        <v>665</v>
      </c>
      <c r="B116" t="s">
        <v>621</v>
      </c>
      <c r="C116" t="s">
        <v>666</v>
      </c>
      <c r="D116" t="s">
        <v>626</v>
      </c>
      <c r="E116" t="s">
        <v>771</v>
      </c>
    </row>
    <row r="117" spans="1:5" x14ac:dyDescent="0.25">
      <c r="A117" t="s">
        <v>465</v>
      </c>
      <c r="B117" t="s">
        <v>627</v>
      </c>
      <c r="C117" t="s">
        <v>667</v>
      </c>
      <c r="D117" t="s">
        <v>626</v>
      </c>
      <c r="E117" t="s">
        <v>888</v>
      </c>
    </row>
    <row r="118" spans="1:5" x14ac:dyDescent="0.25">
      <c r="A118" t="s">
        <v>668</v>
      </c>
      <c r="B118" t="s">
        <v>621</v>
      </c>
      <c r="C118" t="s">
        <v>669</v>
      </c>
      <c r="D118" t="s">
        <v>626</v>
      </c>
      <c r="E118" t="s">
        <v>884</v>
      </c>
    </row>
    <row r="119" spans="1:5" x14ac:dyDescent="0.25">
      <c r="A119" t="s">
        <v>282</v>
      </c>
      <c r="B119" t="s">
        <v>627</v>
      </c>
      <c r="C119" t="s">
        <v>670</v>
      </c>
      <c r="D119" t="s">
        <v>626</v>
      </c>
      <c r="E119" t="s">
        <v>888</v>
      </c>
    </row>
    <row r="120" spans="1:5" x14ac:dyDescent="0.25">
      <c r="A120" t="s">
        <v>494</v>
      </c>
      <c r="B120" t="s">
        <v>627</v>
      </c>
      <c r="C120" t="s">
        <v>671</v>
      </c>
      <c r="D120" t="s">
        <v>626</v>
      </c>
      <c r="E120" t="s">
        <v>886</v>
      </c>
    </row>
    <row r="121" spans="1:5" x14ac:dyDescent="0.25">
      <c r="A121" t="s">
        <v>494</v>
      </c>
      <c r="B121" t="s">
        <v>627</v>
      </c>
      <c r="C121" t="s">
        <v>672</v>
      </c>
      <c r="D121" t="s">
        <v>626</v>
      </c>
      <c r="E121" t="s">
        <v>887</v>
      </c>
    </row>
    <row r="122" spans="1:5" x14ac:dyDescent="0.25">
      <c r="A122" t="s">
        <v>487</v>
      </c>
      <c r="B122" t="s">
        <v>318</v>
      </c>
      <c r="C122" t="s">
        <v>673</v>
      </c>
      <c r="D122" t="s">
        <v>626</v>
      </c>
      <c r="E122" t="s">
        <v>881</v>
      </c>
    </row>
    <row r="123" spans="1:5" x14ac:dyDescent="0.25">
      <c r="A123" t="s">
        <v>454</v>
      </c>
      <c r="B123" t="s">
        <v>621</v>
      </c>
      <c r="C123" t="s">
        <v>674</v>
      </c>
      <c r="D123" t="s">
        <v>626</v>
      </c>
      <c r="E123" t="s">
        <v>884</v>
      </c>
    </row>
    <row r="124" spans="1:5" x14ac:dyDescent="0.25">
      <c r="A124" t="s">
        <v>461</v>
      </c>
      <c r="B124" t="s">
        <v>621</v>
      </c>
      <c r="C124" t="s">
        <v>675</v>
      </c>
      <c r="D124" t="s">
        <v>626</v>
      </c>
      <c r="E124" t="s">
        <v>884</v>
      </c>
    </row>
    <row r="125" spans="1:5" x14ac:dyDescent="0.25">
      <c r="A125" t="s">
        <v>460</v>
      </c>
      <c r="B125" t="s">
        <v>621</v>
      </c>
      <c r="C125" t="s">
        <v>676</v>
      </c>
      <c r="D125" t="s">
        <v>626</v>
      </c>
      <c r="E125" t="s">
        <v>884</v>
      </c>
    </row>
    <row r="126" spans="1:5" x14ac:dyDescent="0.25">
      <c r="A126" t="s">
        <v>462</v>
      </c>
      <c r="B126" t="s">
        <v>621</v>
      </c>
      <c r="C126" t="s">
        <v>677</v>
      </c>
      <c r="D126" t="s">
        <v>626</v>
      </c>
      <c r="E126" t="s">
        <v>884</v>
      </c>
    </row>
    <row r="127" spans="1:5" x14ac:dyDescent="0.25">
      <c r="A127" t="s">
        <v>535</v>
      </c>
      <c r="B127" t="s">
        <v>627</v>
      </c>
      <c r="C127" t="s">
        <v>890</v>
      </c>
      <c r="D127" t="s">
        <v>626</v>
      </c>
      <c r="E127" t="s">
        <v>848</v>
      </c>
    </row>
    <row r="128" spans="1:5" x14ac:dyDescent="0.25">
      <c r="A128" t="s">
        <v>495</v>
      </c>
      <c r="B128" t="s">
        <v>627</v>
      </c>
      <c r="C128" t="s">
        <v>679</v>
      </c>
      <c r="D128" t="s">
        <v>626</v>
      </c>
      <c r="E128" t="s">
        <v>887</v>
      </c>
    </row>
    <row r="129" spans="1:5" x14ac:dyDescent="0.25">
      <c r="A129" t="s">
        <v>680</v>
      </c>
      <c r="B129" t="s">
        <v>627</v>
      </c>
      <c r="C129" t="s">
        <v>681</v>
      </c>
      <c r="D129" t="s">
        <v>626</v>
      </c>
      <c r="E129" t="s">
        <v>887</v>
      </c>
    </row>
    <row r="130" spans="1:5" x14ac:dyDescent="0.25">
      <c r="A130" t="s">
        <v>434</v>
      </c>
      <c r="B130" t="s">
        <v>627</v>
      </c>
      <c r="C130" t="s">
        <v>682</v>
      </c>
      <c r="D130" t="s">
        <v>626</v>
      </c>
      <c r="E130" t="s">
        <v>887</v>
      </c>
    </row>
    <row r="131" spans="1:5" x14ac:dyDescent="0.25">
      <c r="A131" t="s">
        <v>683</v>
      </c>
      <c r="B131" t="s">
        <v>318</v>
      </c>
      <c r="C131" t="s">
        <v>684</v>
      </c>
      <c r="D131" t="s">
        <v>626</v>
      </c>
      <c r="E131" t="s">
        <v>881</v>
      </c>
    </row>
    <row r="132" spans="1:5" x14ac:dyDescent="0.25">
      <c r="A132" t="s">
        <v>685</v>
      </c>
      <c r="B132" t="s">
        <v>627</v>
      </c>
      <c r="C132" t="s">
        <v>686</v>
      </c>
      <c r="D132" t="s">
        <v>626</v>
      </c>
      <c r="E132" t="s">
        <v>887</v>
      </c>
    </row>
    <row r="133" spans="1:5" x14ac:dyDescent="0.25">
      <c r="A133" t="s">
        <v>503</v>
      </c>
      <c r="B133" t="s">
        <v>627</v>
      </c>
      <c r="C133" t="s">
        <v>687</v>
      </c>
      <c r="D133" t="s">
        <v>626</v>
      </c>
      <c r="E133" t="s">
        <v>892</v>
      </c>
    </row>
    <row r="134" spans="1:5" x14ac:dyDescent="0.25">
      <c r="A134" t="s">
        <v>499</v>
      </c>
      <c r="B134" t="s">
        <v>318</v>
      </c>
      <c r="C134" t="s">
        <v>688</v>
      </c>
      <c r="D134" t="s">
        <v>626</v>
      </c>
      <c r="E134" t="s">
        <v>881</v>
      </c>
    </row>
    <row r="135" spans="1:5" x14ac:dyDescent="0.25">
      <c r="A135" t="s">
        <v>498</v>
      </c>
      <c r="B135" t="s">
        <v>318</v>
      </c>
      <c r="C135" t="s">
        <v>689</v>
      </c>
      <c r="D135" t="s">
        <v>626</v>
      </c>
      <c r="E135" t="s">
        <v>881</v>
      </c>
    </row>
    <row r="136" spans="1:5" x14ac:dyDescent="0.25">
      <c r="A136" t="s">
        <v>504</v>
      </c>
      <c r="B136" t="s">
        <v>627</v>
      </c>
      <c r="C136" t="s">
        <v>690</v>
      </c>
      <c r="D136" t="s">
        <v>626</v>
      </c>
      <c r="E136" t="s">
        <v>892</v>
      </c>
    </row>
    <row r="137" spans="1:5" x14ac:dyDescent="0.25">
      <c r="A137" t="s">
        <v>502</v>
      </c>
      <c r="B137" t="s">
        <v>627</v>
      </c>
      <c r="C137" t="s">
        <v>691</v>
      </c>
      <c r="D137" t="s">
        <v>626</v>
      </c>
      <c r="E137" t="s">
        <v>892</v>
      </c>
    </row>
    <row r="138" spans="1:5" x14ac:dyDescent="0.25">
      <c r="A138" t="s">
        <v>493</v>
      </c>
      <c r="B138" t="s">
        <v>627</v>
      </c>
      <c r="C138" t="s">
        <v>692</v>
      </c>
      <c r="D138" t="s">
        <v>626</v>
      </c>
      <c r="E138" t="s">
        <v>886</v>
      </c>
    </row>
    <row r="139" spans="1:5" x14ac:dyDescent="0.25">
      <c r="A139" t="s">
        <v>500</v>
      </c>
      <c r="B139" t="s">
        <v>621</v>
      </c>
      <c r="C139" t="s">
        <v>693</v>
      </c>
      <c r="D139" t="s">
        <v>626</v>
      </c>
      <c r="E139" t="s">
        <v>892</v>
      </c>
    </row>
    <row r="140" spans="1:5" x14ac:dyDescent="0.25">
      <c r="A140" t="s">
        <v>501</v>
      </c>
      <c r="B140" t="s">
        <v>621</v>
      </c>
      <c r="C140" t="s">
        <v>694</v>
      </c>
      <c r="D140" t="s">
        <v>626</v>
      </c>
      <c r="E140" t="s">
        <v>892</v>
      </c>
    </row>
    <row r="141" spans="1:5" x14ac:dyDescent="0.25">
      <c r="A141" t="s">
        <v>695</v>
      </c>
      <c r="B141" t="s">
        <v>627</v>
      </c>
      <c r="C141" t="s">
        <v>696</v>
      </c>
      <c r="D141" t="s">
        <v>626</v>
      </c>
      <c r="E141" t="s">
        <v>886</v>
      </c>
    </row>
    <row r="142" spans="1:5" x14ac:dyDescent="0.25">
      <c r="A142" t="s">
        <v>697</v>
      </c>
      <c r="B142" t="s">
        <v>621</v>
      </c>
      <c r="C142" t="s">
        <v>698</v>
      </c>
      <c r="D142" t="s">
        <v>626</v>
      </c>
      <c r="E142" t="s">
        <v>882</v>
      </c>
    </row>
    <row r="143" spans="1:5" x14ac:dyDescent="0.25">
      <c r="A143" t="s">
        <v>464</v>
      </c>
      <c r="B143" t="s">
        <v>627</v>
      </c>
      <c r="C143" t="s">
        <v>699</v>
      </c>
      <c r="D143" t="s">
        <v>626</v>
      </c>
      <c r="E143" t="s">
        <v>888</v>
      </c>
    </row>
    <row r="144" spans="1:5" x14ac:dyDescent="0.25">
      <c r="A144" t="s">
        <v>700</v>
      </c>
      <c r="B144" t="s">
        <v>621</v>
      </c>
      <c r="C144" t="s">
        <v>701</v>
      </c>
      <c r="D144" t="s">
        <v>626</v>
      </c>
      <c r="E144" t="s">
        <v>882</v>
      </c>
    </row>
    <row r="145" spans="1:5" x14ac:dyDescent="0.25">
      <c r="A145" t="s">
        <v>702</v>
      </c>
      <c r="B145" t="s">
        <v>621</v>
      </c>
      <c r="C145" t="s">
        <v>703</v>
      </c>
      <c r="D145" t="s">
        <v>626</v>
      </c>
      <c r="E145" t="s">
        <v>882</v>
      </c>
    </row>
    <row r="146" spans="1:5" x14ac:dyDescent="0.25">
      <c r="A146" t="s">
        <v>704</v>
      </c>
      <c r="B146" t="s">
        <v>621</v>
      </c>
      <c r="C146" t="s">
        <v>705</v>
      </c>
      <c r="D146" t="s">
        <v>626</v>
      </c>
      <c r="E146" t="s">
        <v>882</v>
      </c>
    </row>
    <row r="147" spans="1:5" x14ac:dyDescent="0.25">
      <c r="A147" t="s">
        <v>198</v>
      </c>
      <c r="B147" t="s">
        <v>627</v>
      </c>
      <c r="C147" t="s">
        <v>706</v>
      </c>
      <c r="D147" t="s">
        <v>626</v>
      </c>
      <c r="E147" t="s">
        <v>887</v>
      </c>
    </row>
    <row r="148" spans="1:5" x14ac:dyDescent="0.25">
      <c r="A148" t="s">
        <v>707</v>
      </c>
      <c r="B148" t="s">
        <v>627</v>
      </c>
      <c r="C148" t="s">
        <v>708</v>
      </c>
      <c r="D148" t="s">
        <v>626</v>
      </c>
      <c r="E148" t="s">
        <v>887</v>
      </c>
    </row>
    <row r="149" spans="1:5" x14ac:dyDescent="0.25">
      <c r="A149" t="s">
        <v>149</v>
      </c>
      <c r="B149" t="s">
        <v>627</v>
      </c>
      <c r="C149" t="s">
        <v>709</v>
      </c>
      <c r="D149" t="s">
        <v>626</v>
      </c>
      <c r="E149" t="s">
        <v>887</v>
      </c>
    </row>
    <row r="150" spans="1:5" x14ac:dyDescent="0.25">
      <c r="A150" t="s">
        <v>496</v>
      </c>
      <c r="B150" t="s">
        <v>627</v>
      </c>
      <c r="C150" t="s">
        <v>710</v>
      </c>
      <c r="D150" t="s">
        <v>626</v>
      </c>
      <c r="E150" t="s">
        <v>887</v>
      </c>
    </row>
    <row r="151" spans="1:5" x14ac:dyDescent="0.25">
      <c r="A151" t="s">
        <v>711</v>
      </c>
      <c r="B151" t="s">
        <v>621</v>
      </c>
      <c r="C151" t="s">
        <v>712</v>
      </c>
      <c r="D151" t="s">
        <v>626</v>
      </c>
      <c r="E151" t="s">
        <v>883</v>
      </c>
    </row>
    <row r="152" spans="1:5" x14ac:dyDescent="0.25">
      <c r="A152" t="s">
        <v>713</v>
      </c>
      <c r="B152" t="s">
        <v>621</v>
      </c>
      <c r="C152" t="s">
        <v>714</v>
      </c>
      <c r="D152" t="s">
        <v>626</v>
      </c>
      <c r="E152" t="s">
        <v>883</v>
      </c>
    </row>
    <row r="153" spans="1:5" x14ac:dyDescent="0.25">
      <c r="A153" t="s">
        <v>715</v>
      </c>
      <c r="B153" t="s">
        <v>627</v>
      </c>
      <c r="C153" t="s">
        <v>716</v>
      </c>
      <c r="D153" t="s">
        <v>626</v>
      </c>
      <c r="E153" t="s">
        <v>887</v>
      </c>
    </row>
    <row r="154" spans="1:5" x14ac:dyDescent="0.25">
      <c r="A154" t="s">
        <v>717</v>
      </c>
      <c r="B154" t="s">
        <v>627</v>
      </c>
      <c r="C154" t="s">
        <v>718</v>
      </c>
      <c r="D154" t="s">
        <v>626</v>
      </c>
      <c r="E154" t="s">
        <v>884</v>
      </c>
    </row>
    <row r="155" spans="1:5" x14ac:dyDescent="0.25">
      <c r="A155" t="s">
        <v>512</v>
      </c>
      <c r="B155" t="s">
        <v>621</v>
      </c>
      <c r="C155" t="s">
        <v>719</v>
      </c>
      <c r="D155" t="s">
        <v>626</v>
      </c>
      <c r="E155" t="s">
        <v>884</v>
      </c>
    </row>
    <row r="156" spans="1:5" x14ac:dyDescent="0.25">
      <c r="A156" t="s">
        <v>486</v>
      </c>
      <c r="B156" t="s">
        <v>621</v>
      </c>
      <c r="C156" t="s">
        <v>720</v>
      </c>
      <c r="D156" t="s">
        <v>626</v>
      </c>
      <c r="E156" t="s">
        <v>884</v>
      </c>
    </row>
    <row r="157" spans="1:5" x14ac:dyDescent="0.25">
      <c r="A157" t="s">
        <v>721</v>
      </c>
      <c r="B157" t="s">
        <v>627</v>
      </c>
      <c r="C157" t="s">
        <v>722</v>
      </c>
      <c r="D157" t="s">
        <v>626</v>
      </c>
      <c r="E157" t="s">
        <v>771</v>
      </c>
    </row>
    <row r="158" spans="1:5" x14ac:dyDescent="0.25">
      <c r="A158" t="s">
        <v>723</v>
      </c>
      <c r="B158" t="s">
        <v>627</v>
      </c>
      <c r="C158" t="s">
        <v>724</v>
      </c>
      <c r="D158" t="s">
        <v>626</v>
      </c>
      <c r="E158" t="s">
        <v>884</v>
      </c>
    </row>
    <row r="159" spans="1:5" x14ac:dyDescent="0.25">
      <c r="A159" t="s">
        <v>725</v>
      </c>
      <c r="B159" t="s">
        <v>627</v>
      </c>
      <c r="C159" t="s">
        <v>726</v>
      </c>
      <c r="D159" t="s">
        <v>626</v>
      </c>
      <c r="E159" t="s">
        <v>884</v>
      </c>
    </row>
    <row r="160" spans="1:5" x14ac:dyDescent="0.25">
      <c r="A160" t="s">
        <v>727</v>
      </c>
      <c r="B160" t="s">
        <v>627</v>
      </c>
      <c r="C160" t="s">
        <v>728</v>
      </c>
      <c r="D160" t="s">
        <v>626</v>
      </c>
      <c r="E160" t="s">
        <v>884</v>
      </c>
    </row>
    <row r="161" spans="1:5" x14ac:dyDescent="0.25">
      <c r="A161" t="s">
        <v>729</v>
      </c>
      <c r="B161" t="s">
        <v>621</v>
      </c>
      <c r="C161" t="s">
        <v>730</v>
      </c>
      <c r="D161" t="s">
        <v>626</v>
      </c>
      <c r="E161" t="s">
        <v>884</v>
      </c>
    </row>
    <row r="162" spans="1:5" x14ac:dyDescent="0.25">
      <c r="A162" t="s">
        <v>731</v>
      </c>
      <c r="B162" t="s">
        <v>621</v>
      </c>
      <c r="C162" t="s">
        <v>732</v>
      </c>
      <c r="D162" t="s">
        <v>626</v>
      </c>
      <c r="E162" t="s">
        <v>884</v>
      </c>
    </row>
    <row r="163" spans="1:5" x14ac:dyDescent="0.25">
      <c r="A163" t="s">
        <v>733</v>
      </c>
      <c r="B163" t="s">
        <v>627</v>
      </c>
      <c r="C163" t="s">
        <v>734</v>
      </c>
      <c r="D163" t="s">
        <v>626</v>
      </c>
      <c r="E163" t="s">
        <v>887</v>
      </c>
    </row>
    <row r="164" spans="1:5" x14ac:dyDescent="0.25">
      <c r="A164" t="s">
        <v>735</v>
      </c>
      <c r="B164" t="s">
        <v>621</v>
      </c>
      <c r="C164" t="s">
        <v>736</v>
      </c>
      <c r="D164" t="s">
        <v>626</v>
      </c>
      <c r="E164" t="s">
        <v>884</v>
      </c>
    </row>
    <row r="165" spans="1:5" x14ac:dyDescent="0.25">
      <c r="A165" t="s">
        <v>737</v>
      </c>
      <c r="B165" t="s">
        <v>627</v>
      </c>
      <c r="C165" t="s">
        <v>738</v>
      </c>
      <c r="D165" t="s">
        <v>626</v>
      </c>
      <c r="E165" t="s">
        <v>848</v>
      </c>
    </row>
    <row r="166" spans="1:5" x14ac:dyDescent="0.25">
      <c r="A166" t="s">
        <v>739</v>
      </c>
      <c r="B166" t="s">
        <v>627</v>
      </c>
      <c r="C166" t="s">
        <v>740</v>
      </c>
      <c r="D166" t="s">
        <v>626</v>
      </c>
      <c r="E166" t="s">
        <v>771</v>
      </c>
    </row>
    <row r="167" spans="1:5" x14ac:dyDescent="0.25">
      <c r="A167" t="s">
        <v>741</v>
      </c>
      <c r="B167" t="s">
        <v>627</v>
      </c>
      <c r="C167" t="s">
        <v>742</v>
      </c>
      <c r="D167" t="s">
        <v>626</v>
      </c>
      <c r="E167" t="s">
        <v>884</v>
      </c>
    </row>
    <row r="168" spans="1:5" x14ac:dyDescent="0.25">
      <c r="A168" t="s">
        <v>743</v>
      </c>
      <c r="B168" t="s">
        <v>627</v>
      </c>
      <c r="C168" t="s">
        <v>744</v>
      </c>
      <c r="D168" t="s">
        <v>626</v>
      </c>
      <c r="E168" t="s">
        <v>884</v>
      </c>
    </row>
    <row r="169" spans="1:5" x14ac:dyDescent="0.25">
      <c r="A169" t="s">
        <v>426</v>
      </c>
      <c r="B169" t="s">
        <v>627</v>
      </c>
      <c r="C169" t="s">
        <v>745</v>
      </c>
      <c r="D169" t="s">
        <v>626</v>
      </c>
      <c r="E169" t="s">
        <v>886</v>
      </c>
    </row>
    <row r="170" spans="1:5" x14ac:dyDescent="0.25">
      <c r="A170" t="s">
        <v>488</v>
      </c>
      <c r="B170" t="s">
        <v>621</v>
      </c>
      <c r="C170" t="s">
        <v>746</v>
      </c>
      <c r="D170" t="s">
        <v>626</v>
      </c>
      <c r="E170" t="s">
        <v>884</v>
      </c>
    </row>
    <row r="171" spans="1:5" x14ac:dyDescent="0.25">
      <c r="A171" t="s">
        <v>747</v>
      </c>
      <c r="B171" t="s">
        <v>627</v>
      </c>
      <c r="C171" t="s">
        <v>748</v>
      </c>
      <c r="D171" t="s">
        <v>626</v>
      </c>
      <c r="E171" t="s">
        <v>848</v>
      </c>
    </row>
    <row r="172" spans="1:5" x14ac:dyDescent="0.25">
      <c r="A172" t="s">
        <v>749</v>
      </c>
      <c r="B172" t="s">
        <v>621</v>
      </c>
      <c r="C172" t="s">
        <v>750</v>
      </c>
      <c r="D172" t="s">
        <v>626</v>
      </c>
      <c r="E172" t="s">
        <v>883</v>
      </c>
    </row>
    <row r="173" spans="1:5" x14ac:dyDescent="0.25">
      <c r="A173" t="s">
        <v>751</v>
      </c>
      <c r="B173" t="s">
        <v>621</v>
      </c>
      <c r="C173" t="s">
        <v>752</v>
      </c>
      <c r="D173" t="s">
        <v>626</v>
      </c>
      <c r="E173" t="s">
        <v>883</v>
      </c>
    </row>
    <row r="174" spans="1:5" x14ac:dyDescent="0.25">
      <c r="A174" t="s">
        <v>431</v>
      </c>
      <c r="B174" t="s">
        <v>627</v>
      </c>
      <c r="C174" t="s">
        <v>753</v>
      </c>
      <c r="D174" t="s">
        <v>626</v>
      </c>
      <c r="E174" t="s">
        <v>886</v>
      </c>
    </row>
    <row r="175" spans="1:5" x14ac:dyDescent="0.25">
      <c r="A175" t="s">
        <v>533</v>
      </c>
      <c r="B175" t="s">
        <v>318</v>
      </c>
      <c r="C175" t="s">
        <v>851</v>
      </c>
      <c r="D175" t="s">
        <v>626</v>
      </c>
      <c r="E175" t="s">
        <v>881</v>
      </c>
    </row>
    <row r="176" spans="1:5" x14ac:dyDescent="0.25">
      <c r="A176" t="s">
        <v>374</v>
      </c>
      <c r="B176" t="s">
        <v>627</v>
      </c>
      <c r="C176" t="s">
        <v>874</v>
      </c>
      <c r="D176" t="s">
        <v>761</v>
      </c>
      <c r="E176" t="s">
        <v>848</v>
      </c>
    </row>
    <row r="177" spans="1:5" x14ac:dyDescent="0.25">
      <c r="A177" t="s">
        <v>370</v>
      </c>
      <c r="B177" t="s">
        <v>627</v>
      </c>
      <c r="C177" t="s">
        <v>891</v>
      </c>
      <c r="D177" t="s">
        <v>761</v>
      </c>
      <c r="E177" t="s">
        <v>848</v>
      </c>
    </row>
    <row r="178" spans="1:5" x14ac:dyDescent="0.25">
      <c r="A178" t="s">
        <v>382</v>
      </c>
      <c r="B178" t="s">
        <v>627</v>
      </c>
      <c r="C178" t="s">
        <v>875</v>
      </c>
      <c r="D178" t="s">
        <v>761</v>
      </c>
      <c r="E178" t="s">
        <v>848</v>
      </c>
    </row>
    <row r="179" spans="1:5" x14ac:dyDescent="0.25">
      <c r="A179" t="s">
        <v>381</v>
      </c>
      <c r="B179" t="s">
        <v>627</v>
      </c>
      <c r="C179" t="s">
        <v>644</v>
      </c>
      <c r="D179" t="s">
        <v>761</v>
      </c>
      <c r="E179" t="s">
        <v>887</v>
      </c>
    </row>
    <row r="180" spans="1:5" x14ac:dyDescent="0.25">
      <c r="A180" t="s">
        <v>380</v>
      </c>
      <c r="B180" t="s">
        <v>621</v>
      </c>
      <c r="C180" t="s">
        <v>873</v>
      </c>
      <c r="D180" t="s">
        <v>761</v>
      </c>
      <c r="E180" t="s">
        <v>881</v>
      </c>
    </row>
    <row r="181" spans="1:5" x14ac:dyDescent="0.25">
      <c r="A181" t="s">
        <v>369</v>
      </c>
      <c r="B181" t="s">
        <v>621</v>
      </c>
      <c r="C181" t="s">
        <v>876</v>
      </c>
      <c r="D181" t="s">
        <v>761</v>
      </c>
      <c r="E181" t="s">
        <v>771</v>
      </c>
    </row>
    <row r="182" spans="1:5" x14ac:dyDescent="0.25">
      <c r="A182" t="s">
        <v>378</v>
      </c>
      <c r="B182" t="s">
        <v>621</v>
      </c>
      <c r="C182" t="s">
        <v>877</v>
      </c>
      <c r="D182" t="s">
        <v>761</v>
      </c>
      <c r="E182" t="s">
        <v>771</v>
      </c>
    </row>
    <row r="183" spans="1:5" x14ac:dyDescent="0.25">
      <c r="A183" t="s">
        <v>377</v>
      </c>
      <c r="B183" t="s">
        <v>621</v>
      </c>
      <c r="C183" t="s">
        <v>760</v>
      </c>
      <c r="D183" t="s">
        <v>761</v>
      </c>
      <c r="E183" t="s">
        <v>771</v>
      </c>
    </row>
    <row r="184" spans="1:5" x14ac:dyDescent="0.25">
      <c r="A184" t="s">
        <v>376</v>
      </c>
      <c r="B184" t="s">
        <v>621</v>
      </c>
      <c r="C184" t="s">
        <v>878</v>
      </c>
      <c r="D184" t="s">
        <v>761</v>
      </c>
      <c r="E184" t="s">
        <v>771</v>
      </c>
    </row>
    <row r="185" spans="1:5" x14ac:dyDescent="0.25">
      <c r="A185" t="s">
        <v>375</v>
      </c>
      <c r="B185" t="s">
        <v>621</v>
      </c>
      <c r="C185" t="s">
        <v>758</v>
      </c>
      <c r="D185" t="s">
        <v>761</v>
      </c>
      <c r="E185" t="s">
        <v>771</v>
      </c>
    </row>
    <row r="186" spans="1:5" x14ac:dyDescent="0.25">
      <c r="A186" t="s">
        <v>373</v>
      </c>
      <c r="B186" t="s">
        <v>621</v>
      </c>
      <c r="C186" t="s">
        <v>757</v>
      </c>
      <c r="D186" t="s">
        <v>761</v>
      </c>
      <c r="E186" t="s">
        <v>771</v>
      </c>
    </row>
    <row r="187" spans="1:5" x14ac:dyDescent="0.25">
      <c r="A187" t="s">
        <v>368</v>
      </c>
      <c r="B187" t="s">
        <v>621</v>
      </c>
      <c r="C187" t="s">
        <v>755</v>
      </c>
      <c r="D187" t="s">
        <v>761</v>
      </c>
      <c r="E187" t="s">
        <v>771</v>
      </c>
    </row>
    <row r="188" spans="1:5" x14ac:dyDescent="0.25">
      <c r="A188" t="s">
        <v>372</v>
      </c>
      <c r="B188" t="s">
        <v>621</v>
      </c>
      <c r="C188" t="s">
        <v>759</v>
      </c>
      <c r="D188" t="s">
        <v>761</v>
      </c>
      <c r="E188" t="s">
        <v>771</v>
      </c>
    </row>
    <row r="189" spans="1:5" x14ac:dyDescent="0.25">
      <c r="A189" t="s">
        <v>371</v>
      </c>
      <c r="B189" t="s">
        <v>621</v>
      </c>
      <c r="C189" t="s">
        <v>756</v>
      </c>
      <c r="D189" t="s">
        <v>761</v>
      </c>
      <c r="E189" t="s">
        <v>771</v>
      </c>
    </row>
    <row r="190" spans="1:5" x14ac:dyDescent="0.25">
      <c r="A190" t="s">
        <v>379</v>
      </c>
      <c r="B190" t="s">
        <v>621</v>
      </c>
      <c r="C190" t="s">
        <v>879</v>
      </c>
      <c r="D190" t="s">
        <v>761</v>
      </c>
      <c r="E190" t="s">
        <v>885</v>
      </c>
    </row>
    <row r="191" spans="1:5" x14ac:dyDescent="0.25">
      <c r="A191" t="s">
        <v>380</v>
      </c>
      <c r="B191" t="s">
        <v>318</v>
      </c>
      <c r="C191" t="s">
        <v>873</v>
      </c>
      <c r="D191" t="s">
        <v>872</v>
      </c>
      <c r="E191" t="s">
        <v>881</v>
      </c>
    </row>
    <row r="192" spans="1:5" x14ac:dyDescent="0.25">
      <c r="A192" t="s">
        <v>11</v>
      </c>
      <c r="B192" t="s">
        <v>621</v>
      </c>
      <c r="C192" t="s">
        <v>777</v>
      </c>
      <c r="D192" t="s">
        <v>765</v>
      </c>
      <c r="E192" t="s">
        <v>771</v>
      </c>
    </row>
    <row r="193" spans="1:5" x14ac:dyDescent="0.25">
      <c r="A193" t="s">
        <v>5</v>
      </c>
      <c r="B193" t="s">
        <v>621</v>
      </c>
      <c r="C193" t="s">
        <v>778</v>
      </c>
      <c r="D193" t="s">
        <v>765</v>
      </c>
      <c r="E193" t="s">
        <v>883</v>
      </c>
    </row>
    <row r="194" spans="1:5" x14ac:dyDescent="0.25">
      <c r="A194" t="s">
        <v>10</v>
      </c>
      <c r="B194" t="s">
        <v>621</v>
      </c>
      <c r="C194" t="s">
        <v>779</v>
      </c>
      <c r="D194" t="s">
        <v>765</v>
      </c>
      <c r="E194" t="s">
        <v>771</v>
      </c>
    </row>
    <row r="195" spans="1:5" x14ac:dyDescent="0.25">
      <c r="A195" t="s">
        <v>7</v>
      </c>
      <c r="B195" t="s">
        <v>621</v>
      </c>
      <c r="C195" t="s">
        <v>780</v>
      </c>
      <c r="D195" t="s">
        <v>765</v>
      </c>
      <c r="E195" t="s">
        <v>771</v>
      </c>
    </row>
    <row r="196" spans="1:5" x14ac:dyDescent="0.25">
      <c r="A196" t="s">
        <v>32</v>
      </c>
      <c r="B196" t="s">
        <v>627</v>
      </c>
      <c r="C196" t="s">
        <v>762</v>
      </c>
      <c r="D196" t="s">
        <v>765</v>
      </c>
      <c r="E196" t="s">
        <v>885</v>
      </c>
    </row>
    <row r="197" spans="1:5" x14ac:dyDescent="0.25">
      <c r="A197" t="s">
        <v>370</v>
      </c>
      <c r="B197" t="s">
        <v>627</v>
      </c>
      <c r="C197" t="s">
        <v>370</v>
      </c>
      <c r="D197" t="s">
        <v>765</v>
      </c>
      <c r="E197" t="s">
        <v>848</v>
      </c>
    </row>
    <row r="198" spans="1:5" x14ac:dyDescent="0.25">
      <c r="A198" t="s">
        <v>15</v>
      </c>
      <c r="B198" t="s">
        <v>318</v>
      </c>
      <c r="C198" t="s">
        <v>781</v>
      </c>
      <c r="D198" t="s">
        <v>765</v>
      </c>
      <c r="E198" t="s">
        <v>881</v>
      </c>
    </row>
    <row r="199" spans="1:5" x14ac:dyDescent="0.25">
      <c r="A199" t="s">
        <v>3</v>
      </c>
      <c r="B199" t="s">
        <v>621</v>
      </c>
      <c r="C199" t="s">
        <v>763</v>
      </c>
      <c r="D199" t="s">
        <v>765</v>
      </c>
      <c r="E199" t="s">
        <v>881</v>
      </c>
    </row>
    <row r="200" spans="1:5" x14ac:dyDescent="0.25">
      <c r="A200" t="s">
        <v>4</v>
      </c>
      <c r="B200" t="s">
        <v>627</v>
      </c>
      <c r="C200" t="s">
        <v>782</v>
      </c>
      <c r="D200" t="s">
        <v>765</v>
      </c>
      <c r="E200" t="s">
        <v>848</v>
      </c>
    </row>
    <row r="201" spans="1:5" x14ac:dyDescent="0.25">
      <c r="A201" t="s">
        <v>28</v>
      </c>
      <c r="B201" t="s">
        <v>627</v>
      </c>
      <c r="C201" t="s">
        <v>644</v>
      </c>
      <c r="D201" t="s">
        <v>765</v>
      </c>
      <c r="E201" t="s">
        <v>887</v>
      </c>
    </row>
    <row r="202" spans="1:5" x14ac:dyDescent="0.25">
      <c r="A202" t="s">
        <v>6</v>
      </c>
      <c r="B202" t="s">
        <v>621</v>
      </c>
      <c r="C202" t="s">
        <v>783</v>
      </c>
      <c r="D202" t="s">
        <v>765</v>
      </c>
      <c r="E202" t="s">
        <v>771</v>
      </c>
    </row>
    <row r="203" spans="1:5" x14ac:dyDescent="0.25">
      <c r="A203" t="s">
        <v>12</v>
      </c>
      <c r="B203" t="s">
        <v>318</v>
      </c>
      <c r="C203" t="s">
        <v>784</v>
      </c>
      <c r="D203" t="s">
        <v>765</v>
      </c>
      <c r="E203" t="s">
        <v>881</v>
      </c>
    </row>
    <row r="204" spans="1:5" x14ac:dyDescent="0.25">
      <c r="A204" t="s">
        <v>14</v>
      </c>
      <c r="B204" t="s">
        <v>318</v>
      </c>
      <c r="C204" t="s">
        <v>785</v>
      </c>
      <c r="D204" t="s">
        <v>765</v>
      </c>
      <c r="E204" t="s">
        <v>881</v>
      </c>
    </row>
    <row r="205" spans="1:5" x14ac:dyDescent="0.25">
      <c r="A205" t="s">
        <v>9</v>
      </c>
      <c r="B205" t="s">
        <v>621</v>
      </c>
      <c r="C205" t="s">
        <v>786</v>
      </c>
      <c r="D205" t="s">
        <v>765</v>
      </c>
      <c r="E205" t="s">
        <v>771</v>
      </c>
    </row>
    <row r="206" spans="1:5" x14ac:dyDescent="0.25">
      <c r="A206" t="s">
        <v>374</v>
      </c>
      <c r="B206" t="s">
        <v>627</v>
      </c>
      <c r="C206" t="s">
        <v>764</v>
      </c>
      <c r="D206" t="s">
        <v>765</v>
      </c>
      <c r="E206" t="s">
        <v>848</v>
      </c>
    </row>
    <row r="207" spans="1:5" x14ac:dyDescent="0.25">
      <c r="A207" t="s">
        <v>13</v>
      </c>
      <c r="B207" t="s">
        <v>627</v>
      </c>
      <c r="C207" t="s">
        <v>787</v>
      </c>
      <c r="D207" t="s">
        <v>765</v>
      </c>
      <c r="E207" t="s">
        <v>848</v>
      </c>
    </row>
    <row r="208" spans="1:5" x14ac:dyDescent="0.25">
      <c r="A208" t="s">
        <v>2</v>
      </c>
      <c r="B208" t="s">
        <v>621</v>
      </c>
      <c r="C208" t="s">
        <v>772</v>
      </c>
      <c r="D208" t="s">
        <v>767</v>
      </c>
      <c r="E208" t="s">
        <v>546</v>
      </c>
    </row>
    <row r="209" spans="1:5" x14ac:dyDescent="0.25">
      <c r="A209" t="s">
        <v>17</v>
      </c>
      <c r="B209" t="s">
        <v>621</v>
      </c>
      <c r="C209" t="s">
        <v>766</v>
      </c>
      <c r="D209" t="s">
        <v>767</v>
      </c>
      <c r="E209" t="s">
        <v>883</v>
      </c>
    </row>
    <row r="210" spans="1:5" x14ac:dyDescent="0.25">
      <c r="A210" t="s">
        <v>27</v>
      </c>
      <c r="B210" t="s">
        <v>621</v>
      </c>
      <c r="C210" t="s">
        <v>768</v>
      </c>
      <c r="D210" t="s">
        <v>767</v>
      </c>
      <c r="E210" t="s">
        <v>883</v>
      </c>
    </row>
    <row r="211" spans="1:5" x14ac:dyDescent="0.25">
      <c r="A211" t="s">
        <v>31</v>
      </c>
      <c r="B211" t="s">
        <v>621</v>
      </c>
      <c r="C211" t="s">
        <v>769</v>
      </c>
      <c r="D211" t="s">
        <v>767</v>
      </c>
      <c r="E211" t="s">
        <v>883</v>
      </c>
    </row>
    <row r="212" spans="1:5" x14ac:dyDescent="0.25">
      <c r="A212" t="s">
        <v>34</v>
      </c>
      <c r="B212" t="s">
        <v>621</v>
      </c>
      <c r="C212" t="s">
        <v>772</v>
      </c>
      <c r="D212" t="s">
        <v>767</v>
      </c>
      <c r="E212" t="s">
        <v>546</v>
      </c>
    </row>
    <row r="213" spans="1:5" x14ac:dyDescent="0.25">
      <c r="A213" t="s">
        <v>35</v>
      </c>
      <c r="B213" t="s">
        <v>621</v>
      </c>
      <c r="C213" t="s">
        <v>768</v>
      </c>
      <c r="D213" t="s">
        <v>767</v>
      </c>
      <c r="E213" t="s">
        <v>883</v>
      </c>
    </row>
    <row r="214" spans="1:5" x14ac:dyDescent="0.25">
      <c r="A214" t="s">
        <v>37</v>
      </c>
      <c r="B214" t="s">
        <v>621</v>
      </c>
      <c r="C214" t="s">
        <v>769</v>
      </c>
      <c r="D214" t="s">
        <v>767</v>
      </c>
      <c r="E214" t="s">
        <v>883</v>
      </c>
    </row>
    <row r="215" spans="1:5" x14ac:dyDescent="0.25">
      <c r="A215" t="s">
        <v>39</v>
      </c>
      <c r="B215" t="s">
        <v>621</v>
      </c>
      <c r="C215" t="s">
        <v>766</v>
      </c>
      <c r="D215" t="s">
        <v>767</v>
      </c>
      <c r="E215" t="s">
        <v>883</v>
      </c>
    </row>
    <row r="216" spans="1:5" x14ac:dyDescent="0.25">
      <c r="A216" t="s">
        <v>45</v>
      </c>
      <c r="B216" t="s">
        <v>621</v>
      </c>
      <c r="C216" t="s">
        <v>768</v>
      </c>
      <c r="D216" t="s">
        <v>767</v>
      </c>
      <c r="E216" t="s">
        <v>883</v>
      </c>
    </row>
    <row r="217" spans="1:5" x14ac:dyDescent="0.25">
      <c r="A217" t="s">
        <v>48</v>
      </c>
      <c r="B217" t="s">
        <v>621</v>
      </c>
      <c r="C217" t="s">
        <v>769</v>
      </c>
      <c r="D217" t="s">
        <v>767</v>
      </c>
      <c r="E217" t="s">
        <v>883</v>
      </c>
    </row>
    <row r="218" spans="1:5" x14ac:dyDescent="0.25">
      <c r="A218" t="s">
        <v>50</v>
      </c>
      <c r="B218" t="s">
        <v>621</v>
      </c>
      <c r="C218" t="s">
        <v>772</v>
      </c>
      <c r="D218" t="s">
        <v>767</v>
      </c>
      <c r="E218" t="s">
        <v>546</v>
      </c>
    </row>
    <row r="219" spans="1:5" x14ac:dyDescent="0.25">
      <c r="A219" t="s">
        <v>51</v>
      </c>
      <c r="B219" t="s">
        <v>621</v>
      </c>
      <c r="C219" t="s">
        <v>766</v>
      </c>
      <c r="D219" t="s">
        <v>767</v>
      </c>
      <c r="E219" t="s">
        <v>883</v>
      </c>
    </row>
    <row r="220" spans="1:5" x14ac:dyDescent="0.25">
      <c r="A220" t="s">
        <v>53</v>
      </c>
      <c r="B220" t="s">
        <v>621</v>
      </c>
      <c r="C220" t="s">
        <v>772</v>
      </c>
      <c r="D220" t="s">
        <v>767</v>
      </c>
      <c r="E220" t="s">
        <v>546</v>
      </c>
    </row>
    <row r="221" spans="1:5" x14ac:dyDescent="0.25">
      <c r="A221" t="s">
        <v>57</v>
      </c>
      <c r="B221" t="s">
        <v>621</v>
      </c>
      <c r="C221" t="s">
        <v>769</v>
      </c>
      <c r="D221" t="s">
        <v>767</v>
      </c>
      <c r="E221" t="s">
        <v>883</v>
      </c>
    </row>
    <row r="222" spans="1:5" x14ac:dyDescent="0.25">
      <c r="A222" t="s">
        <v>58</v>
      </c>
      <c r="B222" t="s">
        <v>621</v>
      </c>
      <c r="C222" t="s">
        <v>768</v>
      </c>
      <c r="D222" t="s">
        <v>767</v>
      </c>
      <c r="E222" t="s">
        <v>883</v>
      </c>
    </row>
    <row r="223" spans="1:5" x14ac:dyDescent="0.25">
      <c r="A223" t="s">
        <v>59</v>
      </c>
      <c r="B223" t="s">
        <v>621</v>
      </c>
      <c r="C223" t="s">
        <v>766</v>
      </c>
      <c r="D223" t="s">
        <v>767</v>
      </c>
      <c r="E223" t="s">
        <v>883</v>
      </c>
    </row>
    <row r="224" spans="1:5" x14ac:dyDescent="0.25">
      <c r="A224" t="s">
        <v>62</v>
      </c>
      <c r="B224" t="s">
        <v>621</v>
      </c>
      <c r="C224" t="s">
        <v>768</v>
      </c>
      <c r="D224" t="s">
        <v>767</v>
      </c>
      <c r="E224" t="s">
        <v>883</v>
      </c>
    </row>
    <row r="225" spans="1:5" x14ac:dyDescent="0.25">
      <c r="A225" t="s">
        <v>63</v>
      </c>
      <c r="B225" t="s">
        <v>621</v>
      </c>
      <c r="C225" t="s">
        <v>766</v>
      </c>
      <c r="D225" t="s">
        <v>767</v>
      </c>
      <c r="E225" t="s">
        <v>883</v>
      </c>
    </row>
    <row r="226" spans="1:5" x14ac:dyDescent="0.25">
      <c r="A226" t="s">
        <v>64</v>
      </c>
      <c r="B226" t="s">
        <v>621</v>
      </c>
      <c r="C226" t="s">
        <v>769</v>
      </c>
      <c r="D226" t="s">
        <v>767</v>
      </c>
      <c r="E226" t="s">
        <v>883</v>
      </c>
    </row>
    <row r="227" spans="1:5" x14ac:dyDescent="0.25">
      <c r="A227" t="s">
        <v>67</v>
      </c>
      <c r="B227" t="s">
        <v>621</v>
      </c>
      <c r="C227" t="s">
        <v>772</v>
      </c>
      <c r="D227" t="s">
        <v>767</v>
      </c>
      <c r="E227" t="s">
        <v>546</v>
      </c>
    </row>
    <row r="228" spans="1:5" x14ac:dyDescent="0.25">
      <c r="A228" t="s">
        <v>72</v>
      </c>
      <c r="B228" t="s">
        <v>621</v>
      </c>
      <c r="C228" t="s">
        <v>769</v>
      </c>
      <c r="D228" t="s">
        <v>767</v>
      </c>
      <c r="E228" t="s">
        <v>883</v>
      </c>
    </row>
    <row r="229" spans="1:5" x14ac:dyDescent="0.25">
      <c r="A229" t="s">
        <v>74</v>
      </c>
      <c r="B229" t="s">
        <v>621</v>
      </c>
      <c r="C229" t="s">
        <v>766</v>
      </c>
      <c r="D229" t="s">
        <v>767</v>
      </c>
      <c r="E229" t="s">
        <v>883</v>
      </c>
    </row>
    <row r="230" spans="1:5" x14ac:dyDescent="0.25">
      <c r="A230" t="s">
        <v>75</v>
      </c>
      <c r="B230" t="s">
        <v>621</v>
      </c>
      <c r="C230" t="s">
        <v>772</v>
      </c>
      <c r="D230" t="s">
        <v>767</v>
      </c>
      <c r="E230" t="s">
        <v>546</v>
      </c>
    </row>
    <row r="231" spans="1:5" x14ac:dyDescent="0.25">
      <c r="A231" t="s">
        <v>76</v>
      </c>
      <c r="B231" t="s">
        <v>621</v>
      </c>
      <c r="C231" t="s">
        <v>768</v>
      </c>
      <c r="D231" t="s">
        <v>767</v>
      </c>
      <c r="E231" t="s">
        <v>883</v>
      </c>
    </row>
    <row r="232" spans="1:5" x14ac:dyDescent="0.25">
      <c r="A232" t="s">
        <v>77</v>
      </c>
      <c r="B232" t="s">
        <v>621</v>
      </c>
      <c r="C232" t="s">
        <v>766</v>
      </c>
      <c r="D232" t="s">
        <v>767</v>
      </c>
      <c r="E232" t="s">
        <v>883</v>
      </c>
    </row>
    <row r="233" spans="1:5" x14ac:dyDescent="0.25">
      <c r="A233" t="s">
        <v>78</v>
      </c>
      <c r="B233" t="s">
        <v>621</v>
      </c>
      <c r="C233" t="s">
        <v>768</v>
      </c>
      <c r="D233" t="s">
        <v>767</v>
      </c>
      <c r="E233" t="s">
        <v>883</v>
      </c>
    </row>
    <row r="234" spans="1:5" x14ac:dyDescent="0.25">
      <c r="A234" t="s">
        <v>82</v>
      </c>
      <c r="B234" t="s">
        <v>621</v>
      </c>
      <c r="C234" t="s">
        <v>772</v>
      </c>
      <c r="D234" t="s">
        <v>767</v>
      </c>
      <c r="E234" t="s">
        <v>546</v>
      </c>
    </row>
    <row r="235" spans="1:5" x14ac:dyDescent="0.25">
      <c r="A235" t="s">
        <v>84</v>
      </c>
      <c r="B235" t="s">
        <v>621</v>
      </c>
      <c r="C235" t="s">
        <v>769</v>
      </c>
      <c r="D235" t="s">
        <v>767</v>
      </c>
      <c r="E235" t="s">
        <v>883</v>
      </c>
    </row>
    <row r="236" spans="1:5" x14ac:dyDescent="0.25">
      <c r="A236" t="s">
        <v>85</v>
      </c>
      <c r="B236" t="s">
        <v>621</v>
      </c>
      <c r="C236" t="s">
        <v>766</v>
      </c>
      <c r="D236" t="s">
        <v>767</v>
      </c>
      <c r="E236" t="s">
        <v>883</v>
      </c>
    </row>
    <row r="237" spans="1:5" x14ac:dyDescent="0.25">
      <c r="A237" t="s">
        <v>88</v>
      </c>
      <c r="B237" t="s">
        <v>621</v>
      </c>
      <c r="C237" t="s">
        <v>772</v>
      </c>
      <c r="D237" t="s">
        <v>767</v>
      </c>
      <c r="E237" t="s">
        <v>546</v>
      </c>
    </row>
    <row r="238" spans="1:5" x14ac:dyDescent="0.25">
      <c r="A238" t="s">
        <v>89</v>
      </c>
      <c r="B238" t="s">
        <v>621</v>
      </c>
      <c r="C238" t="s">
        <v>768</v>
      </c>
      <c r="D238" t="s">
        <v>767</v>
      </c>
      <c r="E238" t="s">
        <v>883</v>
      </c>
    </row>
    <row r="239" spans="1:5" x14ac:dyDescent="0.25">
      <c r="A239" t="s">
        <v>92</v>
      </c>
      <c r="B239" t="s">
        <v>621</v>
      </c>
      <c r="C239" t="s">
        <v>769</v>
      </c>
      <c r="D239" t="s">
        <v>767</v>
      </c>
      <c r="E239" t="s">
        <v>883</v>
      </c>
    </row>
    <row r="240" spans="1:5" x14ac:dyDescent="0.25">
      <c r="A240" t="s">
        <v>94</v>
      </c>
      <c r="B240" t="s">
        <v>621</v>
      </c>
      <c r="C240" t="s">
        <v>766</v>
      </c>
      <c r="D240" t="s">
        <v>767</v>
      </c>
      <c r="E240" t="s">
        <v>883</v>
      </c>
    </row>
    <row r="241" spans="1:5" x14ac:dyDescent="0.25">
      <c r="A241" t="s">
        <v>95</v>
      </c>
      <c r="B241" t="s">
        <v>621</v>
      </c>
      <c r="C241" t="s">
        <v>769</v>
      </c>
      <c r="D241" t="s">
        <v>767</v>
      </c>
      <c r="E241" t="s">
        <v>883</v>
      </c>
    </row>
    <row r="242" spans="1:5" x14ac:dyDescent="0.25">
      <c r="A242" t="s">
        <v>99</v>
      </c>
      <c r="B242" t="s">
        <v>621</v>
      </c>
      <c r="C242" t="s">
        <v>772</v>
      </c>
      <c r="D242" t="s">
        <v>767</v>
      </c>
      <c r="E242" t="s">
        <v>546</v>
      </c>
    </row>
    <row r="243" spans="1:5" x14ac:dyDescent="0.25">
      <c r="A243" t="s">
        <v>100</v>
      </c>
      <c r="B243" t="s">
        <v>621</v>
      </c>
      <c r="C243" t="s">
        <v>768</v>
      </c>
      <c r="D243" t="s">
        <v>767</v>
      </c>
      <c r="E243" t="s">
        <v>883</v>
      </c>
    </row>
    <row r="244" spans="1:5" x14ac:dyDescent="0.25">
      <c r="A244" t="s">
        <v>103</v>
      </c>
      <c r="B244" t="s">
        <v>621</v>
      </c>
      <c r="C244" t="s">
        <v>772</v>
      </c>
      <c r="D244" t="s">
        <v>767</v>
      </c>
      <c r="E244" t="s">
        <v>546</v>
      </c>
    </row>
    <row r="245" spans="1:5" x14ac:dyDescent="0.25">
      <c r="A245" t="s">
        <v>106</v>
      </c>
      <c r="B245" t="s">
        <v>621</v>
      </c>
      <c r="C245" t="s">
        <v>766</v>
      </c>
      <c r="D245" t="s">
        <v>767</v>
      </c>
      <c r="E245" t="s">
        <v>883</v>
      </c>
    </row>
    <row r="246" spans="1:5" x14ac:dyDescent="0.25">
      <c r="A246" t="s">
        <v>108</v>
      </c>
      <c r="B246" t="s">
        <v>621</v>
      </c>
      <c r="C246" t="s">
        <v>769</v>
      </c>
      <c r="D246" t="s">
        <v>767</v>
      </c>
      <c r="E246" t="s">
        <v>883</v>
      </c>
    </row>
    <row r="247" spans="1:5" x14ac:dyDescent="0.25">
      <c r="A247" t="s">
        <v>110</v>
      </c>
      <c r="B247" t="s">
        <v>621</v>
      </c>
      <c r="C247" t="s">
        <v>768</v>
      </c>
      <c r="D247" t="s">
        <v>767</v>
      </c>
      <c r="E247" t="s">
        <v>883</v>
      </c>
    </row>
    <row r="248" spans="1:5" x14ac:dyDescent="0.25">
      <c r="A248" t="s">
        <v>112</v>
      </c>
      <c r="B248" t="s">
        <v>621</v>
      </c>
      <c r="C248" t="s">
        <v>772</v>
      </c>
      <c r="D248" t="s">
        <v>767</v>
      </c>
      <c r="E248" t="s">
        <v>546</v>
      </c>
    </row>
    <row r="249" spans="1:5" x14ac:dyDescent="0.25">
      <c r="A249" t="s">
        <v>113</v>
      </c>
      <c r="B249" t="s">
        <v>621</v>
      </c>
      <c r="C249" t="s">
        <v>769</v>
      </c>
      <c r="D249" t="s">
        <v>767</v>
      </c>
      <c r="E249" t="s">
        <v>883</v>
      </c>
    </row>
    <row r="250" spans="1:5" x14ac:dyDescent="0.25">
      <c r="A250" t="s">
        <v>114</v>
      </c>
      <c r="B250" t="s">
        <v>621</v>
      </c>
      <c r="C250" t="s">
        <v>766</v>
      </c>
      <c r="D250" t="s">
        <v>767</v>
      </c>
      <c r="E250" t="s">
        <v>883</v>
      </c>
    </row>
    <row r="251" spans="1:5" x14ac:dyDescent="0.25">
      <c r="A251" t="s">
        <v>118</v>
      </c>
      <c r="B251" t="s">
        <v>621</v>
      </c>
      <c r="C251" t="s">
        <v>768</v>
      </c>
      <c r="D251" t="s">
        <v>767</v>
      </c>
      <c r="E251" t="s">
        <v>883</v>
      </c>
    </row>
    <row r="252" spans="1:5" x14ac:dyDescent="0.25">
      <c r="A252" t="s">
        <v>121</v>
      </c>
      <c r="B252" t="s">
        <v>621</v>
      </c>
      <c r="C252" t="s">
        <v>768</v>
      </c>
      <c r="D252" t="s">
        <v>767</v>
      </c>
      <c r="E252" t="s">
        <v>883</v>
      </c>
    </row>
    <row r="253" spans="1:5" x14ac:dyDescent="0.25">
      <c r="A253" t="s">
        <v>122</v>
      </c>
      <c r="B253" t="s">
        <v>621</v>
      </c>
      <c r="C253" t="s">
        <v>766</v>
      </c>
      <c r="D253" t="s">
        <v>767</v>
      </c>
      <c r="E253" t="s">
        <v>883</v>
      </c>
    </row>
    <row r="254" spans="1:5" x14ac:dyDescent="0.25">
      <c r="A254" t="s">
        <v>123</v>
      </c>
      <c r="B254" t="s">
        <v>621</v>
      </c>
      <c r="C254" t="s">
        <v>772</v>
      </c>
      <c r="D254" t="s">
        <v>767</v>
      </c>
      <c r="E254" t="s">
        <v>546</v>
      </c>
    </row>
    <row r="255" spans="1:5" x14ac:dyDescent="0.25">
      <c r="A255" t="s">
        <v>127</v>
      </c>
      <c r="B255" t="s">
        <v>621</v>
      </c>
      <c r="C255" t="s">
        <v>769</v>
      </c>
      <c r="D255" t="s">
        <v>767</v>
      </c>
      <c r="E255" t="s">
        <v>883</v>
      </c>
    </row>
    <row r="256" spans="1:5" x14ac:dyDescent="0.25">
      <c r="A256" t="s">
        <v>129</v>
      </c>
      <c r="B256" t="s">
        <v>621</v>
      </c>
      <c r="C256" t="s">
        <v>766</v>
      </c>
      <c r="D256" t="s">
        <v>767</v>
      </c>
      <c r="E256" t="s">
        <v>883</v>
      </c>
    </row>
    <row r="257" spans="1:5" x14ac:dyDescent="0.25">
      <c r="A257" t="s">
        <v>130</v>
      </c>
      <c r="B257" t="s">
        <v>621</v>
      </c>
      <c r="C257" t="s">
        <v>768</v>
      </c>
      <c r="D257" t="s">
        <v>767</v>
      </c>
      <c r="E257" t="s">
        <v>883</v>
      </c>
    </row>
    <row r="258" spans="1:5" x14ac:dyDescent="0.25">
      <c r="A258" t="s">
        <v>131</v>
      </c>
      <c r="B258" t="s">
        <v>621</v>
      </c>
      <c r="C258" t="s">
        <v>769</v>
      </c>
      <c r="D258" t="s">
        <v>767</v>
      </c>
      <c r="E258" t="s">
        <v>883</v>
      </c>
    </row>
    <row r="259" spans="1:5" x14ac:dyDescent="0.25">
      <c r="A259" t="s">
        <v>132</v>
      </c>
      <c r="B259" t="s">
        <v>621</v>
      </c>
      <c r="C259" t="s">
        <v>772</v>
      </c>
      <c r="D259" t="s">
        <v>767</v>
      </c>
      <c r="E259" t="s">
        <v>546</v>
      </c>
    </row>
    <row r="260" spans="1:5" x14ac:dyDescent="0.25">
      <c r="A260" t="s">
        <v>144</v>
      </c>
      <c r="B260" t="s">
        <v>621</v>
      </c>
      <c r="C260" t="s">
        <v>772</v>
      </c>
      <c r="D260" t="s">
        <v>767</v>
      </c>
      <c r="E260" t="s">
        <v>546</v>
      </c>
    </row>
    <row r="261" spans="1:5" x14ac:dyDescent="0.25">
      <c r="A261" t="s">
        <v>145</v>
      </c>
      <c r="B261" t="s">
        <v>621</v>
      </c>
      <c r="C261" t="s">
        <v>768</v>
      </c>
      <c r="D261" t="s">
        <v>767</v>
      </c>
      <c r="E261" t="s">
        <v>883</v>
      </c>
    </row>
    <row r="262" spans="1:5" x14ac:dyDescent="0.25">
      <c r="A262" t="s">
        <v>146</v>
      </c>
      <c r="B262" t="s">
        <v>621</v>
      </c>
      <c r="C262" t="s">
        <v>766</v>
      </c>
      <c r="D262" t="s">
        <v>767</v>
      </c>
      <c r="E262" t="s">
        <v>883</v>
      </c>
    </row>
    <row r="263" spans="1:5" x14ac:dyDescent="0.25">
      <c r="A263" t="s">
        <v>147</v>
      </c>
      <c r="B263" t="s">
        <v>621</v>
      </c>
      <c r="C263" t="s">
        <v>769</v>
      </c>
      <c r="D263" t="s">
        <v>767</v>
      </c>
      <c r="E263" t="s">
        <v>883</v>
      </c>
    </row>
    <row r="264" spans="1:5" x14ac:dyDescent="0.25">
      <c r="A264" t="s">
        <v>154</v>
      </c>
      <c r="B264" t="s">
        <v>621</v>
      </c>
      <c r="C264" t="s">
        <v>766</v>
      </c>
      <c r="D264" t="s">
        <v>767</v>
      </c>
      <c r="E264" t="s">
        <v>883</v>
      </c>
    </row>
    <row r="265" spans="1:5" x14ac:dyDescent="0.25">
      <c r="A265" t="s">
        <v>155</v>
      </c>
      <c r="B265" t="s">
        <v>621</v>
      </c>
      <c r="C265" t="s">
        <v>769</v>
      </c>
      <c r="D265" t="s">
        <v>767</v>
      </c>
      <c r="E265" t="s">
        <v>883</v>
      </c>
    </row>
    <row r="266" spans="1:5" x14ac:dyDescent="0.25">
      <c r="A266" t="s">
        <v>156</v>
      </c>
      <c r="B266" t="s">
        <v>621</v>
      </c>
      <c r="C266" t="s">
        <v>768</v>
      </c>
      <c r="D266" t="s">
        <v>767</v>
      </c>
      <c r="E266" t="s">
        <v>883</v>
      </c>
    </row>
    <row r="267" spans="1:5" x14ac:dyDescent="0.25">
      <c r="A267" t="s">
        <v>157</v>
      </c>
      <c r="B267" t="s">
        <v>621</v>
      </c>
      <c r="C267" t="s">
        <v>772</v>
      </c>
      <c r="D267" t="s">
        <v>767</v>
      </c>
      <c r="E267" t="s">
        <v>546</v>
      </c>
    </row>
    <row r="268" spans="1:5" x14ac:dyDescent="0.25">
      <c r="A268" t="s">
        <v>162</v>
      </c>
      <c r="B268" t="s">
        <v>621</v>
      </c>
      <c r="C268" t="s">
        <v>769</v>
      </c>
      <c r="D268" t="s">
        <v>767</v>
      </c>
      <c r="E268" t="s">
        <v>883</v>
      </c>
    </row>
    <row r="269" spans="1:5" x14ac:dyDescent="0.25">
      <c r="A269" t="s">
        <v>163</v>
      </c>
      <c r="B269" t="s">
        <v>621</v>
      </c>
      <c r="C269" t="s">
        <v>766</v>
      </c>
      <c r="D269" t="s">
        <v>767</v>
      </c>
      <c r="E269" t="s">
        <v>883</v>
      </c>
    </row>
    <row r="270" spans="1:5" x14ac:dyDescent="0.25">
      <c r="A270" t="s">
        <v>164</v>
      </c>
      <c r="B270" t="s">
        <v>621</v>
      </c>
      <c r="C270" t="s">
        <v>772</v>
      </c>
      <c r="D270" t="s">
        <v>767</v>
      </c>
      <c r="E270" t="s">
        <v>546</v>
      </c>
    </row>
    <row r="271" spans="1:5" x14ac:dyDescent="0.25">
      <c r="A271" t="s">
        <v>165</v>
      </c>
      <c r="B271" t="s">
        <v>621</v>
      </c>
      <c r="C271" t="s">
        <v>768</v>
      </c>
      <c r="D271" t="s">
        <v>767</v>
      </c>
      <c r="E271" t="s">
        <v>883</v>
      </c>
    </row>
    <row r="272" spans="1:5" x14ac:dyDescent="0.25">
      <c r="A272" t="s">
        <v>170</v>
      </c>
      <c r="B272" t="s">
        <v>621</v>
      </c>
      <c r="C272" t="s">
        <v>772</v>
      </c>
      <c r="D272" t="s">
        <v>767</v>
      </c>
      <c r="E272" t="s">
        <v>546</v>
      </c>
    </row>
    <row r="273" spans="1:5" x14ac:dyDescent="0.25">
      <c r="A273" t="s">
        <v>171</v>
      </c>
      <c r="B273" t="s">
        <v>621</v>
      </c>
      <c r="C273" t="s">
        <v>766</v>
      </c>
      <c r="D273" t="s">
        <v>767</v>
      </c>
      <c r="E273" t="s">
        <v>883</v>
      </c>
    </row>
    <row r="274" spans="1:5" x14ac:dyDescent="0.25">
      <c r="A274" t="s">
        <v>172</v>
      </c>
      <c r="B274" t="s">
        <v>621</v>
      </c>
      <c r="C274" t="s">
        <v>768</v>
      </c>
      <c r="D274" t="s">
        <v>767</v>
      </c>
      <c r="E274" t="s">
        <v>883</v>
      </c>
    </row>
    <row r="275" spans="1:5" x14ac:dyDescent="0.25">
      <c r="A275" t="s">
        <v>173</v>
      </c>
      <c r="B275" t="s">
        <v>621</v>
      </c>
      <c r="C275" t="s">
        <v>769</v>
      </c>
      <c r="D275" t="s">
        <v>767</v>
      </c>
      <c r="E275" t="s">
        <v>883</v>
      </c>
    </row>
    <row r="276" spans="1:5" x14ac:dyDescent="0.25">
      <c r="A276" t="s">
        <v>178</v>
      </c>
      <c r="B276" t="s">
        <v>621</v>
      </c>
      <c r="C276" t="s">
        <v>772</v>
      </c>
      <c r="D276" t="s">
        <v>767</v>
      </c>
      <c r="E276" t="s">
        <v>546</v>
      </c>
    </row>
    <row r="277" spans="1:5" x14ac:dyDescent="0.25">
      <c r="A277" t="s">
        <v>179</v>
      </c>
      <c r="B277" t="s">
        <v>621</v>
      </c>
      <c r="C277" t="s">
        <v>769</v>
      </c>
      <c r="D277" t="s">
        <v>767</v>
      </c>
      <c r="E277" t="s">
        <v>883</v>
      </c>
    </row>
    <row r="278" spans="1:5" x14ac:dyDescent="0.25">
      <c r="A278" t="s">
        <v>180</v>
      </c>
      <c r="B278" t="s">
        <v>621</v>
      </c>
      <c r="C278" t="s">
        <v>766</v>
      </c>
      <c r="D278" t="s">
        <v>767</v>
      </c>
      <c r="E278" t="s">
        <v>883</v>
      </c>
    </row>
    <row r="279" spans="1:5" x14ac:dyDescent="0.25">
      <c r="A279" t="s">
        <v>181</v>
      </c>
      <c r="B279" t="s">
        <v>621</v>
      </c>
      <c r="C279" t="s">
        <v>768</v>
      </c>
      <c r="D279" t="s">
        <v>767</v>
      </c>
      <c r="E279" t="s">
        <v>883</v>
      </c>
    </row>
    <row r="280" spans="1:5" x14ac:dyDescent="0.25">
      <c r="A280" t="s">
        <v>186</v>
      </c>
      <c r="B280" t="s">
        <v>621</v>
      </c>
      <c r="C280" t="s">
        <v>769</v>
      </c>
      <c r="D280" t="s">
        <v>767</v>
      </c>
      <c r="E280" t="s">
        <v>883</v>
      </c>
    </row>
    <row r="281" spans="1:5" x14ac:dyDescent="0.25">
      <c r="A281" t="s">
        <v>187</v>
      </c>
      <c r="B281" t="s">
        <v>621</v>
      </c>
      <c r="C281" t="s">
        <v>768</v>
      </c>
      <c r="D281" t="s">
        <v>767</v>
      </c>
      <c r="E281" t="s">
        <v>883</v>
      </c>
    </row>
    <row r="282" spans="1:5" x14ac:dyDescent="0.25">
      <c r="A282" t="s">
        <v>188</v>
      </c>
      <c r="B282" t="s">
        <v>621</v>
      </c>
      <c r="C282" t="s">
        <v>766</v>
      </c>
      <c r="D282" t="s">
        <v>767</v>
      </c>
      <c r="E282" t="s">
        <v>883</v>
      </c>
    </row>
    <row r="283" spans="1:5" x14ac:dyDescent="0.25">
      <c r="A283" t="s">
        <v>189</v>
      </c>
      <c r="B283" t="s">
        <v>621</v>
      </c>
      <c r="C283" t="s">
        <v>772</v>
      </c>
      <c r="D283" t="s">
        <v>767</v>
      </c>
      <c r="E283" t="s">
        <v>546</v>
      </c>
    </row>
    <row r="284" spans="1:5" x14ac:dyDescent="0.25">
      <c r="A284" t="s">
        <v>194</v>
      </c>
      <c r="B284" t="s">
        <v>621</v>
      </c>
      <c r="C284" t="s">
        <v>769</v>
      </c>
      <c r="D284" t="s">
        <v>767</v>
      </c>
      <c r="E284" t="s">
        <v>883</v>
      </c>
    </row>
    <row r="285" spans="1:5" x14ac:dyDescent="0.25">
      <c r="A285" t="s">
        <v>195</v>
      </c>
      <c r="B285" t="s">
        <v>621</v>
      </c>
      <c r="C285" t="s">
        <v>768</v>
      </c>
      <c r="D285" t="s">
        <v>767</v>
      </c>
      <c r="E285" t="s">
        <v>883</v>
      </c>
    </row>
    <row r="286" spans="1:5" x14ac:dyDescent="0.25">
      <c r="A286" t="s">
        <v>196</v>
      </c>
      <c r="B286" t="s">
        <v>621</v>
      </c>
      <c r="C286" t="s">
        <v>772</v>
      </c>
      <c r="D286" t="s">
        <v>767</v>
      </c>
      <c r="E286" t="s">
        <v>546</v>
      </c>
    </row>
    <row r="287" spans="1:5" x14ac:dyDescent="0.25">
      <c r="A287" t="s">
        <v>197</v>
      </c>
      <c r="B287" t="s">
        <v>621</v>
      </c>
      <c r="C287" t="s">
        <v>766</v>
      </c>
      <c r="D287" t="s">
        <v>767</v>
      </c>
      <c r="E287" t="s">
        <v>883</v>
      </c>
    </row>
    <row r="288" spans="1:5" x14ac:dyDescent="0.25">
      <c r="A288" t="s">
        <v>204</v>
      </c>
      <c r="B288" t="s">
        <v>621</v>
      </c>
      <c r="C288" t="s">
        <v>769</v>
      </c>
      <c r="D288" t="s">
        <v>767</v>
      </c>
      <c r="E288" t="s">
        <v>883</v>
      </c>
    </row>
    <row r="289" spans="1:5" x14ac:dyDescent="0.25">
      <c r="A289" t="s">
        <v>205</v>
      </c>
      <c r="B289" t="s">
        <v>621</v>
      </c>
      <c r="C289" t="s">
        <v>766</v>
      </c>
      <c r="D289" t="s">
        <v>767</v>
      </c>
      <c r="E289" t="s">
        <v>883</v>
      </c>
    </row>
    <row r="290" spans="1:5" x14ac:dyDescent="0.25">
      <c r="A290" t="s">
        <v>206</v>
      </c>
      <c r="B290" t="s">
        <v>621</v>
      </c>
      <c r="C290" t="s">
        <v>772</v>
      </c>
      <c r="D290" t="s">
        <v>767</v>
      </c>
      <c r="E290" t="s">
        <v>546</v>
      </c>
    </row>
    <row r="291" spans="1:5" x14ac:dyDescent="0.25">
      <c r="A291" t="s">
        <v>207</v>
      </c>
      <c r="B291" t="s">
        <v>621</v>
      </c>
      <c r="C291" t="s">
        <v>768</v>
      </c>
      <c r="D291" t="s">
        <v>767</v>
      </c>
      <c r="E291" t="s">
        <v>883</v>
      </c>
    </row>
    <row r="292" spans="1:5" x14ac:dyDescent="0.25">
      <c r="A292" t="s">
        <v>212</v>
      </c>
      <c r="B292" t="s">
        <v>621</v>
      </c>
      <c r="C292" t="s">
        <v>768</v>
      </c>
      <c r="D292" t="s">
        <v>767</v>
      </c>
      <c r="E292" t="s">
        <v>883</v>
      </c>
    </row>
    <row r="293" spans="1:5" x14ac:dyDescent="0.25">
      <c r="A293" t="s">
        <v>213</v>
      </c>
      <c r="B293" t="s">
        <v>621</v>
      </c>
      <c r="C293" t="s">
        <v>766</v>
      </c>
      <c r="D293" t="s">
        <v>767</v>
      </c>
      <c r="E293" t="s">
        <v>883</v>
      </c>
    </row>
    <row r="294" spans="1:5" x14ac:dyDescent="0.25">
      <c r="A294" t="s">
        <v>214</v>
      </c>
      <c r="B294" t="s">
        <v>621</v>
      </c>
      <c r="C294" t="s">
        <v>772</v>
      </c>
      <c r="D294" t="s">
        <v>767</v>
      </c>
      <c r="E294" t="s">
        <v>546</v>
      </c>
    </row>
    <row r="295" spans="1:5" x14ac:dyDescent="0.25">
      <c r="A295" t="s">
        <v>215</v>
      </c>
      <c r="B295" t="s">
        <v>621</v>
      </c>
      <c r="C295" t="s">
        <v>769</v>
      </c>
      <c r="D295" t="s">
        <v>767</v>
      </c>
      <c r="E295" t="s">
        <v>883</v>
      </c>
    </row>
    <row r="296" spans="1:5" x14ac:dyDescent="0.25">
      <c r="A296" t="s">
        <v>220</v>
      </c>
      <c r="B296" t="s">
        <v>621</v>
      </c>
      <c r="C296" t="s">
        <v>772</v>
      </c>
      <c r="D296" t="s">
        <v>767</v>
      </c>
      <c r="E296" t="s">
        <v>546</v>
      </c>
    </row>
    <row r="297" spans="1:5" x14ac:dyDescent="0.25">
      <c r="A297" t="s">
        <v>221</v>
      </c>
      <c r="B297" t="s">
        <v>621</v>
      </c>
      <c r="C297" t="s">
        <v>766</v>
      </c>
      <c r="D297" t="s">
        <v>767</v>
      </c>
      <c r="E297" t="s">
        <v>883</v>
      </c>
    </row>
    <row r="298" spans="1:5" x14ac:dyDescent="0.25">
      <c r="A298" t="s">
        <v>222</v>
      </c>
      <c r="B298" t="s">
        <v>621</v>
      </c>
      <c r="C298" t="s">
        <v>769</v>
      </c>
      <c r="D298" t="s">
        <v>767</v>
      </c>
      <c r="E298" t="s">
        <v>883</v>
      </c>
    </row>
    <row r="299" spans="1:5" x14ac:dyDescent="0.25">
      <c r="A299" t="s">
        <v>223</v>
      </c>
      <c r="B299" t="s">
        <v>621</v>
      </c>
      <c r="C299" t="s">
        <v>768</v>
      </c>
      <c r="D299" t="s">
        <v>767</v>
      </c>
      <c r="E299" t="s">
        <v>883</v>
      </c>
    </row>
    <row r="300" spans="1:5" x14ac:dyDescent="0.25">
      <c r="A300" t="s">
        <v>228</v>
      </c>
      <c r="B300" t="s">
        <v>621</v>
      </c>
      <c r="C300" t="s">
        <v>772</v>
      </c>
      <c r="D300" t="s">
        <v>767</v>
      </c>
      <c r="E300" t="s">
        <v>546</v>
      </c>
    </row>
    <row r="301" spans="1:5" x14ac:dyDescent="0.25">
      <c r="A301" t="s">
        <v>229</v>
      </c>
      <c r="B301" t="s">
        <v>621</v>
      </c>
      <c r="C301" t="s">
        <v>766</v>
      </c>
      <c r="D301" t="s">
        <v>767</v>
      </c>
      <c r="E301" t="s">
        <v>883</v>
      </c>
    </row>
    <row r="302" spans="1:5" x14ac:dyDescent="0.25">
      <c r="A302" t="s">
        <v>230</v>
      </c>
      <c r="B302" t="s">
        <v>621</v>
      </c>
      <c r="C302" t="s">
        <v>769</v>
      </c>
      <c r="D302" t="s">
        <v>767</v>
      </c>
      <c r="E302" t="s">
        <v>883</v>
      </c>
    </row>
    <row r="303" spans="1:5" x14ac:dyDescent="0.25">
      <c r="A303" t="s">
        <v>231</v>
      </c>
      <c r="B303" t="s">
        <v>621</v>
      </c>
      <c r="C303" t="s">
        <v>768</v>
      </c>
      <c r="D303" t="s">
        <v>767</v>
      </c>
      <c r="E303" t="s">
        <v>883</v>
      </c>
    </row>
    <row r="304" spans="1:5" x14ac:dyDescent="0.25">
      <c r="A304" t="s">
        <v>236</v>
      </c>
      <c r="B304" t="s">
        <v>621</v>
      </c>
      <c r="C304" t="s">
        <v>772</v>
      </c>
      <c r="D304" t="s">
        <v>767</v>
      </c>
      <c r="E304" t="s">
        <v>546</v>
      </c>
    </row>
    <row r="305" spans="1:5" x14ac:dyDescent="0.25">
      <c r="A305" t="s">
        <v>237</v>
      </c>
      <c r="B305" t="s">
        <v>621</v>
      </c>
      <c r="C305" t="s">
        <v>768</v>
      </c>
      <c r="D305" t="s">
        <v>767</v>
      </c>
      <c r="E305" t="s">
        <v>883</v>
      </c>
    </row>
    <row r="306" spans="1:5" x14ac:dyDescent="0.25">
      <c r="A306" t="s">
        <v>238</v>
      </c>
      <c r="B306" t="s">
        <v>621</v>
      </c>
      <c r="C306" t="s">
        <v>766</v>
      </c>
      <c r="D306" t="s">
        <v>767</v>
      </c>
      <c r="E306" t="s">
        <v>883</v>
      </c>
    </row>
    <row r="307" spans="1:5" x14ac:dyDescent="0.25">
      <c r="A307" t="s">
        <v>239</v>
      </c>
      <c r="B307" t="s">
        <v>621</v>
      </c>
      <c r="C307" t="s">
        <v>769</v>
      </c>
      <c r="D307" t="s">
        <v>767</v>
      </c>
      <c r="E307" t="s">
        <v>883</v>
      </c>
    </row>
    <row r="308" spans="1:5" x14ac:dyDescent="0.25">
      <c r="A308" t="s">
        <v>249</v>
      </c>
      <c r="B308" t="s">
        <v>621</v>
      </c>
      <c r="C308" t="s">
        <v>772</v>
      </c>
      <c r="D308" t="s">
        <v>767</v>
      </c>
      <c r="E308" t="s">
        <v>546</v>
      </c>
    </row>
    <row r="309" spans="1:5" x14ac:dyDescent="0.25">
      <c r="A309" t="s">
        <v>250</v>
      </c>
      <c r="B309" t="s">
        <v>621</v>
      </c>
      <c r="C309" t="s">
        <v>768</v>
      </c>
      <c r="D309" t="s">
        <v>767</v>
      </c>
      <c r="E309" t="s">
        <v>883</v>
      </c>
    </row>
    <row r="310" spans="1:5" x14ac:dyDescent="0.25">
      <c r="A310" t="s">
        <v>251</v>
      </c>
      <c r="B310" t="s">
        <v>621</v>
      </c>
      <c r="C310" t="s">
        <v>769</v>
      </c>
      <c r="D310" t="s">
        <v>767</v>
      </c>
      <c r="E310" t="s">
        <v>883</v>
      </c>
    </row>
    <row r="311" spans="1:5" x14ac:dyDescent="0.25">
      <c r="A311" t="s">
        <v>252</v>
      </c>
      <c r="B311" t="s">
        <v>621</v>
      </c>
      <c r="C311" t="s">
        <v>766</v>
      </c>
      <c r="D311" t="s">
        <v>767</v>
      </c>
      <c r="E311" t="s">
        <v>883</v>
      </c>
    </row>
    <row r="312" spans="1:5" x14ac:dyDescent="0.25">
      <c r="A312" t="s">
        <v>259</v>
      </c>
      <c r="B312" t="s">
        <v>621</v>
      </c>
      <c r="C312" t="s">
        <v>772</v>
      </c>
      <c r="D312" t="s">
        <v>767</v>
      </c>
      <c r="E312" t="s">
        <v>546</v>
      </c>
    </row>
    <row r="313" spans="1:5" x14ac:dyDescent="0.25">
      <c r="A313" t="s">
        <v>260</v>
      </c>
      <c r="B313" t="s">
        <v>621</v>
      </c>
      <c r="C313" t="s">
        <v>769</v>
      </c>
      <c r="D313" t="s">
        <v>767</v>
      </c>
      <c r="E313" t="s">
        <v>883</v>
      </c>
    </row>
    <row r="314" spans="1:5" x14ac:dyDescent="0.25">
      <c r="A314" t="s">
        <v>261</v>
      </c>
      <c r="B314" t="s">
        <v>621</v>
      </c>
      <c r="C314" t="s">
        <v>768</v>
      </c>
      <c r="D314" t="s">
        <v>767</v>
      </c>
      <c r="E314" t="s">
        <v>883</v>
      </c>
    </row>
    <row r="315" spans="1:5" x14ac:dyDescent="0.25">
      <c r="A315" t="s">
        <v>262</v>
      </c>
      <c r="B315" t="s">
        <v>621</v>
      </c>
      <c r="C315" t="s">
        <v>766</v>
      </c>
      <c r="D315" t="s">
        <v>767</v>
      </c>
      <c r="E315" t="s">
        <v>883</v>
      </c>
    </row>
    <row r="316" spans="1:5" x14ac:dyDescent="0.25">
      <c r="A316" t="s">
        <v>267</v>
      </c>
      <c r="B316" t="s">
        <v>621</v>
      </c>
      <c r="C316" t="s">
        <v>772</v>
      </c>
      <c r="D316" t="s">
        <v>767</v>
      </c>
      <c r="E316" t="s">
        <v>546</v>
      </c>
    </row>
    <row r="317" spans="1:5" x14ac:dyDescent="0.25">
      <c r="A317" t="s">
        <v>268</v>
      </c>
      <c r="B317" t="s">
        <v>621</v>
      </c>
      <c r="C317" t="s">
        <v>769</v>
      </c>
      <c r="D317" t="s">
        <v>767</v>
      </c>
      <c r="E317" t="s">
        <v>883</v>
      </c>
    </row>
    <row r="318" spans="1:5" x14ac:dyDescent="0.25">
      <c r="A318" t="s">
        <v>269</v>
      </c>
      <c r="B318" t="s">
        <v>621</v>
      </c>
      <c r="C318" t="s">
        <v>768</v>
      </c>
      <c r="D318" t="s">
        <v>767</v>
      </c>
      <c r="E318" t="s">
        <v>883</v>
      </c>
    </row>
    <row r="319" spans="1:5" x14ac:dyDescent="0.25">
      <c r="A319" t="s">
        <v>270</v>
      </c>
      <c r="B319" t="s">
        <v>621</v>
      </c>
      <c r="C319" t="s">
        <v>766</v>
      </c>
      <c r="D319" t="s">
        <v>767</v>
      </c>
      <c r="E319" t="s">
        <v>883</v>
      </c>
    </row>
    <row r="320" spans="1:5" x14ac:dyDescent="0.25">
      <c r="A320" t="s">
        <v>276</v>
      </c>
      <c r="B320" t="s">
        <v>621</v>
      </c>
      <c r="C320" t="s">
        <v>772</v>
      </c>
      <c r="D320" t="s">
        <v>767</v>
      </c>
      <c r="E320" t="s">
        <v>546</v>
      </c>
    </row>
    <row r="321" spans="1:5" x14ac:dyDescent="0.25">
      <c r="A321" t="s">
        <v>277</v>
      </c>
      <c r="B321" t="s">
        <v>621</v>
      </c>
      <c r="C321" t="s">
        <v>768</v>
      </c>
      <c r="D321" t="s">
        <v>767</v>
      </c>
      <c r="E321" t="s">
        <v>883</v>
      </c>
    </row>
    <row r="322" spans="1:5" x14ac:dyDescent="0.25">
      <c r="A322" t="s">
        <v>278</v>
      </c>
      <c r="B322" t="s">
        <v>621</v>
      </c>
      <c r="C322" t="s">
        <v>769</v>
      </c>
      <c r="D322" t="s">
        <v>767</v>
      </c>
      <c r="E322" t="s">
        <v>883</v>
      </c>
    </row>
    <row r="323" spans="1:5" x14ac:dyDescent="0.25">
      <c r="A323" t="s">
        <v>279</v>
      </c>
      <c r="B323" t="s">
        <v>621</v>
      </c>
      <c r="C323" t="s">
        <v>766</v>
      </c>
      <c r="D323" t="s">
        <v>767</v>
      </c>
      <c r="E323" t="s">
        <v>883</v>
      </c>
    </row>
    <row r="324" spans="1:5" x14ac:dyDescent="0.25">
      <c r="A324" t="s">
        <v>285</v>
      </c>
      <c r="B324" t="s">
        <v>621</v>
      </c>
      <c r="C324" t="s">
        <v>772</v>
      </c>
      <c r="D324" t="s">
        <v>767</v>
      </c>
      <c r="E324" t="s">
        <v>546</v>
      </c>
    </row>
    <row r="325" spans="1:5" x14ac:dyDescent="0.25">
      <c r="A325" t="s">
        <v>286</v>
      </c>
      <c r="B325" t="s">
        <v>621</v>
      </c>
      <c r="C325" t="s">
        <v>769</v>
      </c>
      <c r="D325" t="s">
        <v>767</v>
      </c>
      <c r="E325" t="s">
        <v>883</v>
      </c>
    </row>
    <row r="326" spans="1:5" x14ac:dyDescent="0.25">
      <c r="A326" t="s">
        <v>287</v>
      </c>
      <c r="B326" t="s">
        <v>621</v>
      </c>
      <c r="C326" t="s">
        <v>768</v>
      </c>
      <c r="D326" t="s">
        <v>767</v>
      </c>
      <c r="E326" t="s">
        <v>883</v>
      </c>
    </row>
    <row r="327" spans="1:5" x14ac:dyDescent="0.25">
      <c r="A327" t="s">
        <v>288</v>
      </c>
      <c r="B327" t="s">
        <v>621</v>
      </c>
      <c r="C327" t="s">
        <v>766</v>
      </c>
      <c r="D327" t="s">
        <v>767</v>
      </c>
      <c r="E327" t="s">
        <v>883</v>
      </c>
    </row>
    <row r="328" spans="1:5" x14ac:dyDescent="0.25">
      <c r="A328" t="s">
        <v>298</v>
      </c>
      <c r="B328" t="s">
        <v>621</v>
      </c>
      <c r="C328" t="s">
        <v>772</v>
      </c>
      <c r="D328" t="s">
        <v>767</v>
      </c>
      <c r="E328" t="s">
        <v>546</v>
      </c>
    </row>
    <row r="329" spans="1:5" x14ac:dyDescent="0.25">
      <c r="A329" t="s">
        <v>299</v>
      </c>
      <c r="B329" t="s">
        <v>621</v>
      </c>
      <c r="C329" t="s">
        <v>768</v>
      </c>
      <c r="D329" t="s">
        <v>767</v>
      </c>
      <c r="E329" t="s">
        <v>883</v>
      </c>
    </row>
    <row r="330" spans="1:5" x14ac:dyDescent="0.25">
      <c r="A330" t="s">
        <v>300</v>
      </c>
      <c r="B330" t="s">
        <v>621</v>
      </c>
      <c r="C330" t="s">
        <v>769</v>
      </c>
      <c r="D330" t="s">
        <v>767</v>
      </c>
      <c r="E330" t="s">
        <v>883</v>
      </c>
    </row>
    <row r="331" spans="1:5" x14ac:dyDescent="0.25">
      <c r="A331" t="s">
        <v>301</v>
      </c>
      <c r="B331" t="s">
        <v>621</v>
      </c>
      <c r="C331" t="s">
        <v>766</v>
      </c>
      <c r="D331" t="s">
        <v>767</v>
      </c>
      <c r="E331" t="s">
        <v>883</v>
      </c>
    </row>
    <row r="332" spans="1:5" x14ac:dyDescent="0.25">
      <c r="A332" t="s">
        <v>307</v>
      </c>
      <c r="B332" t="s">
        <v>621</v>
      </c>
      <c r="C332" t="s">
        <v>772</v>
      </c>
      <c r="D332" t="s">
        <v>767</v>
      </c>
      <c r="E332" t="s">
        <v>546</v>
      </c>
    </row>
    <row r="333" spans="1:5" x14ac:dyDescent="0.25">
      <c r="A333" t="s">
        <v>308</v>
      </c>
      <c r="B333" t="s">
        <v>621</v>
      </c>
      <c r="C333" t="s">
        <v>769</v>
      </c>
      <c r="D333" t="s">
        <v>767</v>
      </c>
      <c r="E333" t="s">
        <v>883</v>
      </c>
    </row>
    <row r="334" spans="1:5" x14ac:dyDescent="0.25">
      <c r="A334" t="s">
        <v>309</v>
      </c>
      <c r="B334" t="s">
        <v>621</v>
      </c>
      <c r="C334" t="s">
        <v>768</v>
      </c>
      <c r="D334" t="s">
        <v>767</v>
      </c>
      <c r="E334" t="s">
        <v>883</v>
      </c>
    </row>
    <row r="335" spans="1:5" x14ac:dyDescent="0.25">
      <c r="A335" t="s">
        <v>310</v>
      </c>
      <c r="B335" t="s">
        <v>621</v>
      </c>
      <c r="C335" t="s">
        <v>766</v>
      </c>
      <c r="D335" t="s">
        <v>767</v>
      </c>
      <c r="E335" t="s">
        <v>883</v>
      </c>
    </row>
    <row r="336" spans="1:5" x14ac:dyDescent="0.25">
      <c r="A336" t="s">
        <v>330</v>
      </c>
      <c r="B336" t="s">
        <v>621</v>
      </c>
      <c r="C336" t="s">
        <v>772</v>
      </c>
      <c r="D336" t="s">
        <v>767</v>
      </c>
      <c r="E336" t="s">
        <v>546</v>
      </c>
    </row>
    <row r="337" spans="1:5" x14ac:dyDescent="0.25">
      <c r="A337" t="s">
        <v>331</v>
      </c>
      <c r="B337" t="s">
        <v>621</v>
      </c>
      <c r="C337" t="s">
        <v>768</v>
      </c>
      <c r="D337" t="s">
        <v>767</v>
      </c>
      <c r="E337" t="s">
        <v>883</v>
      </c>
    </row>
    <row r="338" spans="1:5" x14ac:dyDescent="0.25">
      <c r="A338" t="s">
        <v>332</v>
      </c>
      <c r="B338" t="s">
        <v>621</v>
      </c>
      <c r="C338" t="s">
        <v>769</v>
      </c>
      <c r="D338" t="s">
        <v>767</v>
      </c>
      <c r="E338" t="s">
        <v>883</v>
      </c>
    </row>
    <row r="339" spans="1:5" x14ac:dyDescent="0.25">
      <c r="A339" t="s">
        <v>333</v>
      </c>
      <c r="B339" t="s">
        <v>621</v>
      </c>
      <c r="C339" t="s">
        <v>766</v>
      </c>
      <c r="D339" t="s">
        <v>767</v>
      </c>
      <c r="E339" t="s">
        <v>883</v>
      </c>
    </row>
    <row r="340" spans="1:5" x14ac:dyDescent="0.25">
      <c r="A340" t="s">
        <v>347</v>
      </c>
      <c r="B340" t="s">
        <v>621</v>
      </c>
      <c r="C340" t="s">
        <v>772</v>
      </c>
      <c r="D340" t="s">
        <v>767</v>
      </c>
      <c r="E340" t="s">
        <v>546</v>
      </c>
    </row>
    <row r="341" spans="1:5" x14ac:dyDescent="0.25">
      <c r="A341" t="s">
        <v>348</v>
      </c>
      <c r="B341" t="s">
        <v>621</v>
      </c>
      <c r="C341" t="s">
        <v>769</v>
      </c>
      <c r="D341" t="s">
        <v>767</v>
      </c>
      <c r="E341" t="s">
        <v>883</v>
      </c>
    </row>
    <row r="342" spans="1:5" x14ac:dyDescent="0.25">
      <c r="A342" t="s">
        <v>349</v>
      </c>
      <c r="B342" t="s">
        <v>621</v>
      </c>
      <c r="C342" t="s">
        <v>768</v>
      </c>
      <c r="D342" t="s">
        <v>767</v>
      </c>
      <c r="E342" t="s">
        <v>883</v>
      </c>
    </row>
    <row r="343" spans="1:5" x14ac:dyDescent="0.25">
      <c r="A343" t="s">
        <v>350</v>
      </c>
      <c r="B343" t="s">
        <v>621</v>
      </c>
      <c r="C343" t="s">
        <v>766</v>
      </c>
      <c r="D343" t="s">
        <v>767</v>
      </c>
      <c r="E343" t="s">
        <v>883</v>
      </c>
    </row>
    <row r="344" spans="1:5" x14ac:dyDescent="0.25">
      <c r="A344" t="s">
        <v>383</v>
      </c>
      <c r="B344" t="s">
        <v>621</v>
      </c>
      <c r="C344" t="s">
        <v>772</v>
      </c>
      <c r="D344" t="s">
        <v>767</v>
      </c>
      <c r="E344" t="s">
        <v>546</v>
      </c>
    </row>
    <row r="345" spans="1:5" x14ac:dyDescent="0.25">
      <c r="A345" t="s">
        <v>384</v>
      </c>
      <c r="B345" t="s">
        <v>621</v>
      </c>
      <c r="C345" t="s">
        <v>769</v>
      </c>
      <c r="D345" t="s">
        <v>767</v>
      </c>
      <c r="E345" t="s">
        <v>883</v>
      </c>
    </row>
    <row r="346" spans="1:5" x14ac:dyDescent="0.25">
      <c r="A346" t="s">
        <v>385</v>
      </c>
      <c r="B346" t="s">
        <v>621</v>
      </c>
      <c r="C346" t="s">
        <v>768</v>
      </c>
      <c r="D346" t="s">
        <v>767</v>
      </c>
      <c r="E346" t="s">
        <v>883</v>
      </c>
    </row>
    <row r="347" spans="1:5" x14ac:dyDescent="0.25">
      <c r="A347" t="s">
        <v>386</v>
      </c>
      <c r="B347" t="s">
        <v>621</v>
      </c>
      <c r="C347" t="s">
        <v>766</v>
      </c>
      <c r="D347" t="s">
        <v>767</v>
      </c>
      <c r="E347" t="s">
        <v>883</v>
      </c>
    </row>
    <row r="348" spans="1:5" x14ac:dyDescent="0.25">
      <c r="A348" t="s">
        <v>392</v>
      </c>
      <c r="B348" t="s">
        <v>621</v>
      </c>
      <c r="C348" t="s">
        <v>772</v>
      </c>
      <c r="D348" t="s">
        <v>767</v>
      </c>
      <c r="E348" t="s">
        <v>546</v>
      </c>
    </row>
    <row r="349" spans="1:5" x14ac:dyDescent="0.25">
      <c r="A349" t="s">
        <v>393</v>
      </c>
      <c r="B349" t="s">
        <v>621</v>
      </c>
      <c r="C349" t="s">
        <v>768</v>
      </c>
      <c r="D349" t="s">
        <v>767</v>
      </c>
      <c r="E349" t="s">
        <v>883</v>
      </c>
    </row>
    <row r="350" spans="1:5" x14ac:dyDescent="0.25">
      <c r="A350" t="s">
        <v>394</v>
      </c>
      <c r="B350" t="s">
        <v>621</v>
      </c>
      <c r="C350" t="s">
        <v>769</v>
      </c>
      <c r="D350" t="s">
        <v>767</v>
      </c>
      <c r="E350" t="s">
        <v>883</v>
      </c>
    </row>
    <row r="351" spans="1:5" x14ac:dyDescent="0.25">
      <c r="A351" t="s">
        <v>395</v>
      </c>
      <c r="B351" t="s">
        <v>621</v>
      </c>
      <c r="C351" t="s">
        <v>766</v>
      </c>
      <c r="D351" t="s">
        <v>767</v>
      </c>
      <c r="E351" t="s">
        <v>883</v>
      </c>
    </row>
    <row r="352" spans="1:5" x14ac:dyDescent="0.25">
      <c r="A352" t="s">
        <v>8</v>
      </c>
      <c r="B352" t="s">
        <v>621</v>
      </c>
      <c r="C352" t="s">
        <v>775</v>
      </c>
      <c r="D352" t="s">
        <v>767</v>
      </c>
      <c r="E352" t="s">
        <v>883</v>
      </c>
    </row>
    <row r="353" spans="1:5" x14ac:dyDescent="0.25">
      <c r="A353" t="s">
        <v>16</v>
      </c>
      <c r="B353" t="s">
        <v>621</v>
      </c>
      <c r="C353" t="s">
        <v>773</v>
      </c>
      <c r="D353" t="s">
        <v>767</v>
      </c>
      <c r="E353" t="s">
        <v>883</v>
      </c>
    </row>
    <row r="354" spans="1:5" x14ac:dyDescent="0.25">
      <c r="A354" t="s">
        <v>29</v>
      </c>
      <c r="B354" t="s">
        <v>621</v>
      </c>
      <c r="C354" t="s">
        <v>776</v>
      </c>
      <c r="D354" t="s">
        <v>767</v>
      </c>
      <c r="E354" t="s">
        <v>546</v>
      </c>
    </row>
    <row r="355" spans="1:5" x14ac:dyDescent="0.25">
      <c r="A355" t="s">
        <v>30</v>
      </c>
      <c r="B355" t="s">
        <v>621</v>
      </c>
      <c r="C355" t="s">
        <v>774</v>
      </c>
      <c r="D355" t="s">
        <v>767</v>
      </c>
      <c r="E355" t="s">
        <v>883</v>
      </c>
    </row>
    <row r="356" spans="1:5" x14ac:dyDescent="0.25">
      <c r="A356" t="s">
        <v>33</v>
      </c>
      <c r="B356" t="s">
        <v>621</v>
      </c>
      <c r="C356" t="s">
        <v>774</v>
      </c>
      <c r="D356" t="s">
        <v>767</v>
      </c>
      <c r="E356" t="s">
        <v>883</v>
      </c>
    </row>
    <row r="357" spans="1:5" x14ac:dyDescent="0.25">
      <c r="A357" t="s">
        <v>36</v>
      </c>
      <c r="B357" t="s">
        <v>621</v>
      </c>
      <c r="C357" t="s">
        <v>776</v>
      </c>
      <c r="D357" t="s">
        <v>767</v>
      </c>
      <c r="E357" t="s">
        <v>546</v>
      </c>
    </row>
    <row r="358" spans="1:5" x14ac:dyDescent="0.25">
      <c r="A358" t="s">
        <v>38</v>
      </c>
      <c r="B358" t="s">
        <v>621</v>
      </c>
      <c r="C358" t="s">
        <v>773</v>
      </c>
      <c r="D358" t="s">
        <v>767</v>
      </c>
      <c r="E358" t="s">
        <v>883</v>
      </c>
    </row>
    <row r="359" spans="1:5" x14ac:dyDescent="0.25">
      <c r="A359" t="s">
        <v>40</v>
      </c>
      <c r="B359" t="s">
        <v>621</v>
      </c>
      <c r="C359" t="s">
        <v>775</v>
      </c>
      <c r="D359" t="s">
        <v>767</v>
      </c>
      <c r="E359" t="s">
        <v>883</v>
      </c>
    </row>
    <row r="360" spans="1:5" x14ac:dyDescent="0.25">
      <c r="A360" t="s">
        <v>41</v>
      </c>
      <c r="B360" t="s">
        <v>621</v>
      </c>
      <c r="C360" t="s">
        <v>774</v>
      </c>
      <c r="D360" t="s">
        <v>767</v>
      </c>
      <c r="E360" t="s">
        <v>883</v>
      </c>
    </row>
    <row r="361" spans="1:5" x14ac:dyDescent="0.25">
      <c r="A361" t="s">
        <v>42</v>
      </c>
      <c r="B361" t="s">
        <v>621</v>
      </c>
      <c r="C361" t="s">
        <v>776</v>
      </c>
      <c r="D361" t="s">
        <v>767</v>
      </c>
      <c r="E361" t="s">
        <v>546</v>
      </c>
    </row>
    <row r="362" spans="1:5" x14ac:dyDescent="0.25">
      <c r="A362" t="s">
        <v>47</v>
      </c>
      <c r="B362" t="s">
        <v>621</v>
      </c>
      <c r="C362" t="s">
        <v>775</v>
      </c>
      <c r="D362" t="s">
        <v>767</v>
      </c>
      <c r="E362" t="s">
        <v>883</v>
      </c>
    </row>
    <row r="363" spans="1:5" x14ac:dyDescent="0.25">
      <c r="A363" t="s">
        <v>49</v>
      </c>
      <c r="B363" t="s">
        <v>621</v>
      </c>
      <c r="C363" t="s">
        <v>773</v>
      </c>
      <c r="D363" t="s">
        <v>767</v>
      </c>
      <c r="E363" t="s">
        <v>883</v>
      </c>
    </row>
    <row r="364" spans="1:5" x14ac:dyDescent="0.25">
      <c r="A364" t="s">
        <v>52</v>
      </c>
      <c r="B364" t="s">
        <v>621</v>
      </c>
      <c r="C364" t="s">
        <v>776</v>
      </c>
      <c r="D364" t="s">
        <v>767</v>
      </c>
      <c r="E364" t="s">
        <v>546</v>
      </c>
    </row>
    <row r="365" spans="1:5" x14ac:dyDescent="0.25">
      <c r="A365" t="s">
        <v>54</v>
      </c>
      <c r="B365" t="s">
        <v>621</v>
      </c>
      <c r="C365" t="s">
        <v>774</v>
      </c>
      <c r="D365" t="s">
        <v>767</v>
      </c>
      <c r="E365" t="s">
        <v>883</v>
      </c>
    </row>
    <row r="366" spans="1:5" x14ac:dyDescent="0.25">
      <c r="A366" t="s">
        <v>55</v>
      </c>
      <c r="B366" t="s">
        <v>621</v>
      </c>
      <c r="C366" t="s">
        <v>775</v>
      </c>
      <c r="D366" t="s">
        <v>767</v>
      </c>
      <c r="E366" t="s">
        <v>883</v>
      </c>
    </row>
    <row r="367" spans="1:5" x14ac:dyDescent="0.25">
      <c r="A367" t="s">
        <v>56</v>
      </c>
      <c r="B367" t="s">
        <v>621</v>
      </c>
      <c r="C367" t="s">
        <v>773</v>
      </c>
      <c r="D367" t="s">
        <v>767</v>
      </c>
      <c r="E367" t="s">
        <v>883</v>
      </c>
    </row>
    <row r="368" spans="1:5" x14ac:dyDescent="0.25">
      <c r="A368" t="s">
        <v>60</v>
      </c>
      <c r="B368" t="s">
        <v>621</v>
      </c>
      <c r="C368" t="s">
        <v>775</v>
      </c>
      <c r="D368" t="s">
        <v>767</v>
      </c>
      <c r="E368" t="s">
        <v>883</v>
      </c>
    </row>
    <row r="369" spans="1:5" x14ac:dyDescent="0.25">
      <c r="A369" t="s">
        <v>61</v>
      </c>
      <c r="B369" t="s">
        <v>621</v>
      </c>
      <c r="C369" t="s">
        <v>774</v>
      </c>
      <c r="D369" t="s">
        <v>767</v>
      </c>
      <c r="E369" t="s">
        <v>883</v>
      </c>
    </row>
    <row r="370" spans="1:5" x14ac:dyDescent="0.25">
      <c r="A370" t="s">
        <v>65</v>
      </c>
      <c r="B370" t="s">
        <v>621</v>
      </c>
      <c r="C370" t="s">
        <v>776</v>
      </c>
      <c r="D370" t="s">
        <v>767</v>
      </c>
      <c r="E370" t="s">
        <v>546</v>
      </c>
    </row>
    <row r="371" spans="1:5" x14ac:dyDescent="0.25">
      <c r="A371" t="s">
        <v>66</v>
      </c>
      <c r="B371" t="s">
        <v>621</v>
      </c>
      <c r="C371" t="s">
        <v>773</v>
      </c>
      <c r="D371" t="s">
        <v>767</v>
      </c>
      <c r="E371" t="s">
        <v>883</v>
      </c>
    </row>
    <row r="372" spans="1:5" x14ac:dyDescent="0.25">
      <c r="A372" t="s">
        <v>69</v>
      </c>
      <c r="B372" t="s">
        <v>621</v>
      </c>
      <c r="C372" t="s">
        <v>774</v>
      </c>
      <c r="D372" t="s">
        <v>767</v>
      </c>
      <c r="E372" t="s">
        <v>883</v>
      </c>
    </row>
    <row r="373" spans="1:5" x14ac:dyDescent="0.25">
      <c r="A373" t="s">
        <v>70</v>
      </c>
      <c r="B373" t="s">
        <v>621</v>
      </c>
      <c r="C373" t="s">
        <v>773</v>
      </c>
      <c r="D373" t="s">
        <v>767</v>
      </c>
      <c r="E373" t="s">
        <v>883</v>
      </c>
    </row>
    <row r="374" spans="1:5" x14ac:dyDescent="0.25">
      <c r="A374" t="s">
        <v>71</v>
      </c>
      <c r="B374" t="s">
        <v>621</v>
      </c>
      <c r="C374" t="s">
        <v>775</v>
      </c>
      <c r="D374" t="s">
        <v>767</v>
      </c>
      <c r="E374" t="s">
        <v>883</v>
      </c>
    </row>
    <row r="375" spans="1:5" x14ac:dyDescent="0.25">
      <c r="A375" t="s">
        <v>73</v>
      </c>
      <c r="B375" t="s">
        <v>621</v>
      </c>
      <c r="C375" t="s">
        <v>776</v>
      </c>
      <c r="D375" t="s">
        <v>767</v>
      </c>
      <c r="E375" t="s">
        <v>546</v>
      </c>
    </row>
    <row r="376" spans="1:5" x14ac:dyDescent="0.25">
      <c r="A376" t="s">
        <v>79</v>
      </c>
      <c r="B376" t="s">
        <v>621</v>
      </c>
      <c r="C376" t="s">
        <v>776</v>
      </c>
      <c r="D376" t="s">
        <v>767</v>
      </c>
      <c r="E376" t="s">
        <v>546</v>
      </c>
    </row>
    <row r="377" spans="1:5" x14ac:dyDescent="0.25">
      <c r="A377" t="s">
        <v>80</v>
      </c>
      <c r="B377" t="s">
        <v>621</v>
      </c>
      <c r="C377" t="s">
        <v>775</v>
      </c>
      <c r="D377" t="s">
        <v>767</v>
      </c>
      <c r="E377" t="s">
        <v>883</v>
      </c>
    </row>
    <row r="378" spans="1:5" x14ac:dyDescent="0.25">
      <c r="A378" t="s">
        <v>81</v>
      </c>
      <c r="B378" t="s">
        <v>621</v>
      </c>
      <c r="C378" t="s">
        <v>773</v>
      </c>
      <c r="D378" t="s">
        <v>767</v>
      </c>
      <c r="E378" t="s">
        <v>883</v>
      </c>
    </row>
    <row r="379" spans="1:5" x14ac:dyDescent="0.25">
      <c r="A379" t="s">
        <v>83</v>
      </c>
      <c r="B379" t="s">
        <v>621</v>
      </c>
      <c r="C379" t="s">
        <v>774</v>
      </c>
      <c r="D379" t="s">
        <v>767</v>
      </c>
      <c r="E379" t="s">
        <v>883</v>
      </c>
    </row>
    <row r="380" spans="1:5" x14ac:dyDescent="0.25">
      <c r="A380" t="s">
        <v>86</v>
      </c>
      <c r="B380" t="s">
        <v>621</v>
      </c>
      <c r="C380" t="s">
        <v>776</v>
      </c>
      <c r="D380" t="s">
        <v>767</v>
      </c>
      <c r="E380" t="s">
        <v>546</v>
      </c>
    </row>
    <row r="381" spans="1:5" x14ac:dyDescent="0.25">
      <c r="A381" t="s">
        <v>87</v>
      </c>
      <c r="B381" t="s">
        <v>621</v>
      </c>
      <c r="C381" t="s">
        <v>774</v>
      </c>
      <c r="D381" t="s">
        <v>767</v>
      </c>
      <c r="E381" t="s">
        <v>883</v>
      </c>
    </row>
    <row r="382" spans="1:5" x14ac:dyDescent="0.25">
      <c r="A382" t="s">
        <v>90</v>
      </c>
      <c r="B382" t="s">
        <v>621</v>
      </c>
      <c r="C382" t="s">
        <v>775</v>
      </c>
      <c r="D382" t="s">
        <v>767</v>
      </c>
      <c r="E382" t="s">
        <v>883</v>
      </c>
    </row>
    <row r="383" spans="1:5" x14ac:dyDescent="0.25">
      <c r="A383" t="s">
        <v>91</v>
      </c>
      <c r="B383" t="s">
        <v>621</v>
      </c>
      <c r="C383" t="s">
        <v>773</v>
      </c>
      <c r="D383" t="s">
        <v>767</v>
      </c>
      <c r="E383" t="s">
        <v>883</v>
      </c>
    </row>
    <row r="384" spans="1:5" x14ac:dyDescent="0.25">
      <c r="A384" t="s">
        <v>93</v>
      </c>
      <c r="B384" t="s">
        <v>621</v>
      </c>
      <c r="C384" t="s">
        <v>776</v>
      </c>
      <c r="D384" t="s">
        <v>767</v>
      </c>
      <c r="E384" t="s">
        <v>546</v>
      </c>
    </row>
    <row r="385" spans="1:5" x14ac:dyDescent="0.25">
      <c r="A385" t="s">
        <v>96</v>
      </c>
      <c r="B385" t="s">
        <v>621</v>
      </c>
      <c r="C385" t="s">
        <v>775</v>
      </c>
      <c r="D385" t="s">
        <v>767</v>
      </c>
      <c r="E385" t="s">
        <v>883</v>
      </c>
    </row>
    <row r="386" spans="1:5" x14ac:dyDescent="0.25">
      <c r="A386" t="s">
        <v>98</v>
      </c>
      <c r="B386" t="s">
        <v>621</v>
      </c>
      <c r="C386" t="s">
        <v>773</v>
      </c>
      <c r="D386" t="s">
        <v>767</v>
      </c>
      <c r="E386" t="s">
        <v>883</v>
      </c>
    </row>
    <row r="387" spans="1:5" x14ac:dyDescent="0.25">
      <c r="A387" t="s">
        <v>101</v>
      </c>
      <c r="B387" t="s">
        <v>621</v>
      </c>
      <c r="C387" t="s">
        <v>774</v>
      </c>
      <c r="D387" t="s">
        <v>767</v>
      </c>
      <c r="E387" t="s">
        <v>883</v>
      </c>
    </row>
    <row r="388" spans="1:5" x14ac:dyDescent="0.25">
      <c r="A388" t="s">
        <v>104</v>
      </c>
      <c r="B388" t="s">
        <v>621</v>
      </c>
      <c r="C388" t="s">
        <v>773</v>
      </c>
      <c r="D388" t="s">
        <v>767</v>
      </c>
      <c r="E388" t="s">
        <v>883</v>
      </c>
    </row>
    <row r="389" spans="1:5" x14ac:dyDescent="0.25">
      <c r="A389" t="s">
        <v>105</v>
      </c>
      <c r="B389" t="s">
        <v>621</v>
      </c>
      <c r="C389" t="s">
        <v>776</v>
      </c>
      <c r="D389" t="s">
        <v>767</v>
      </c>
      <c r="E389" t="s">
        <v>546</v>
      </c>
    </row>
    <row r="390" spans="1:5" x14ac:dyDescent="0.25">
      <c r="A390" t="s">
        <v>107</v>
      </c>
      <c r="B390" t="s">
        <v>621</v>
      </c>
      <c r="C390" t="s">
        <v>774</v>
      </c>
      <c r="D390" t="s">
        <v>767</v>
      </c>
      <c r="E390" t="s">
        <v>883</v>
      </c>
    </row>
    <row r="391" spans="1:5" x14ac:dyDescent="0.25">
      <c r="A391" t="s">
        <v>109</v>
      </c>
      <c r="B391" t="s">
        <v>621</v>
      </c>
      <c r="C391" t="s">
        <v>775</v>
      </c>
      <c r="D391" t="s">
        <v>767</v>
      </c>
      <c r="E391" t="s">
        <v>883</v>
      </c>
    </row>
    <row r="392" spans="1:5" x14ac:dyDescent="0.25">
      <c r="A392" t="s">
        <v>111</v>
      </c>
      <c r="B392" t="s">
        <v>621</v>
      </c>
      <c r="C392" t="s">
        <v>773</v>
      </c>
      <c r="D392" t="s">
        <v>767</v>
      </c>
      <c r="E392" t="s">
        <v>883</v>
      </c>
    </row>
    <row r="393" spans="1:5" x14ac:dyDescent="0.25">
      <c r="A393" t="s">
        <v>115</v>
      </c>
      <c r="B393" t="s">
        <v>621</v>
      </c>
      <c r="C393" t="s">
        <v>774</v>
      </c>
      <c r="D393" t="s">
        <v>767</v>
      </c>
      <c r="E393" t="s">
        <v>883</v>
      </c>
    </row>
    <row r="394" spans="1:5" x14ac:dyDescent="0.25">
      <c r="A394" t="s">
        <v>116</v>
      </c>
      <c r="B394" t="s">
        <v>621</v>
      </c>
      <c r="C394" t="s">
        <v>776</v>
      </c>
      <c r="D394" t="s">
        <v>767</v>
      </c>
      <c r="E394" t="s">
        <v>546</v>
      </c>
    </row>
    <row r="395" spans="1:5" x14ac:dyDescent="0.25">
      <c r="A395" t="s">
        <v>117</v>
      </c>
      <c r="B395" t="s">
        <v>621</v>
      </c>
      <c r="C395" t="s">
        <v>775</v>
      </c>
      <c r="D395" t="s">
        <v>767</v>
      </c>
      <c r="E395" t="s">
        <v>883</v>
      </c>
    </row>
    <row r="396" spans="1:5" x14ac:dyDescent="0.25">
      <c r="A396" t="s">
        <v>120</v>
      </c>
      <c r="B396" t="s">
        <v>621</v>
      </c>
      <c r="C396" t="s">
        <v>775</v>
      </c>
      <c r="D396" t="s">
        <v>767</v>
      </c>
      <c r="E396" t="s">
        <v>883</v>
      </c>
    </row>
    <row r="397" spans="1:5" x14ac:dyDescent="0.25">
      <c r="A397" t="s">
        <v>124</v>
      </c>
      <c r="B397" t="s">
        <v>621</v>
      </c>
      <c r="C397" t="s">
        <v>773</v>
      </c>
      <c r="D397" t="s">
        <v>767</v>
      </c>
      <c r="E397" t="s">
        <v>883</v>
      </c>
    </row>
    <row r="398" spans="1:5" x14ac:dyDescent="0.25">
      <c r="A398" t="s">
        <v>125</v>
      </c>
      <c r="B398" t="s">
        <v>621</v>
      </c>
      <c r="C398" t="s">
        <v>776</v>
      </c>
      <c r="D398" t="s">
        <v>767</v>
      </c>
      <c r="E398" t="s">
        <v>546</v>
      </c>
    </row>
    <row r="399" spans="1:5" x14ac:dyDescent="0.25">
      <c r="A399" t="s">
        <v>126</v>
      </c>
      <c r="B399" t="s">
        <v>621</v>
      </c>
      <c r="C399" t="s">
        <v>774</v>
      </c>
      <c r="D399" t="s">
        <v>767</v>
      </c>
      <c r="E399" t="s">
        <v>883</v>
      </c>
    </row>
    <row r="400" spans="1:5" x14ac:dyDescent="0.25">
      <c r="A400" t="s">
        <v>128</v>
      </c>
      <c r="B400" t="s">
        <v>621</v>
      </c>
      <c r="C400" t="s">
        <v>776</v>
      </c>
      <c r="D400" t="s">
        <v>767</v>
      </c>
      <c r="E400" t="s">
        <v>546</v>
      </c>
    </row>
    <row r="401" spans="1:5" x14ac:dyDescent="0.25">
      <c r="A401" t="s">
        <v>133</v>
      </c>
      <c r="B401" t="s">
        <v>621</v>
      </c>
      <c r="C401" t="s">
        <v>775</v>
      </c>
      <c r="D401" t="s">
        <v>767</v>
      </c>
      <c r="E401" t="s">
        <v>883</v>
      </c>
    </row>
    <row r="402" spans="1:5" x14ac:dyDescent="0.25">
      <c r="A402" t="s">
        <v>134</v>
      </c>
      <c r="B402" t="s">
        <v>621</v>
      </c>
      <c r="C402" t="s">
        <v>774</v>
      </c>
      <c r="D402" t="s">
        <v>767</v>
      </c>
      <c r="E402" t="s">
        <v>883</v>
      </c>
    </row>
    <row r="403" spans="1:5" x14ac:dyDescent="0.25">
      <c r="A403" t="s">
        <v>135</v>
      </c>
      <c r="B403" t="s">
        <v>621</v>
      </c>
      <c r="C403" t="s">
        <v>773</v>
      </c>
      <c r="D403" t="s">
        <v>767</v>
      </c>
      <c r="E403" t="s">
        <v>883</v>
      </c>
    </row>
    <row r="404" spans="1:5" x14ac:dyDescent="0.25">
      <c r="A404" t="s">
        <v>140</v>
      </c>
      <c r="B404" t="s">
        <v>621</v>
      </c>
      <c r="C404" t="s">
        <v>774</v>
      </c>
      <c r="D404" t="s">
        <v>767</v>
      </c>
      <c r="E404" t="s">
        <v>883</v>
      </c>
    </row>
    <row r="405" spans="1:5" x14ac:dyDescent="0.25">
      <c r="A405" t="s">
        <v>141</v>
      </c>
      <c r="B405" t="s">
        <v>621</v>
      </c>
      <c r="C405" t="s">
        <v>776</v>
      </c>
      <c r="D405" t="s">
        <v>767</v>
      </c>
      <c r="E405" t="s">
        <v>546</v>
      </c>
    </row>
    <row r="406" spans="1:5" x14ac:dyDescent="0.25">
      <c r="A406" t="s">
        <v>142</v>
      </c>
      <c r="B406" t="s">
        <v>621</v>
      </c>
      <c r="C406" t="s">
        <v>773</v>
      </c>
      <c r="D406" t="s">
        <v>767</v>
      </c>
      <c r="E406" t="s">
        <v>883</v>
      </c>
    </row>
    <row r="407" spans="1:5" x14ac:dyDescent="0.25">
      <c r="A407" t="s">
        <v>143</v>
      </c>
      <c r="B407" t="s">
        <v>621</v>
      </c>
      <c r="C407" t="s">
        <v>775</v>
      </c>
      <c r="D407" t="s">
        <v>767</v>
      </c>
      <c r="E407" t="s">
        <v>883</v>
      </c>
    </row>
    <row r="408" spans="1:5" x14ac:dyDescent="0.25">
      <c r="A408" t="s">
        <v>150</v>
      </c>
      <c r="B408" t="s">
        <v>621</v>
      </c>
      <c r="C408" t="s">
        <v>773</v>
      </c>
      <c r="D408" t="s">
        <v>767</v>
      </c>
      <c r="E408" t="s">
        <v>883</v>
      </c>
    </row>
    <row r="409" spans="1:5" x14ac:dyDescent="0.25">
      <c r="A409" t="s">
        <v>151</v>
      </c>
      <c r="B409" t="s">
        <v>621</v>
      </c>
      <c r="C409" t="s">
        <v>775</v>
      </c>
      <c r="D409" t="s">
        <v>767</v>
      </c>
      <c r="E409" t="s">
        <v>883</v>
      </c>
    </row>
    <row r="410" spans="1:5" x14ac:dyDescent="0.25">
      <c r="A410" t="s">
        <v>152</v>
      </c>
      <c r="B410" t="s">
        <v>621</v>
      </c>
      <c r="C410" t="s">
        <v>774</v>
      </c>
      <c r="D410" t="s">
        <v>767</v>
      </c>
      <c r="E410" t="s">
        <v>883</v>
      </c>
    </row>
    <row r="411" spans="1:5" x14ac:dyDescent="0.25">
      <c r="A411" t="s">
        <v>153</v>
      </c>
      <c r="B411" t="s">
        <v>621</v>
      </c>
      <c r="C411" t="s">
        <v>776</v>
      </c>
      <c r="D411" t="s">
        <v>767</v>
      </c>
      <c r="E411" t="s">
        <v>546</v>
      </c>
    </row>
    <row r="412" spans="1:5" x14ac:dyDescent="0.25">
      <c r="A412" t="s">
        <v>158</v>
      </c>
      <c r="B412" t="s">
        <v>621</v>
      </c>
      <c r="C412" t="s">
        <v>776</v>
      </c>
      <c r="D412" t="s">
        <v>767</v>
      </c>
      <c r="E412" t="s">
        <v>546</v>
      </c>
    </row>
    <row r="413" spans="1:5" x14ac:dyDescent="0.25">
      <c r="A413" t="s">
        <v>159</v>
      </c>
      <c r="B413" t="s">
        <v>621</v>
      </c>
      <c r="C413" t="s">
        <v>773</v>
      </c>
      <c r="D413" t="s">
        <v>767</v>
      </c>
      <c r="E413" t="s">
        <v>883</v>
      </c>
    </row>
    <row r="414" spans="1:5" x14ac:dyDescent="0.25">
      <c r="A414" t="s">
        <v>160</v>
      </c>
      <c r="B414" t="s">
        <v>621</v>
      </c>
      <c r="C414" t="s">
        <v>774</v>
      </c>
      <c r="D414" t="s">
        <v>767</v>
      </c>
      <c r="E414" t="s">
        <v>883</v>
      </c>
    </row>
    <row r="415" spans="1:5" x14ac:dyDescent="0.25">
      <c r="A415" t="s">
        <v>161</v>
      </c>
      <c r="B415" t="s">
        <v>621</v>
      </c>
      <c r="C415" t="s">
        <v>775</v>
      </c>
      <c r="D415" t="s">
        <v>767</v>
      </c>
      <c r="E415" t="s">
        <v>883</v>
      </c>
    </row>
    <row r="416" spans="1:5" x14ac:dyDescent="0.25">
      <c r="A416" t="s">
        <v>166</v>
      </c>
      <c r="B416" t="s">
        <v>621</v>
      </c>
      <c r="C416" t="s">
        <v>776</v>
      </c>
      <c r="D416" t="s">
        <v>767</v>
      </c>
      <c r="E416" t="s">
        <v>546</v>
      </c>
    </row>
    <row r="417" spans="1:5" x14ac:dyDescent="0.25">
      <c r="A417" t="s">
        <v>167</v>
      </c>
      <c r="B417" t="s">
        <v>621</v>
      </c>
      <c r="C417" t="s">
        <v>775</v>
      </c>
      <c r="D417" t="s">
        <v>767</v>
      </c>
      <c r="E417" t="s">
        <v>883</v>
      </c>
    </row>
    <row r="418" spans="1:5" x14ac:dyDescent="0.25">
      <c r="A418" t="s">
        <v>168</v>
      </c>
      <c r="B418" t="s">
        <v>621</v>
      </c>
      <c r="C418" t="s">
        <v>773</v>
      </c>
      <c r="D418" t="s">
        <v>767</v>
      </c>
      <c r="E418" t="s">
        <v>883</v>
      </c>
    </row>
    <row r="419" spans="1:5" x14ac:dyDescent="0.25">
      <c r="A419" t="s">
        <v>169</v>
      </c>
      <c r="B419" t="s">
        <v>621</v>
      </c>
      <c r="C419" t="s">
        <v>774</v>
      </c>
      <c r="D419" t="s">
        <v>767</v>
      </c>
      <c r="E419" t="s">
        <v>883</v>
      </c>
    </row>
    <row r="420" spans="1:5" x14ac:dyDescent="0.25">
      <c r="A420" t="s">
        <v>174</v>
      </c>
      <c r="B420" t="s">
        <v>621</v>
      </c>
      <c r="C420" t="s">
        <v>773</v>
      </c>
      <c r="D420" t="s">
        <v>767</v>
      </c>
      <c r="E420" t="s">
        <v>883</v>
      </c>
    </row>
    <row r="421" spans="1:5" x14ac:dyDescent="0.25">
      <c r="A421" t="s">
        <v>175</v>
      </c>
      <c r="B421" t="s">
        <v>621</v>
      </c>
      <c r="C421" t="s">
        <v>776</v>
      </c>
      <c r="D421" t="s">
        <v>767</v>
      </c>
      <c r="E421" t="s">
        <v>546</v>
      </c>
    </row>
    <row r="422" spans="1:5" x14ac:dyDescent="0.25">
      <c r="A422" t="s">
        <v>176</v>
      </c>
      <c r="B422" t="s">
        <v>621</v>
      </c>
      <c r="C422" t="s">
        <v>775</v>
      </c>
      <c r="D422" t="s">
        <v>767</v>
      </c>
      <c r="E422" t="s">
        <v>883</v>
      </c>
    </row>
    <row r="423" spans="1:5" x14ac:dyDescent="0.25">
      <c r="A423" t="s">
        <v>177</v>
      </c>
      <c r="B423" t="s">
        <v>621</v>
      </c>
      <c r="C423" t="s">
        <v>774</v>
      </c>
      <c r="D423" t="s">
        <v>767</v>
      </c>
      <c r="E423" t="s">
        <v>883</v>
      </c>
    </row>
    <row r="424" spans="1:5" x14ac:dyDescent="0.25">
      <c r="A424" t="s">
        <v>182</v>
      </c>
      <c r="B424" t="s">
        <v>621</v>
      </c>
      <c r="C424" t="s">
        <v>775</v>
      </c>
      <c r="D424" t="s">
        <v>767</v>
      </c>
      <c r="E424" t="s">
        <v>883</v>
      </c>
    </row>
    <row r="425" spans="1:5" x14ac:dyDescent="0.25">
      <c r="A425" t="s">
        <v>183</v>
      </c>
      <c r="B425" t="s">
        <v>621</v>
      </c>
      <c r="C425" t="s">
        <v>776</v>
      </c>
      <c r="D425" t="s">
        <v>767</v>
      </c>
      <c r="E425" t="s">
        <v>546</v>
      </c>
    </row>
    <row r="426" spans="1:5" x14ac:dyDescent="0.25">
      <c r="A426" t="s">
        <v>184</v>
      </c>
      <c r="B426" t="s">
        <v>621</v>
      </c>
      <c r="C426" t="s">
        <v>773</v>
      </c>
      <c r="D426" t="s">
        <v>767</v>
      </c>
      <c r="E426" t="s">
        <v>883</v>
      </c>
    </row>
    <row r="427" spans="1:5" x14ac:dyDescent="0.25">
      <c r="A427" t="s">
        <v>185</v>
      </c>
      <c r="B427" t="s">
        <v>621</v>
      </c>
      <c r="C427" t="s">
        <v>774</v>
      </c>
      <c r="D427" t="s">
        <v>767</v>
      </c>
      <c r="E427" t="s">
        <v>883</v>
      </c>
    </row>
    <row r="428" spans="1:5" x14ac:dyDescent="0.25">
      <c r="A428" t="s">
        <v>190</v>
      </c>
      <c r="B428" t="s">
        <v>621</v>
      </c>
      <c r="C428" t="s">
        <v>775</v>
      </c>
      <c r="D428" t="s">
        <v>767</v>
      </c>
      <c r="E428" t="s">
        <v>883</v>
      </c>
    </row>
    <row r="429" spans="1:5" x14ac:dyDescent="0.25">
      <c r="A429" t="s">
        <v>191</v>
      </c>
      <c r="B429" t="s">
        <v>621</v>
      </c>
      <c r="C429" t="s">
        <v>774</v>
      </c>
      <c r="D429" t="s">
        <v>767</v>
      </c>
      <c r="E429" t="s">
        <v>883</v>
      </c>
    </row>
    <row r="430" spans="1:5" x14ac:dyDescent="0.25">
      <c r="A430" t="s">
        <v>192</v>
      </c>
      <c r="B430" t="s">
        <v>621</v>
      </c>
      <c r="C430" t="s">
        <v>773</v>
      </c>
      <c r="D430" t="s">
        <v>767</v>
      </c>
      <c r="E430" t="s">
        <v>883</v>
      </c>
    </row>
    <row r="431" spans="1:5" x14ac:dyDescent="0.25">
      <c r="A431" t="s">
        <v>193</v>
      </c>
      <c r="B431" t="s">
        <v>621</v>
      </c>
      <c r="C431" t="s">
        <v>776</v>
      </c>
      <c r="D431" t="s">
        <v>767</v>
      </c>
      <c r="E431" t="s">
        <v>546</v>
      </c>
    </row>
    <row r="432" spans="1:5" x14ac:dyDescent="0.25">
      <c r="A432" t="s">
        <v>200</v>
      </c>
      <c r="B432" t="s">
        <v>621</v>
      </c>
      <c r="C432" t="s">
        <v>773</v>
      </c>
      <c r="D432" t="s">
        <v>767</v>
      </c>
      <c r="E432" t="s">
        <v>883</v>
      </c>
    </row>
    <row r="433" spans="1:5" x14ac:dyDescent="0.25">
      <c r="A433" t="s">
        <v>201</v>
      </c>
      <c r="B433" t="s">
        <v>621</v>
      </c>
      <c r="C433" t="s">
        <v>774</v>
      </c>
      <c r="D433" t="s">
        <v>767</v>
      </c>
      <c r="E433" t="s">
        <v>883</v>
      </c>
    </row>
    <row r="434" spans="1:5" x14ac:dyDescent="0.25">
      <c r="A434" t="s">
        <v>202</v>
      </c>
      <c r="B434" t="s">
        <v>621</v>
      </c>
      <c r="C434" t="s">
        <v>776</v>
      </c>
      <c r="D434" t="s">
        <v>767</v>
      </c>
      <c r="E434" t="s">
        <v>546</v>
      </c>
    </row>
    <row r="435" spans="1:5" x14ac:dyDescent="0.25">
      <c r="A435" t="s">
        <v>203</v>
      </c>
      <c r="B435" t="s">
        <v>621</v>
      </c>
      <c r="C435" t="s">
        <v>775</v>
      </c>
      <c r="D435" t="s">
        <v>767</v>
      </c>
      <c r="E435" t="s">
        <v>883</v>
      </c>
    </row>
    <row r="436" spans="1:5" x14ac:dyDescent="0.25">
      <c r="A436" t="s">
        <v>208</v>
      </c>
      <c r="B436" t="s">
        <v>621</v>
      </c>
      <c r="C436" t="s">
        <v>773</v>
      </c>
      <c r="D436" t="s">
        <v>767</v>
      </c>
      <c r="E436" t="s">
        <v>883</v>
      </c>
    </row>
    <row r="437" spans="1:5" x14ac:dyDescent="0.25">
      <c r="A437" t="s">
        <v>209</v>
      </c>
      <c r="B437" t="s">
        <v>621</v>
      </c>
      <c r="C437" t="s">
        <v>776</v>
      </c>
      <c r="D437" t="s">
        <v>767</v>
      </c>
      <c r="E437" t="s">
        <v>546</v>
      </c>
    </row>
    <row r="438" spans="1:5" x14ac:dyDescent="0.25">
      <c r="A438" t="s">
        <v>210</v>
      </c>
      <c r="B438" t="s">
        <v>621</v>
      </c>
      <c r="C438" t="s">
        <v>774</v>
      </c>
      <c r="D438" t="s">
        <v>767</v>
      </c>
      <c r="E438" t="s">
        <v>883</v>
      </c>
    </row>
    <row r="439" spans="1:5" x14ac:dyDescent="0.25">
      <c r="A439" t="s">
        <v>211</v>
      </c>
      <c r="B439" t="s">
        <v>621</v>
      </c>
      <c r="C439" t="s">
        <v>775</v>
      </c>
      <c r="D439" t="s">
        <v>767</v>
      </c>
      <c r="E439" t="s">
        <v>883</v>
      </c>
    </row>
    <row r="440" spans="1:5" x14ac:dyDescent="0.25">
      <c r="A440" t="s">
        <v>216</v>
      </c>
      <c r="B440" t="s">
        <v>621</v>
      </c>
      <c r="C440" t="s">
        <v>776</v>
      </c>
      <c r="D440" t="s">
        <v>767</v>
      </c>
      <c r="E440" t="s">
        <v>546</v>
      </c>
    </row>
    <row r="441" spans="1:5" x14ac:dyDescent="0.25">
      <c r="A441" t="s">
        <v>217</v>
      </c>
      <c r="B441" t="s">
        <v>621</v>
      </c>
      <c r="C441" t="s">
        <v>775</v>
      </c>
      <c r="D441" t="s">
        <v>767</v>
      </c>
      <c r="E441" t="s">
        <v>883</v>
      </c>
    </row>
    <row r="442" spans="1:5" x14ac:dyDescent="0.25">
      <c r="A442" t="s">
        <v>218</v>
      </c>
      <c r="B442" t="s">
        <v>621</v>
      </c>
      <c r="C442" t="s">
        <v>774</v>
      </c>
      <c r="D442" t="s">
        <v>767</v>
      </c>
      <c r="E442" t="s">
        <v>883</v>
      </c>
    </row>
    <row r="443" spans="1:5" x14ac:dyDescent="0.25">
      <c r="A443" t="s">
        <v>219</v>
      </c>
      <c r="B443" t="s">
        <v>621</v>
      </c>
      <c r="C443" t="s">
        <v>773</v>
      </c>
      <c r="D443" t="s">
        <v>767</v>
      </c>
      <c r="E443" t="s">
        <v>883</v>
      </c>
    </row>
    <row r="444" spans="1:5" x14ac:dyDescent="0.25">
      <c r="A444" t="s">
        <v>224</v>
      </c>
      <c r="B444" t="s">
        <v>621</v>
      </c>
      <c r="C444" t="s">
        <v>775</v>
      </c>
      <c r="D444" t="s">
        <v>767</v>
      </c>
      <c r="E444" t="s">
        <v>883</v>
      </c>
    </row>
    <row r="445" spans="1:5" x14ac:dyDescent="0.25">
      <c r="A445" t="s">
        <v>225</v>
      </c>
      <c r="B445" t="s">
        <v>621</v>
      </c>
      <c r="C445" t="s">
        <v>776</v>
      </c>
      <c r="D445" t="s">
        <v>767</v>
      </c>
      <c r="E445" t="s">
        <v>546</v>
      </c>
    </row>
    <row r="446" spans="1:5" x14ac:dyDescent="0.25">
      <c r="A446" t="s">
        <v>226</v>
      </c>
      <c r="B446" t="s">
        <v>621</v>
      </c>
      <c r="C446" t="s">
        <v>773</v>
      </c>
      <c r="D446" t="s">
        <v>767</v>
      </c>
      <c r="E446" t="s">
        <v>883</v>
      </c>
    </row>
    <row r="447" spans="1:5" x14ac:dyDescent="0.25">
      <c r="A447" t="s">
        <v>227</v>
      </c>
      <c r="B447" t="s">
        <v>621</v>
      </c>
      <c r="C447" t="s">
        <v>774</v>
      </c>
      <c r="D447" t="s">
        <v>767</v>
      </c>
      <c r="E447" t="s">
        <v>883</v>
      </c>
    </row>
    <row r="448" spans="1:5" x14ac:dyDescent="0.25">
      <c r="A448" t="s">
        <v>232</v>
      </c>
      <c r="B448" t="s">
        <v>621</v>
      </c>
      <c r="C448" t="s">
        <v>776</v>
      </c>
      <c r="D448" t="s">
        <v>767</v>
      </c>
      <c r="E448" t="s">
        <v>546</v>
      </c>
    </row>
    <row r="449" spans="1:5" x14ac:dyDescent="0.25">
      <c r="A449" t="s">
        <v>233</v>
      </c>
      <c r="B449" t="s">
        <v>621</v>
      </c>
      <c r="C449" t="s">
        <v>775</v>
      </c>
      <c r="D449" t="s">
        <v>767</v>
      </c>
      <c r="E449" t="s">
        <v>883</v>
      </c>
    </row>
    <row r="450" spans="1:5" x14ac:dyDescent="0.25">
      <c r="A450" t="s">
        <v>234</v>
      </c>
      <c r="B450" t="s">
        <v>621</v>
      </c>
      <c r="C450" t="s">
        <v>773</v>
      </c>
      <c r="D450" t="s">
        <v>767</v>
      </c>
      <c r="E450" t="s">
        <v>883</v>
      </c>
    </row>
    <row r="451" spans="1:5" x14ac:dyDescent="0.25">
      <c r="A451" t="s">
        <v>235</v>
      </c>
      <c r="B451" t="s">
        <v>621</v>
      </c>
      <c r="C451" t="s">
        <v>774</v>
      </c>
      <c r="D451" t="s">
        <v>767</v>
      </c>
      <c r="E451" t="s">
        <v>883</v>
      </c>
    </row>
    <row r="452" spans="1:5" x14ac:dyDescent="0.25">
      <c r="A452" t="s">
        <v>245</v>
      </c>
      <c r="B452" t="s">
        <v>621</v>
      </c>
      <c r="C452" t="s">
        <v>776</v>
      </c>
      <c r="D452" t="s">
        <v>767</v>
      </c>
      <c r="E452" t="s">
        <v>546</v>
      </c>
    </row>
    <row r="453" spans="1:5" x14ac:dyDescent="0.25">
      <c r="A453" t="s">
        <v>246</v>
      </c>
      <c r="B453" t="s">
        <v>621</v>
      </c>
      <c r="C453" t="s">
        <v>775</v>
      </c>
      <c r="D453" t="s">
        <v>767</v>
      </c>
      <c r="E453" t="s">
        <v>883</v>
      </c>
    </row>
    <row r="454" spans="1:5" x14ac:dyDescent="0.25">
      <c r="A454" t="s">
        <v>247</v>
      </c>
      <c r="B454" t="s">
        <v>621</v>
      </c>
      <c r="C454" t="s">
        <v>773</v>
      </c>
      <c r="D454" t="s">
        <v>767</v>
      </c>
      <c r="E454" t="s">
        <v>883</v>
      </c>
    </row>
    <row r="455" spans="1:5" x14ac:dyDescent="0.25">
      <c r="A455" t="s">
        <v>248</v>
      </c>
      <c r="B455" t="s">
        <v>621</v>
      </c>
      <c r="C455" t="s">
        <v>774</v>
      </c>
      <c r="D455" t="s">
        <v>767</v>
      </c>
      <c r="E455" t="s">
        <v>883</v>
      </c>
    </row>
    <row r="456" spans="1:5" x14ac:dyDescent="0.25">
      <c r="A456" t="s">
        <v>255</v>
      </c>
      <c r="B456" t="s">
        <v>621</v>
      </c>
      <c r="C456" t="s">
        <v>776</v>
      </c>
      <c r="D456" t="s">
        <v>767</v>
      </c>
      <c r="E456" t="s">
        <v>546</v>
      </c>
    </row>
    <row r="457" spans="1:5" x14ac:dyDescent="0.25">
      <c r="A457" t="s">
        <v>256</v>
      </c>
      <c r="B457" t="s">
        <v>621</v>
      </c>
      <c r="C457" t="s">
        <v>775</v>
      </c>
      <c r="D457" t="s">
        <v>767</v>
      </c>
      <c r="E457" t="s">
        <v>883</v>
      </c>
    </row>
    <row r="458" spans="1:5" x14ac:dyDescent="0.25">
      <c r="A458" t="s">
        <v>257</v>
      </c>
      <c r="B458" t="s">
        <v>621</v>
      </c>
      <c r="C458" t="s">
        <v>774</v>
      </c>
      <c r="D458" t="s">
        <v>767</v>
      </c>
      <c r="E458" t="s">
        <v>883</v>
      </c>
    </row>
    <row r="459" spans="1:5" x14ac:dyDescent="0.25">
      <c r="A459" t="s">
        <v>258</v>
      </c>
      <c r="B459" t="s">
        <v>621</v>
      </c>
      <c r="C459" t="s">
        <v>773</v>
      </c>
      <c r="D459" t="s">
        <v>767</v>
      </c>
      <c r="E459" t="s">
        <v>883</v>
      </c>
    </row>
    <row r="460" spans="1:5" x14ac:dyDescent="0.25">
      <c r="A460" t="s">
        <v>263</v>
      </c>
      <c r="B460" t="s">
        <v>621</v>
      </c>
      <c r="C460" t="s">
        <v>776</v>
      </c>
      <c r="D460" t="s">
        <v>767</v>
      </c>
      <c r="E460" t="s">
        <v>546</v>
      </c>
    </row>
    <row r="461" spans="1:5" x14ac:dyDescent="0.25">
      <c r="A461" t="s">
        <v>264</v>
      </c>
      <c r="B461" t="s">
        <v>621</v>
      </c>
      <c r="C461" t="s">
        <v>775</v>
      </c>
      <c r="D461" t="s">
        <v>767</v>
      </c>
      <c r="E461" t="s">
        <v>883</v>
      </c>
    </row>
    <row r="462" spans="1:5" x14ac:dyDescent="0.25">
      <c r="A462" t="s">
        <v>265</v>
      </c>
      <c r="B462" t="s">
        <v>621</v>
      </c>
      <c r="C462" t="s">
        <v>773</v>
      </c>
      <c r="D462" t="s">
        <v>767</v>
      </c>
      <c r="E462" t="s">
        <v>883</v>
      </c>
    </row>
    <row r="463" spans="1:5" x14ac:dyDescent="0.25">
      <c r="A463" t="s">
        <v>266</v>
      </c>
      <c r="B463" t="s">
        <v>621</v>
      </c>
      <c r="C463" t="s">
        <v>774</v>
      </c>
      <c r="D463" t="s">
        <v>767</v>
      </c>
      <c r="E463" t="s">
        <v>883</v>
      </c>
    </row>
    <row r="464" spans="1:5" x14ac:dyDescent="0.25">
      <c r="A464" t="s">
        <v>272</v>
      </c>
      <c r="B464" t="s">
        <v>621</v>
      </c>
      <c r="C464" t="s">
        <v>776</v>
      </c>
      <c r="D464" t="s">
        <v>767</v>
      </c>
      <c r="E464" t="s">
        <v>546</v>
      </c>
    </row>
    <row r="465" spans="1:5" x14ac:dyDescent="0.25">
      <c r="A465" t="s">
        <v>273</v>
      </c>
      <c r="B465" t="s">
        <v>621</v>
      </c>
      <c r="C465" t="s">
        <v>775</v>
      </c>
      <c r="D465" t="s">
        <v>767</v>
      </c>
      <c r="E465" t="s">
        <v>883</v>
      </c>
    </row>
    <row r="466" spans="1:5" x14ac:dyDescent="0.25">
      <c r="A466" t="s">
        <v>274</v>
      </c>
      <c r="B466" t="s">
        <v>621</v>
      </c>
      <c r="C466" t="s">
        <v>774</v>
      </c>
      <c r="D466" t="s">
        <v>767</v>
      </c>
      <c r="E466" t="s">
        <v>883</v>
      </c>
    </row>
    <row r="467" spans="1:5" x14ac:dyDescent="0.25">
      <c r="A467" t="s">
        <v>275</v>
      </c>
      <c r="B467" t="s">
        <v>621</v>
      </c>
      <c r="C467" t="s">
        <v>773</v>
      </c>
      <c r="D467" t="s">
        <v>767</v>
      </c>
      <c r="E467" t="s">
        <v>883</v>
      </c>
    </row>
    <row r="468" spans="1:5" x14ac:dyDescent="0.25">
      <c r="A468" t="s">
        <v>289</v>
      </c>
      <c r="B468" t="s">
        <v>621</v>
      </c>
      <c r="C468" t="s">
        <v>776</v>
      </c>
      <c r="D468" t="s">
        <v>767</v>
      </c>
      <c r="E468" t="s">
        <v>546</v>
      </c>
    </row>
    <row r="469" spans="1:5" x14ac:dyDescent="0.25">
      <c r="A469" t="s">
        <v>290</v>
      </c>
      <c r="B469" t="s">
        <v>621</v>
      </c>
      <c r="C469" t="s">
        <v>775</v>
      </c>
      <c r="D469" t="s">
        <v>767</v>
      </c>
      <c r="E469" t="s">
        <v>883</v>
      </c>
    </row>
    <row r="470" spans="1:5" x14ac:dyDescent="0.25">
      <c r="A470" t="s">
        <v>291</v>
      </c>
      <c r="B470" t="s">
        <v>621</v>
      </c>
      <c r="C470" t="s">
        <v>774</v>
      </c>
      <c r="D470" t="s">
        <v>767</v>
      </c>
      <c r="E470" t="s">
        <v>883</v>
      </c>
    </row>
    <row r="471" spans="1:5" x14ac:dyDescent="0.25">
      <c r="A471" t="s">
        <v>292</v>
      </c>
      <c r="B471" t="s">
        <v>621</v>
      </c>
      <c r="C471" t="s">
        <v>773</v>
      </c>
      <c r="D471" t="s">
        <v>767</v>
      </c>
      <c r="E471" t="s">
        <v>883</v>
      </c>
    </row>
    <row r="472" spans="1:5" x14ac:dyDescent="0.25">
      <c r="A472" t="s">
        <v>302</v>
      </c>
      <c r="B472" t="s">
        <v>621</v>
      </c>
      <c r="C472" t="s">
        <v>776</v>
      </c>
      <c r="D472" t="s">
        <v>767</v>
      </c>
      <c r="E472" t="s">
        <v>546</v>
      </c>
    </row>
    <row r="473" spans="1:5" x14ac:dyDescent="0.25">
      <c r="A473" t="s">
        <v>303</v>
      </c>
      <c r="B473" t="s">
        <v>621</v>
      </c>
      <c r="C473" t="s">
        <v>775</v>
      </c>
      <c r="D473" t="s">
        <v>767</v>
      </c>
      <c r="E473" t="s">
        <v>883</v>
      </c>
    </row>
    <row r="474" spans="1:5" x14ac:dyDescent="0.25">
      <c r="A474" t="s">
        <v>304</v>
      </c>
      <c r="B474" t="s">
        <v>621</v>
      </c>
      <c r="C474" t="s">
        <v>774</v>
      </c>
      <c r="D474" t="s">
        <v>767</v>
      </c>
      <c r="E474" t="s">
        <v>883</v>
      </c>
    </row>
    <row r="475" spans="1:5" x14ac:dyDescent="0.25">
      <c r="A475" t="s">
        <v>305</v>
      </c>
      <c r="B475" t="s">
        <v>621</v>
      </c>
      <c r="C475" t="s">
        <v>773</v>
      </c>
      <c r="D475" t="s">
        <v>767</v>
      </c>
      <c r="E475" t="s">
        <v>883</v>
      </c>
    </row>
    <row r="476" spans="1:5" x14ac:dyDescent="0.25">
      <c r="A476" t="s">
        <v>311</v>
      </c>
      <c r="B476" t="s">
        <v>621</v>
      </c>
      <c r="C476" t="s">
        <v>776</v>
      </c>
      <c r="D476" t="s">
        <v>767</v>
      </c>
      <c r="E476" t="s">
        <v>546</v>
      </c>
    </row>
    <row r="477" spans="1:5" x14ac:dyDescent="0.25">
      <c r="A477" t="s">
        <v>312</v>
      </c>
      <c r="B477" t="s">
        <v>621</v>
      </c>
      <c r="C477" t="s">
        <v>775</v>
      </c>
      <c r="D477" t="s">
        <v>767</v>
      </c>
      <c r="E477" t="s">
        <v>883</v>
      </c>
    </row>
    <row r="478" spans="1:5" x14ac:dyDescent="0.25">
      <c r="A478" t="s">
        <v>313</v>
      </c>
      <c r="B478" t="s">
        <v>621</v>
      </c>
      <c r="C478" t="s">
        <v>774</v>
      </c>
      <c r="D478" t="s">
        <v>767</v>
      </c>
      <c r="E478" t="s">
        <v>883</v>
      </c>
    </row>
    <row r="479" spans="1:5" x14ac:dyDescent="0.25">
      <c r="A479" t="s">
        <v>314</v>
      </c>
      <c r="B479" t="s">
        <v>621</v>
      </c>
      <c r="C479" t="s">
        <v>773</v>
      </c>
      <c r="D479" t="s">
        <v>767</v>
      </c>
      <c r="E479" t="s">
        <v>883</v>
      </c>
    </row>
    <row r="480" spans="1:5" x14ac:dyDescent="0.25">
      <c r="A480" t="s">
        <v>334</v>
      </c>
      <c r="B480" t="s">
        <v>621</v>
      </c>
      <c r="C480" t="s">
        <v>776</v>
      </c>
      <c r="D480" t="s">
        <v>767</v>
      </c>
      <c r="E480" t="s">
        <v>546</v>
      </c>
    </row>
    <row r="481" spans="1:5" x14ac:dyDescent="0.25">
      <c r="A481" t="s">
        <v>335</v>
      </c>
      <c r="B481" t="s">
        <v>621</v>
      </c>
      <c r="C481" t="s">
        <v>775</v>
      </c>
      <c r="D481" t="s">
        <v>767</v>
      </c>
      <c r="E481" t="s">
        <v>883</v>
      </c>
    </row>
    <row r="482" spans="1:5" x14ac:dyDescent="0.25">
      <c r="A482" t="s">
        <v>336</v>
      </c>
      <c r="B482" t="s">
        <v>621</v>
      </c>
      <c r="C482" t="s">
        <v>773</v>
      </c>
      <c r="D482" t="s">
        <v>767</v>
      </c>
      <c r="E482" t="s">
        <v>883</v>
      </c>
    </row>
    <row r="483" spans="1:5" x14ac:dyDescent="0.25">
      <c r="A483" t="s">
        <v>337</v>
      </c>
      <c r="B483" t="s">
        <v>621</v>
      </c>
      <c r="C483" t="s">
        <v>774</v>
      </c>
      <c r="D483" t="s">
        <v>767</v>
      </c>
      <c r="E483" t="s">
        <v>883</v>
      </c>
    </row>
    <row r="484" spans="1:5" x14ac:dyDescent="0.25">
      <c r="A484" t="s">
        <v>351</v>
      </c>
      <c r="B484" t="s">
        <v>621</v>
      </c>
      <c r="C484" t="s">
        <v>776</v>
      </c>
      <c r="D484" t="s">
        <v>767</v>
      </c>
      <c r="E484" t="s">
        <v>546</v>
      </c>
    </row>
    <row r="485" spans="1:5" x14ac:dyDescent="0.25">
      <c r="A485" t="s">
        <v>352</v>
      </c>
      <c r="B485" t="s">
        <v>621</v>
      </c>
      <c r="C485" t="s">
        <v>775</v>
      </c>
      <c r="D485" t="s">
        <v>767</v>
      </c>
      <c r="E485" t="s">
        <v>883</v>
      </c>
    </row>
    <row r="486" spans="1:5" x14ac:dyDescent="0.25">
      <c r="A486" t="s">
        <v>353</v>
      </c>
      <c r="B486" t="s">
        <v>621</v>
      </c>
      <c r="C486" t="s">
        <v>774</v>
      </c>
      <c r="D486" t="s">
        <v>767</v>
      </c>
      <c r="E486" t="s">
        <v>883</v>
      </c>
    </row>
    <row r="487" spans="1:5" x14ac:dyDescent="0.25">
      <c r="A487" t="s">
        <v>354</v>
      </c>
      <c r="B487" t="s">
        <v>621</v>
      </c>
      <c r="C487" t="s">
        <v>773</v>
      </c>
      <c r="D487" t="s">
        <v>767</v>
      </c>
      <c r="E487" t="s">
        <v>883</v>
      </c>
    </row>
    <row r="488" spans="1:5" x14ac:dyDescent="0.25">
      <c r="A488" t="s">
        <v>387</v>
      </c>
      <c r="B488" t="s">
        <v>621</v>
      </c>
      <c r="C488" t="s">
        <v>776</v>
      </c>
      <c r="D488" t="s">
        <v>767</v>
      </c>
      <c r="E488" t="s">
        <v>546</v>
      </c>
    </row>
    <row r="489" spans="1:5" x14ac:dyDescent="0.25">
      <c r="A489" t="s">
        <v>388</v>
      </c>
      <c r="B489" t="s">
        <v>621</v>
      </c>
      <c r="C489" t="s">
        <v>775</v>
      </c>
      <c r="D489" t="s">
        <v>767</v>
      </c>
      <c r="E489" t="s">
        <v>883</v>
      </c>
    </row>
    <row r="490" spans="1:5" x14ac:dyDescent="0.25">
      <c r="A490" t="s">
        <v>389</v>
      </c>
      <c r="B490" t="s">
        <v>621</v>
      </c>
      <c r="C490" t="s">
        <v>773</v>
      </c>
      <c r="D490" t="s">
        <v>767</v>
      </c>
      <c r="E490" t="s">
        <v>883</v>
      </c>
    </row>
    <row r="491" spans="1:5" x14ac:dyDescent="0.25">
      <c r="A491" t="s">
        <v>390</v>
      </c>
      <c r="B491" t="s">
        <v>621</v>
      </c>
      <c r="C491" t="s">
        <v>774</v>
      </c>
      <c r="D491" t="s">
        <v>767</v>
      </c>
      <c r="E491" t="s">
        <v>883</v>
      </c>
    </row>
    <row r="492" spans="1:5" x14ac:dyDescent="0.25">
      <c r="A492" t="s">
        <v>396</v>
      </c>
      <c r="B492" t="s">
        <v>621</v>
      </c>
      <c r="C492" t="s">
        <v>776</v>
      </c>
      <c r="D492" t="s">
        <v>767</v>
      </c>
      <c r="E492" t="s">
        <v>546</v>
      </c>
    </row>
    <row r="493" spans="1:5" x14ac:dyDescent="0.25">
      <c r="A493" t="s">
        <v>397</v>
      </c>
      <c r="B493" t="s">
        <v>621</v>
      </c>
      <c r="C493" t="s">
        <v>775</v>
      </c>
      <c r="D493" t="s">
        <v>767</v>
      </c>
      <c r="E493" t="s">
        <v>883</v>
      </c>
    </row>
    <row r="494" spans="1:5" x14ac:dyDescent="0.25">
      <c r="A494" t="s">
        <v>398</v>
      </c>
      <c r="B494" t="s">
        <v>621</v>
      </c>
      <c r="C494" t="s">
        <v>774</v>
      </c>
      <c r="D494" t="s">
        <v>767</v>
      </c>
      <c r="E494" t="s">
        <v>883</v>
      </c>
    </row>
    <row r="495" spans="1:5" x14ac:dyDescent="0.25">
      <c r="A495" t="s">
        <v>399</v>
      </c>
      <c r="B495" t="s">
        <v>621</v>
      </c>
      <c r="C495" t="s">
        <v>773</v>
      </c>
      <c r="D495" t="s">
        <v>767</v>
      </c>
      <c r="E495" t="s">
        <v>883</v>
      </c>
    </row>
    <row r="496" spans="1:5" x14ac:dyDescent="0.25">
      <c r="A496" t="s">
        <v>318</v>
      </c>
      <c r="B496" t="s">
        <v>318</v>
      </c>
      <c r="C496" t="s">
        <v>791</v>
      </c>
      <c r="D496" t="s">
        <v>795</v>
      </c>
      <c r="E496" t="s">
        <v>881</v>
      </c>
    </row>
    <row r="497" spans="1:5" x14ac:dyDescent="0.25">
      <c r="A497" t="s">
        <v>792</v>
      </c>
      <c r="B497" t="s">
        <v>621</v>
      </c>
      <c r="C497" t="s">
        <v>793</v>
      </c>
      <c r="D497" t="s">
        <v>795</v>
      </c>
      <c r="E497" t="s">
        <v>771</v>
      </c>
    </row>
    <row r="498" spans="1:5" x14ac:dyDescent="0.25">
      <c r="A498" t="s">
        <v>317</v>
      </c>
      <c r="B498" t="s">
        <v>621</v>
      </c>
      <c r="C498" t="s">
        <v>317</v>
      </c>
      <c r="D498" t="s">
        <v>795</v>
      </c>
      <c r="E498" t="s">
        <v>848</v>
      </c>
    </row>
    <row r="499" spans="1:5" x14ac:dyDescent="0.25">
      <c r="A499" t="s">
        <v>320</v>
      </c>
      <c r="B499" t="s">
        <v>621</v>
      </c>
      <c r="C499" t="s">
        <v>794</v>
      </c>
      <c r="D499" t="s">
        <v>795</v>
      </c>
      <c r="E499" t="s">
        <v>771</v>
      </c>
    </row>
    <row r="500" spans="1:5" x14ac:dyDescent="0.25">
      <c r="A500" t="s">
        <v>797</v>
      </c>
      <c r="B500" t="s">
        <v>621</v>
      </c>
      <c r="C500" t="s">
        <v>796</v>
      </c>
      <c r="D500" t="s">
        <v>795</v>
      </c>
      <c r="E500" t="s">
        <v>771</v>
      </c>
    </row>
    <row r="501" spans="1:5" x14ac:dyDescent="0.25">
      <c r="A501" t="s">
        <v>798</v>
      </c>
      <c r="B501" t="s">
        <v>621</v>
      </c>
      <c r="C501" t="s">
        <v>799</v>
      </c>
      <c r="D501" t="s">
        <v>795</v>
      </c>
      <c r="E501" t="s">
        <v>771</v>
      </c>
    </row>
    <row r="502" spans="1:5" x14ac:dyDescent="0.25">
      <c r="A502" t="s">
        <v>800</v>
      </c>
      <c r="B502" t="s">
        <v>621</v>
      </c>
      <c r="C502" t="s">
        <v>801</v>
      </c>
      <c r="D502" t="s">
        <v>795</v>
      </c>
      <c r="E502" t="s">
        <v>771</v>
      </c>
    </row>
    <row r="503" spans="1:5" x14ac:dyDescent="0.25">
      <c r="A503" t="s">
        <v>802</v>
      </c>
      <c r="B503" t="s">
        <v>621</v>
      </c>
      <c r="C503" t="s">
        <v>803</v>
      </c>
      <c r="D503" t="s">
        <v>795</v>
      </c>
      <c r="E503" t="s">
        <v>771</v>
      </c>
    </row>
    <row r="504" spans="1:5" x14ac:dyDescent="0.25">
      <c r="A504" t="s">
        <v>810</v>
      </c>
      <c r="B504" t="s">
        <v>621</v>
      </c>
      <c r="C504" t="s">
        <v>811</v>
      </c>
      <c r="D504" t="s">
        <v>795</v>
      </c>
      <c r="E504" t="s">
        <v>771</v>
      </c>
    </row>
    <row r="505" spans="1:5" x14ac:dyDescent="0.25">
      <c r="A505" t="s">
        <v>804</v>
      </c>
      <c r="B505" t="s">
        <v>621</v>
      </c>
      <c r="C505" t="s">
        <v>805</v>
      </c>
      <c r="D505" t="s">
        <v>795</v>
      </c>
      <c r="E505" t="s">
        <v>771</v>
      </c>
    </row>
    <row r="506" spans="1:5" x14ac:dyDescent="0.25">
      <c r="A506" t="s">
        <v>806</v>
      </c>
      <c r="B506" t="s">
        <v>621</v>
      </c>
      <c r="C506" t="s">
        <v>807</v>
      </c>
      <c r="D506" t="s">
        <v>795</v>
      </c>
      <c r="E506" t="s">
        <v>771</v>
      </c>
    </row>
    <row r="507" spans="1:5" x14ac:dyDescent="0.25">
      <c r="A507" t="s">
        <v>327</v>
      </c>
      <c r="B507" t="s">
        <v>621</v>
      </c>
      <c r="C507" t="s">
        <v>812</v>
      </c>
      <c r="D507" t="s">
        <v>795</v>
      </c>
      <c r="E507" t="s">
        <v>771</v>
      </c>
    </row>
    <row r="508" spans="1:5" x14ac:dyDescent="0.25">
      <c r="A508" t="s">
        <v>808</v>
      </c>
      <c r="B508" t="s">
        <v>621</v>
      </c>
      <c r="C508" t="s">
        <v>809</v>
      </c>
      <c r="D508" t="s">
        <v>795</v>
      </c>
      <c r="E508" t="s">
        <v>771</v>
      </c>
    </row>
    <row r="509" spans="1:5" x14ac:dyDescent="0.25">
      <c r="A509" t="s">
        <v>536</v>
      </c>
      <c r="B509" t="s">
        <v>627</v>
      </c>
      <c r="C509" t="s">
        <v>854</v>
      </c>
      <c r="D509" t="s">
        <v>849</v>
      </c>
      <c r="E509" t="s">
        <v>848</v>
      </c>
    </row>
    <row r="510" spans="1:5" x14ac:dyDescent="0.25">
      <c r="A510" t="s">
        <v>537</v>
      </c>
      <c r="B510" t="s">
        <v>627</v>
      </c>
      <c r="C510" t="s">
        <v>853</v>
      </c>
      <c r="D510" t="s">
        <v>849</v>
      </c>
      <c r="E510" t="s">
        <v>848</v>
      </c>
    </row>
    <row r="511" spans="1:5" x14ac:dyDescent="0.25">
      <c r="A511" t="s">
        <v>539</v>
      </c>
      <c r="B511" t="s">
        <v>627</v>
      </c>
      <c r="C511" t="s">
        <v>852</v>
      </c>
      <c r="D511" t="s">
        <v>849</v>
      </c>
      <c r="E511" t="s">
        <v>848</v>
      </c>
    </row>
    <row r="512" spans="1:5" x14ac:dyDescent="0.25">
      <c r="A512" t="s">
        <v>538</v>
      </c>
      <c r="B512" t="s">
        <v>627</v>
      </c>
      <c r="C512" t="s">
        <v>850</v>
      </c>
      <c r="D512" t="s">
        <v>849</v>
      </c>
      <c r="E512" t="s">
        <v>848</v>
      </c>
    </row>
    <row r="513" spans="1:5" x14ac:dyDescent="0.25">
      <c r="A513" t="s">
        <v>490</v>
      </c>
      <c r="B513" t="s">
        <v>627</v>
      </c>
      <c r="C513" t="s">
        <v>813</v>
      </c>
      <c r="D513" t="s">
        <v>847</v>
      </c>
      <c r="E513" t="s">
        <v>886</v>
      </c>
    </row>
    <row r="514" spans="1:5" x14ac:dyDescent="0.25">
      <c r="A514" t="s">
        <v>240</v>
      </c>
      <c r="B514" t="s">
        <v>627</v>
      </c>
      <c r="C514" t="s">
        <v>814</v>
      </c>
      <c r="D514" t="s">
        <v>847</v>
      </c>
      <c r="E514" t="s">
        <v>886</v>
      </c>
    </row>
    <row r="515" spans="1:5" x14ac:dyDescent="0.25">
      <c r="A515" t="s">
        <v>139</v>
      </c>
      <c r="B515" t="s">
        <v>627</v>
      </c>
      <c r="C515" t="s">
        <v>815</v>
      </c>
      <c r="D515" t="s">
        <v>847</v>
      </c>
      <c r="E515" t="s">
        <v>886</v>
      </c>
    </row>
    <row r="516" spans="1:5" x14ac:dyDescent="0.25">
      <c r="A516" t="s">
        <v>102</v>
      </c>
      <c r="B516" t="s">
        <v>627</v>
      </c>
      <c r="C516" t="s">
        <v>816</v>
      </c>
      <c r="D516" t="s">
        <v>847</v>
      </c>
      <c r="E516" t="s">
        <v>886</v>
      </c>
    </row>
    <row r="517" spans="1:5" x14ac:dyDescent="0.25">
      <c r="A517" t="s">
        <v>468</v>
      </c>
      <c r="B517" t="s">
        <v>627</v>
      </c>
      <c r="C517" t="s">
        <v>817</v>
      </c>
      <c r="D517" t="s">
        <v>847</v>
      </c>
      <c r="E517" t="s">
        <v>886</v>
      </c>
    </row>
    <row r="518" spans="1:5" x14ac:dyDescent="0.25">
      <c r="A518" t="s">
        <v>489</v>
      </c>
      <c r="B518" t="s">
        <v>627</v>
      </c>
      <c r="C518" t="s">
        <v>818</v>
      </c>
      <c r="D518" t="s">
        <v>847</v>
      </c>
      <c r="E518" t="s">
        <v>887</v>
      </c>
    </row>
    <row r="519" spans="1:5" x14ac:dyDescent="0.25">
      <c r="A519" t="s">
        <v>640</v>
      </c>
      <c r="B519" t="s">
        <v>627</v>
      </c>
      <c r="C519" t="s">
        <v>641</v>
      </c>
      <c r="D519" t="s">
        <v>847</v>
      </c>
      <c r="E519" t="s">
        <v>848</v>
      </c>
    </row>
    <row r="520" spans="1:5" x14ac:dyDescent="0.25">
      <c r="A520" t="s">
        <v>492</v>
      </c>
      <c r="B520" t="s">
        <v>627</v>
      </c>
      <c r="C520" t="s">
        <v>819</v>
      </c>
      <c r="D520" t="s">
        <v>847</v>
      </c>
      <c r="E520" t="s">
        <v>886</v>
      </c>
    </row>
    <row r="521" spans="1:5" x14ac:dyDescent="0.25">
      <c r="A521" t="s">
        <v>643</v>
      </c>
      <c r="B521" t="s">
        <v>627</v>
      </c>
      <c r="C521" t="s">
        <v>644</v>
      </c>
      <c r="D521" t="s">
        <v>847</v>
      </c>
      <c r="E521" t="s">
        <v>887</v>
      </c>
    </row>
    <row r="522" spans="1:5" x14ac:dyDescent="0.25">
      <c r="A522" t="s">
        <v>491</v>
      </c>
      <c r="B522" t="s">
        <v>627</v>
      </c>
      <c r="C522" t="s">
        <v>820</v>
      </c>
      <c r="D522" t="s">
        <v>847</v>
      </c>
      <c r="E522" t="s">
        <v>887</v>
      </c>
    </row>
    <row r="523" spans="1:5" x14ac:dyDescent="0.25">
      <c r="A523" t="s">
        <v>497</v>
      </c>
      <c r="B523" t="s">
        <v>627</v>
      </c>
      <c r="C523" t="s">
        <v>817</v>
      </c>
      <c r="D523" t="s">
        <v>847</v>
      </c>
      <c r="E523" t="s">
        <v>886</v>
      </c>
    </row>
    <row r="524" spans="1:5" x14ac:dyDescent="0.25">
      <c r="A524" t="s">
        <v>46</v>
      </c>
      <c r="B524" t="s">
        <v>627</v>
      </c>
      <c r="C524" t="s">
        <v>821</v>
      </c>
      <c r="D524" t="s">
        <v>847</v>
      </c>
      <c r="E524" t="s">
        <v>886</v>
      </c>
    </row>
    <row r="525" spans="1:5" x14ac:dyDescent="0.25">
      <c r="A525" t="s">
        <v>370</v>
      </c>
      <c r="B525" t="s">
        <v>627</v>
      </c>
      <c r="C525" t="s">
        <v>370</v>
      </c>
      <c r="D525" t="s">
        <v>847</v>
      </c>
      <c r="E525" t="s">
        <v>848</v>
      </c>
    </row>
    <row r="526" spans="1:5" x14ac:dyDescent="0.25">
      <c r="A526" t="s">
        <v>242</v>
      </c>
      <c r="B526" t="s">
        <v>318</v>
      </c>
      <c r="C526" t="s">
        <v>822</v>
      </c>
      <c r="D526" t="s">
        <v>847</v>
      </c>
      <c r="E526" t="s">
        <v>881</v>
      </c>
    </row>
    <row r="527" spans="1:5" x14ac:dyDescent="0.25">
      <c r="A527" t="s">
        <v>243</v>
      </c>
      <c r="B527" t="s">
        <v>627</v>
      </c>
      <c r="C527" t="s">
        <v>823</v>
      </c>
      <c r="D527" t="s">
        <v>847</v>
      </c>
      <c r="E527" t="s">
        <v>887</v>
      </c>
    </row>
    <row r="528" spans="1:5" x14ac:dyDescent="0.25">
      <c r="A528" t="s">
        <v>465</v>
      </c>
      <c r="B528" t="s">
        <v>627</v>
      </c>
      <c r="C528" t="s">
        <v>824</v>
      </c>
      <c r="D528" t="s">
        <v>847</v>
      </c>
      <c r="E528" t="s">
        <v>887</v>
      </c>
    </row>
    <row r="529" spans="1:5" x14ac:dyDescent="0.25">
      <c r="A529" t="s">
        <v>282</v>
      </c>
      <c r="B529" t="s">
        <v>627</v>
      </c>
      <c r="C529" t="s">
        <v>825</v>
      </c>
      <c r="D529" t="s">
        <v>847</v>
      </c>
      <c r="E529" t="s">
        <v>888</v>
      </c>
    </row>
    <row r="530" spans="1:5" x14ac:dyDescent="0.25">
      <c r="A530" t="s">
        <v>494</v>
      </c>
      <c r="B530" t="s">
        <v>627</v>
      </c>
      <c r="C530" t="s">
        <v>826</v>
      </c>
      <c r="D530" t="s">
        <v>847</v>
      </c>
      <c r="E530" t="s">
        <v>884</v>
      </c>
    </row>
    <row r="531" spans="1:5" x14ac:dyDescent="0.25">
      <c r="A531" t="s">
        <v>487</v>
      </c>
      <c r="B531" t="s">
        <v>621</v>
      </c>
      <c r="C531" t="s">
        <v>827</v>
      </c>
      <c r="D531" t="s">
        <v>847</v>
      </c>
      <c r="E531" t="s">
        <v>881</v>
      </c>
    </row>
    <row r="532" spans="1:5" x14ac:dyDescent="0.25">
      <c r="A532" t="s">
        <v>454</v>
      </c>
      <c r="B532" t="s">
        <v>621</v>
      </c>
      <c r="C532" t="s">
        <v>828</v>
      </c>
      <c r="D532" t="s">
        <v>847</v>
      </c>
      <c r="E532" t="s">
        <v>884</v>
      </c>
    </row>
    <row r="533" spans="1:5" x14ac:dyDescent="0.25">
      <c r="A533" t="s">
        <v>461</v>
      </c>
      <c r="B533" t="s">
        <v>621</v>
      </c>
      <c r="C533" t="s">
        <v>829</v>
      </c>
      <c r="D533" t="s">
        <v>847</v>
      </c>
      <c r="E533" t="s">
        <v>884</v>
      </c>
    </row>
    <row r="534" spans="1:5" x14ac:dyDescent="0.25">
      <c r="A534" t="s">
        <v>460</v>
      </c>
      <c r="B534" t="s">
        <v>621</v>
      </c>
      <c r="C534" t="s">
        <v>830</v>
      </c>
      <c r="D534" t="s">
        <v>847</v>
      </c>
      <c r="E534" t="s">
        <v>884</v>
      </c>
    </row>
    <row r="535" spans="1:5" x14ac:dyDescent="0.25">
      <c r="A535" t="s">
        <v>457</v>
      </c>
      <c r="B535" t="s">
        <v>627</v>
      </c>
      <c r="C535" t="s">
        <v>855</v>
      </c>
      <c r="D535" t="s">
        <v>849</v>
      </c>
      <c r="E535" t="s">
        <v>884</v>
      </c>
    </row>
    <row r="536" spans="1:5" x14ac:dyDescent="0.25">
      <c r="A536" t="s">
        <v>462</v>
      </c>
      <c r="B536" t="s">
        <v>621</v>
      </c>
      <c r="C536" t="s">
        <v>831</v>
      </c>
      <c r="D536" t="s">
        <v>847</v>
      </c>
      <c r="E536" t="s">
        <v>884</v>
      </c>
    </row>
    <row r="537" spans="1:5" x14ac:dyDescent="0.25">
      <c r="A537" t="s">
        <v>535</v>
      </c>
      <c r="B537" t="s">
        <v>627</v>
      </c>
      <c r="C537" t="s">
        <v>678</v>
      </c>
      <c r="D537" t="s">
        <v>847</v>
      </c>
      <c r="E537" t="s">
        <v>848</v>
      </c>
    </row>
    <row r="538" spans="1:5" x14ac:dyDescent="0.25">
      <c r="A538" t="s">
        <v>495</v>
      </c>
      <c r="B538" t="s">
        <v>627</v>
      </c>
      <c r="C538" t="s">
        <v>832</v>
      </c>
      <c r="D538" t="s">
        <v>847</v>
      </c>
      <c r="E538" t="s">
        <v>887</v>
      </c>
    </row>
    <row r="539" spans="1:5" x14ac:dyDescent="0.25">
      <c r="A539" t="s">
        <v>434</v>
      </c>
      <c r="B539" t="s">
        <v>627</v>
      </c>
      <c r="C539" t="s">
        <v>833</v>
      </c>
      <c r="D539" t="s">
        <v>847</v>
      </c>
      <c r="E539" t="s">
        <v>886</v>
      </c>
    </row>
    <row r="540" spans="1:5" x14ac:dyDescent="0.25">
      <c r="A540" t="s">
        <v>306</v>
      </c>
      <c r="B540" t="s">
        <v>318</v>
      </c>
      <c r="C540" t="s">
        <v>834</v>
      </c>
      <c r="D540" t="s">
        <v>847</v>
      </c>
      <c r="E540" t="s">
        <v>881</v>
      </c>
    </row>
    <row r="541" spans="1:5" x14ac:dyDescent="0.25">
      <c r="A541" t="s">
        <v>503</v>
      </c>
      <c r="B541" t="s">
        <v>627</v>
      </c>
      <c r="C541" t="s">
        <v>687</v>
      </c>
      <c r="D541" t="s">
        <v>847</v>
      </c>
      <c r="E541" t="s">
        <v>887</v>
      </c>
    </row>
    <row r="542" spans="1:5" x14ac:dyDescent="0.25">
      <c r="A542" t="s">
        <v>499</v>
      </c>
      <c r="B542" t="s">
        <v>318</v>
      </c>
      <c r="C542" t="s">
        <v>688</v>
      </c>
      <c r="D542" t="s">
        <v>847</v>
      </c>
      <c r="E542" t="s">
        <v>881</v>
      </c>
    </row>
    <row r="543" spans="1:5" x14ac:dyDescent="0.25">
      <c r="A543" t="s">
        <v>498</v>
      </c>
      <c r="B543" t="s">
        <v>318</v>
      </c>
      <c r="C543" t="s">
        <v>689</v>
      </c>
      <c r="D543" t="s">
        <v>847</v>
      </c>
      <c r="E543" t="s">
        <v>881</v>
      </c>
    </row>
    <row r="544" spans="1:5" x14ac:dyDescent="0.25">
      <c r="A544" t="s">
        <v>504</v>
      </c>
      <c r="B544" t="s">
        <v>627</v>
      </c>
      <c r="C544" t="s">
        <v>690</v>
      </c>
      <c r="D544" t="s">
        <v>847</v>
      </c>
      <c r="E544" t="s">
        <v>892</v>
      </c>
    </row>
    <row r="545" spans="1:5" x14ac:dyDescent="0.25">
      <c r="A545" t="s">
        <v>502</v>
      </c>
      <c r="B545" t="s">
        <v>627</v>
      </c>
      <c r="C545" t="s">
        <v>691</v>
      </c>
      <c r="D545" t="s">
        <v>847</v>
      </c>
      <c r="E545" t="s">
        <v>892</v>
      </c>
    </row>
    <row r="546" spans="1:5" x14ac:dyDescent="0.25">
      <c r="A546" t="s">
        <v>493</v>
      </c>
      <c r="B546" t="s">
        <v>627</v>
      </c>
      <c r="C546" t="s">
        <v>835</v>
      </c>
      <c r="D546" t="s">
        <v>847</v>
      </c>
      <c r="E546" t="s">
        <v>886</v>
      </c>
    </row>
    <row r="547" spans="1:5" x14ac:dyDescent="0.25">
      <c r="A547" t="s">
        <v>500</v>
      </c>
      <c r="B547" t="s">
        <v>621</v>
      </c>
      <c r="C547" t="s">
        <v>693</v>
      </c>
      <c r="D547" t="s">
        <v>847</v>
      </c>
      <c r="E547" t="s">
        <v>892</v>
      </c>
    </row>
    <row r="548" spans="1:5" x14ac:dyDescent="0.25">
      <c r="A548" t="s">
        <v>501</v>
      </c>
      <c r="B548" t="s">
        <v>621</v>
      </c>
      <c r="C548" t="s">
        <v>694</v>
      </c>
      <c r="D548" t="s">
        <v>847</v>
      </c>
      <c r="E548" t="s">
        <v>892</v>
      </c>
    </row>
    <row r="549" spans="1:5" x14ac:dyDescent="0.25">
      <c r="A549" t="s">
        <v>695</v>
      </c>
      <c r="B549" t="s">
        <v>627</v>
      </c>
      <c r="C549" t="s">
        <v>836</v>
      </c>
      <c r="D549" t="s">
        <v>847</v>
      </c>
      <c r="E549" t="s">
        <v>884</v>
      </c>
    </row>
    <row r="550" spans="1:5" x14ac:dyDescent="0.25">
      <c r="A550" t="s">
        <v>464</v>
      </c>
      <c r="B550" t="s">
        <v>627</v>
      </c>
      <c r="C550" t="s">
        <v>837</v>
      </c>
      <c r="D550" t="s">
        <v>847</v>
      </c>
      <c r="E550" t="s">
        <v>888</v>
      </c>
    </row>
    <row r="551" spans="1:5" x14ac:dyDescent="0.25">
      <c r="A551" t="s">
        <v>198</v>
      </c>
      <c r="B551" t="s">
        <v>627</v>
      </c>
      <c r="C551" t="s">
        <v>838</v>
      </c>
      <c r="D551" t="s">
        <v>847</v>
      </c>
      <c r="E551" t="s">
        <v>887</v>
      </c>
    </row>
    <row r="552" spans="1:5" x14ac:dyDescent="0.25">
      <c r="A552" t="s">
        <v>149</v>
      </c>
      <c r="B552" t="s">
        <v>627</v>
      </c>
      <c r="C552" t="s">
        <v>839</v>
      </c>
      <c r="D552" t="s">
        <v>847</v>
      </c>
      <c r="E552" t="s">
        <v>887</v>
      </c>
    </row>
    <row r="553" spans="1:5" x14ac:dyDescent="0.25">
      <c r="A553" t="s">
        <v>496</v>
      </c>
      <c r="B553" t="s">
        <v>627</v>
      </c>
      <c r="C553" t="s">
        <v>840</v>
      </c>
      <c r="D553" t="s">
        <v>847</v>
      </c>
      <c r="E553" t="s">
        <v>887</v>
      </c>
    </row>
    <row r="554" spans="1:5" x14ac:dyDescent="0.25">
      <c r="A554" t="s">
        <v>717</v>
      </c>
      <c r="B554" t="s">
        <v>627</v>
      </c>
      <c r="C554" t="s">
        <v>841</v>
      </c>
      <c r="D554" t="s">
        <v>847</v>
      </c>
      <c r="E554" t="s">
        <v>848</v>
      </c>
    </row>
    <row r="555" spans="1:5" x14ac:dyDescent="0.25">
      <c r="A555" t="s">
        <v>512</v>
      </c>
      <c r="B555" t="s">
        <v>621</v>
      </c>
      <c r="C555" t="s">
        <v>842</v>
      </c>
      <c r="D555" t="s">
        <v>847</v>
      </c>
      <c r="E555" t="s">
        <v>884</v>
      </c>
    </row>
    <row r="556" spans="1:5" x14ac:dyDescent="0.25">
      <c r="A556" t="s">
        <v>486</v>
      </c>
      <c r="B556" t="s">
        <v>621</v>
      </c>
      <c r="C556" t="s">
        <v>843</v>
      </c>
      <c r="D556" t="s">
        <v>847</v>
      </c>
      <c r="E556" t="s">
        <v>884</v>
      </c>
    </row>
    <row r="557" spans="1:5" x14ac:dyDescent="0.25">
      <c r="A557" t="s">
        <v>426</v>
      </c>
      <c r="B557" t="s">
        <v>627</v>
      </c>
      <c r="C557" t="s">
        <v>844</v>
      </c>
      <c r="D557" t="s">
        <v>847</v>
      </c>
      <c r="E557" t="s">
        <v>886</v>
      </c>
    </row>
    <row r="558" spans="1:5" x14ac:dyDescent="0.25">
      <c r="A558" t="s">
        <v>488</v>
      </c>
      <c r="B558" t="s">
        <v>621</v>
      </c>
      <c r="C558" t="s">
        <v>845</v>
      </c>
      <c r="D558" t="s">
        <v>847</v>
      </c>
      <c r="E558" t="s">
        <v>884</v>
      </c>
    </row>
    <row r="559" spans="1:5" x14ac:dyDescent="0.25">
      <c r="A559" t="s">
        <v>747</v>
      </c>
      <c r="B559" t="s">
        <v>627</v>
      </c>
      <c r="C559" t="s">
        <v>748</v>
      </c>
      <c r="D559" t="s">
        <v>847</v>
      </c>
      <c r="E559" t="s">
        <v>848</v>
      </c>
    </row>
    <row r="560" spans="1:5" x14ac:dyDescent="0.25">
      <c r="A560" t="s">
        <v>431</v>
      </c>
      <c r="B560" t="s">
        <v>627</v>
      </c>
      <c r="C560" t="s">
        <v>846</v>
      </c>
      <c r="D560" t="s">
        <v>847</v>
      </c>
      <c r="E560" t="s">
        <v>886</v>
      </c>
    </row>
  </sheetData>
  <autoFilter ref="A1:E56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5"/>
  <sheetViews>
    <sheetView tabSelected="1" topLeftCell="U136" zoomScale="70" zoomScaleNormal="70" workbookViewId="0">
      <selection activeCell="V8" sqref="V8:V173"/>
    </sheetView>
  </sheetViews>
  <sheetFormatPr defaultRowHeight="15" x14ac:dyDescent="0.25"/>
  <cols>
    <col min="1" max="1" width="31.42578125" bestFit="1" customWidth="1"/>
    <col min="2" max="2" width="9.140625" style="2"/>
    <col min="3" max="3" width="36.7109375" bestFit="1" customWidth="1"/>
    <col min="4" max="4" width="6.85546875" customWidth="1"/>
    <col min="5" max="5" width="145.42578125" bestFit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209.140625" bestFit="1" customWidth="1"/>
  </cols>
  <sheetData>
    <row r="1" spans="1:22" x14ac:dyDescent="0.25">
      <c r="A1" t="s">
        <v>894</v>
      </c>
      <c r="B1" s="2" t="s">
        <v>893</v>
      </c>
      <c r="C1" t="s">
        <v>895</v>
      </c>
      <c r="E1" t="s">
        <v>1423</v>
      </c>
      <c r="F1" t="s">
        <v>901</v>
      </c>
      <c r="H1" t="s">
        <v>902</v>
      </c>
      <c r="K1" t="s">
        <v>903</v>
      </c>
      <c r="L1" t="s">
        <v>904</v>
      </c>
      <c r="M1" t="s">
        <v>905</v>
      </c>
      <c r="N1" t="s">
        <v>906</v>
      </c>
      <c r="O1" t="s">
        <v>896</v>
      </c>
      <c r="P1" t="s">
        <v>897</v>
      </c>
      <c r="Q1" t="s">
        <v>898</v>
      </c>
      <c r="R1" t="s">
        <v>907</v>
      </c>
      <c r="S1" t="s">
        <v>908</v>
      </c>
      <c r="T1" t="s">
        <v>909</v>
      </c>
      <c r="U1" t="s">
        <v>900</v>
      </c>
      <c r="V1" t="s">
        <v>1424</v>
      </c>
    </row>
    <row r="2" spans="1:22" x14ac:dyDescent="0.25">
      <c r="A2" t="s">
        <v>535</v>
      </c>
      <c r="B2" s="2">
        <v>1</v>
      </c>
      <c r="C2" t="str">
        <f>CONCATENATE("'",A2,"', ")</f>
        <v xml:space="preserve">'GVKEY', </v>
      </c>
    </row>
    <row r="3" spans="1:22" x14ac:dyDescent="0.25">
      <c r="A3" t="s">
        <v>508</v>
      </c>
      <c r="B3" s="2">
        <v>2</v>
      </c>
      <c r="C3" t="str">
        <f t="shared" ref="C3:C66" si="0">CONCATENATE("'",A3,"', ")</f>
        <v xml:space="preserve">'tic', </v>
      </c>
      <c r="O3" t="str">
        <f>CONCATENATE("if df.groupby(['year-month'])[['",A8,"']].apply(mad) == 0:
    ",A8,"_mad = df.groupby(['year-month'])[['",A8,"']].apply(meanad)
else:
    ",A8,"_mad = df.groupby(['year-month'])[['",A8,"']].apply(mad)")</f>
        <v>if df.groupby(['year-month'])[['forward_one_month_return']].apply(mad) == 0:
    forward_one_month_return_mad = df.groupby(['year-month'])[['forward_one_month_return']].apply(meanad)
else:
    forward_one_month_return_mad = df.groupby(['year-month'])[['forward_one_month_return']].apply(mad)</v>
      </c>
    </row>
    <row r="4" spans="1:22" x14ac:dyDescent="0.25">
      <c r="A4" t="s">
        <v>509</v>
      </c>
      <c r="B4" s="2">
        <v>3</v>
      </c>
      <c r="C4" t="str">
        <f t="shared" si="0"/>
        <v xml:space="preserve">'conm', </v>
      </c>
    </row>
    <row r="5" spans="1:22" x14ac:dyDescent="0.25">
      <c r="A5" t="s">
        <v>457</v>
      </c>
      <c r="B5" s="2">
        <v>5</v>
      </c>
      <c r="C5" t="str">
        <f t="shared" si="0"/>
        <v xml:space="preserve">'industry', </v>
      </c>
    </row>
    <row r="6" spans="1:22" x14ac:dyDescent="0.25">
      <c r="A6" t="s">
        <v>539</v>
      </c>
      <c r="B6" s="2">
        <v>4</v>
      </c>
      <c r="C6" t="str">
        <f t="shared" si="0"/>
        <v xml:space="preserve">'GVKEY-year-month', </v>
      </c>
    </row>
    <row r="7" spans="1:22" x14ac:dyDescent="0.25">
      <c r="A7" t="s">
        <v>540</v>
      </c>
      <c r="B7" s="2">
        <v>5</v>
      </c>
      <c r="C7" t="str">
        <f t="shared" si="0"/>
        <v xml:space="preserve">'year-month', </v>
      </c>
    </row>
    <row r="8" spans="1:22" x14ac:dyDescent="0.25">
      <c r="A8" t="s">
        <v>392</v>
      </c>
      <c r="B8">
        <v>6</v>
      </c>
      <c r="C8" t="str">
        <f t="shared" si="0"/>
        <v xml:space="preserve">'forward_one_month_return', </v>
      </c>
      <c r="D8">
        <v>1</v>
      </c>
      <c r="E8" t="str">
        <f>CONCATENATE("df = df[np.abs(df.",A8,"-df.",A8,".apply(np.nanmean())&lt;=(3*df.",A8,".apply(nanstd())] ")</f>
        <v xml:space="preserve">df = df[np.abs(df.forward_one_month_return-df.forward_one_month_return.apply(np.nanmean())&lt;=(3*df.forward_one_month_return.apply(nanstd())] </v>
      </c>
      <c r="F8" t="str">
        <f>CONCATENATE(A8,"_median = df.groupby(['year-month'])[['",A8,"']].apply(np.nanmedian)")</f>
        <v>forward_one_month_return_median = df.groupby(['year-month'])[['forward_one_month_return']].apply(np.nanmedian)</v>
      </c>
      <c r="G8">
        <v>2</v>
      </c>
      <c r="H8" t="str">
        <f>CONCATENATE(A8,"_median.name = '", A8,"_median'")</f>
        <v>forward_one_month_return_median.name = 'forward_one_month_return_median'</v>
      </c>
      <c r="I8">
        <v>3</v>
      </c>
      <c r="J8">
        <v>4</v>
      </c>
      <c r="K8" t="str">
        <f>CONCATENATE("df = df.join(",A8,"_median, on=['year-month'])")</f>
        <v>df = df.join(forward_one_month_return_median, on=['year-month'])</v>
      </c>
      <c r="L8" t="str">
        <f>CONCATENATE(A8,"_sector_median = df.groupby(['year-month', 'industry'])[['",A8,"']].apply(np.nanmedian)")</f>
        <v>forward_one_month_return_sector_median = df.groupby(['year-month', 'industry'])[['forward_one_month_return']].apply(np.nanmedian)</v>
      </c>
      <c r="M8" t="str">
        <f>CONCATENATE(A8,"_sector_median.name = '", A8,"_sector_median'")</f>
        <v>forward_one_month_return_sector_median.name = 'forward_one_month_return_sector_median'</v>
      </c>
      <c r="N8" t="str">
        <f>CONCATENATE("df = df.join(",A8,"_sector_median, on=['year-month', 'industry'])")</f>
        <v>df = df.join(forward_one_month_return_sector_median, on=['year-month', 'industry'])</v>
      </c>
      <c r="O8" t="str">
        <f>CONCATENATE("if df.groupby(['year-month'])[['",A8,"']].apply(mad).any() == 0:
    ",A8,"_mad = df.groupby(['year-month'])[['",A8,"']].apply(meanad)
else:
    ",A8,"_mad = df.groupby(['year-month'])[['",A8,"']].apply(mad)")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P8" t="str">
        <f>CONCATENATE(A8,"_mad.name = '", A8,"_mad'")</f>
        <v>forward_one_month_return_mad.name = 'forward_one_month_return_mad'</v>
      </c>
      <c r="Q8" t="str">
        <f>CONCATENATE("df = df.join(",A8,"_mad, on=['year-month'])")</f>
        <v>df = df.join(forward_one_month_return_mad, on=['year-month'])</v>
      </c>
      <c r="R8" t="str">
        <f>CONCATENATE("if df.groupby(['year-month', 'industry'])[['",A8,"']].apply(mad).any() == 0:
    ",A8,"_sector_mad = df.groupby(['year-month', 'industry'])[['",A8,"']].apply(meanad)
else:
    ",A8,"_sector_mad = df.groupby(['year-month', 'industry'])[['",A8,"']].apply(mad)")</f>
        <v>if df.groupby(['year-month', 'industry'])[['forward_one_month_return']].apply(mad).any() == 0:
    forward_one_month_return_sector_mad = df.groupby(['year-month', 'industry'])[['forward_one_month_return']].apply(meanad)
else:
    forward_one_month_return_sector_mad = df.groupby(['year-month', 'industry'])[['forward_one_month_return']].apply(mad)</v>
      </c>
      <c r="S8" t="str">
        <f>CONCATENATE(A8,"_sector_mad.name = '", A8,"_sector_mad'")</f>
        <v>forward_one_month_return_sector_mad.name = 'forward_one_month_return_sector_mad'</v>
      </c>
      <c r="T8" t="str">
        <f>CONCATENATE("df = df.join(",A8,"_sector_mad, on=['year-month', 'industry'])")</f>
        <v>df = df.join(forward_one_month_return_sector_mad, on=['year-month', 'industry'])</v>
      </c>
      <c r="U8" t="str">
        <f>CONCATENATE("df['", A8,"_zscore'] = (df['",A8, "'] - df['", A8,"_median']) / df['",A8,"_mad']")</f>
        <v>df['forward_one_month_return_zscore'] = (df['forward_one_month_return'] - df['forward_one_month_return_median']) / df['forward_one_month_return_mad']</v>
      </c>
      <c r="V8" t="str">
        <f>CONCATENATE("df['", A8,"_sector_zscore'] = (df['",A8, "'] - df['", A8,"_sector_median']) / df['",A8,"_sector_mad']")</f>
        <v>df['forward_one_month_return_sector_zscore'] = (df['forward_one_month_return'] - df['forward_one_month_return_sector_median']) / df['forward_one_month_return_sector_mad']</v>
      </c>
    </row>
    <row r="9" spans="1:22" x14ac:dyDescent="0.25">
      <c r="A9" t="s">
        <v>383</v>
      </c>
      <c r="B9">
        <v>7</v>
      </c>
      <c r="C9" t="str">
        <f t="shared" si="0"/>
        <v xml:space="preserve">'forward_two_month_return', </v>
      </c>
      <c r="D9">
        <v>5</v>
      </c>
      <c r="E9" t="str">
        <f t="shared" ref="E9:E72" si="1">CONCATENATE("df = df[np.abs(df.",A9,"-df.",A9,".apply(np.nanmean())&lt;=(3*df.",A9,".apply(nanstd())] ")</f>
        <v xml:space="preserve">df = df[np.abs(df.forward_two_month_return-df.forward_two_month_return.apply(np.nanmean())&lt;=(3*df.forward_two_month_return.apply(nanstd())] </v>
      </c>
      <c r="F9" t="str">
        <f t="shared" ref="F9:F72" si="2">CONCATENATE(A9,"_median = df.groupby(['year-month'])[['",A9,"']].apply(np.nanmedian)")</f>
        <v>forward_two_month_return_median = df.groupby(['year-month'])[['forward_two_month_return']].apply(np.nanmedian)</v>
      </c>
      <c r="G9">
        <v>6</v>
      </c>
      <c r="H9" t="str">
        <f t="shared" ref="H9:H72" si="3">CONCATENATE(A9,"_median.name = '", A9,"_median'")</f>
        <v>forward_two_month_return_median.name = 'forward_two_month_return_median'</v>
      </c>
      <c r="I9">
        <v>7</v>
      </c>
      <c r="J9">
        <v>8</v>
      </c>
      <c r="K9" t="str">
        <f t="shared" ref="K9:K72" si="4">CONCATENATE("df = df.join(",A9,"_median, on=['year-month'])")</f>
        <v>df = df.join(forward_two_month_return_median, on=['year-month'])</v>
      </c>
      <c r="L9" t="str">
        <f t="shared" ref="L9:L72" si="5">CONCATENATE(A9,"_sector_median = df.groupby(['year-month', 'industry'])[['",A9,"']].apply(np.nanmedian)")</f>
        <v>forward_two_month_return_sector_median = df.groupby(['year-month', 'industry'])[['forward_two_month_return']].apply(np.nanmedian)</v>
      </c>
      <c r="M9" t="str">
        <f t="shared" ref="M9:M72" si="6">CONCATENATE(A9,"_sector_median.name = '", A9,"_sector_median'")</f>
        <v>forward_two_month_return_sector_median.name = 'forward_two_month_return_sector_median'</v>
      </c>
      <c r="N9" t="str">
        <f t="shared" ref="N9:N72" si="7">CONCATENATE("df = df.join(",A9,"_sector_median, on=['year-month', 'industry'])")</f>
        <v>df = df.join(forward_two_month_return_sector_median, on=['year-month', 'industry'])</v>
      </c>
      <c r="O9" t="str">
        <f t="shared" ref="O9:O72" si="8">CONCATENATE("if df.groupby(['year-month'])[['",A9,"']].apply(mad).any() == 0:
    ",A9,"_mad = df.groupby(['year-month'])[['",A9,"']].apply(meanad)
else:
    ",A9,"_mad = df.groupby(['year-month'])[['",A9,"']].apply(mad)")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P9" t="str">
        <f t="shared" ref="P9:P72" si="9">CONCATENATE(A9,"_mad.name = '", A9,"_mad'")</f>
        <v>forward_two_month_return_mad.name = 'forward_two_month_return_mad'</v>
      </c>
      <c r="Q9" t="str">
        <f t="shared" ref="Q9:Q72" si="10">CONCATENATE("df = df.join(",A9,"_mad, on=['year-month'])")</f>
        <v>df = df.join(forward_two_month_return_mad, on=['year-month'])</v>
      </c>
      <c r="R9" t="str">
        <f t="shared" ref="R9:R72" si="11">CONCATENATE("if df.groupby(['year-month', 'industry'])[['",A9,"']].apply(mad).any() == 0:
    ",A9,"_sector_mad = df.groupby(['year-month', 'industry'])[['",A9,"']].apply(meanad)
else:
    ",A9,"_sector_mad = df.groupby(['year-month', 'industry'])[['",A9,"']].apply(mad)")</f>
        <v>if df.groupby(['year-month', 'industry'])[['forward_two_month_return']].apply(mad).any() == 0:
    forward_two_month_return_sector_mad = df.groupby(['year-month', 'industry'])[['forward_two_month_return']].apply(meanad)
else:
    forward_two_month_return_sector_mad = df.groupby(['year-month', 'industry'])[['forward_two_month_return']].apply(mad)</v>
      </c>
      <c r="S9" t="str">
        <f t="shared" ref="S9:S72" si="12">CONCATENATE(A9,"_sector_mad.name = '", A9,"_sector_mad'")</f>
        <v>forward_two_month_return_sector_mad.name = 'forward_two_month_return_sector_mad'</v>
      </c>
      <c r="T9" t="str">
        <f t="shared" ref="T9:T72" si="13">CONCATENATE("df = df.join(",A9,"_sector_mad, on=['year-month', 'industry'])")</f>
        <v>df = df.join(forward_two_month_return_sector_mad, on=['year-month', 'industry'])</v>
      </c>
      <c r="U9" t="str">
        <f t="shared" ref="U9:U72" si="14">CONCATENATE("df['", A9,"_zscore'] = (df['",A9, "'] - df['", A9,"_median']) / df['",A9,"_mad']")</f>
        <v>df['forward_two_month_return_zscore'] = (df['forward_two_month_return'] - df['forward_two_month_return_median']) / df['forward_two_month_return_mad']</v>
      </c>
      <c r="V9" t="str">
        <f t="shared" ref="V9:V72" si="15">CONCATENATE("df['", A9,"_sector_zscore'] = (df['",A9, "'] - df['", A9,"_sector_median']) / df['",A9,"_sector_mad']")</f>
        <v>df['forward_two_month_return_sector_zscore'] = (df['forward_two_month_return'] - df['forward_two_month_return_sector_median']) / df['forward_two_month_return_sector_mad']</v>
      </c>
    </row>
    <row r="10" spans="1:22" x14ac:dyDescent="0.25">
      <c r="A10" t="s">
        <v>347</v>
      </c>
      <c r="B10">
        <v>8</v>
      </c>
      <c r="C10" t="str">
        <f t="shared" si="0"/>
        <v xml:space="preserve">'forward_three_month_return', </v>
      </c>
      <c r="D10">
        <v>9</v>
      </c>
      <c r="E10" t="str">
        <f t="shared" si="1"/>
        <v xml:space="preserve">df = df[np.abs(df.forward_three_month_return-df.forward_three_month_return.apply(np.nanmean())&lt;=(3*df.forward_three_month_return.apply(nanstd())] </v>
      </c>
      <c r="F10" t="str">
        <f t="shared" si="2"/>
        <v>forward_three_month_return_median = df.groupby(['year-month'])[['forward_three_month_return']].apply(np.nanmedian)</v>
      </c>
      <c r="G10">
        <v>10</v>
      </c>
      <c r="H10" t="str">
        <f t="shared" si="3"/>
        <v>forward_three_month_return_median.name = 'forward_three_month_return_median'</v>
      </c>
      <c r="I10">
        <v>11</v>
      </c>
      <c r="J10">
        <v>12</v>
      </c>
      <c r="K10" t="str">
        <f t="shared" si="4"/>
        <v>df = df.join(forward_three_month_return_median, on=['year-month'])</v>
      </c>
      <c r="L10" t="str">
        <f t="shared" si="5"/>
        <v>forward_three_month_return_sector_median = df.groupby(['year-month', 'industry'])[['forward_three_month_return']].apply(np.nanmedian)</v>
      </c>
      <c r="M10" t="str">
        <f t="shared" si="6"/>
        <v>forward_three_month_return_sector_median.name = 'forward_three_month_return_sector_median'</v>
      </c>
      <c r="N10" t="str">
        <f t="shared" si="7"/>
        <v>df = df.join(forward_three_month_return_sector_median, on=['year-month', 'industry'])</v>
      </c>
      <c r="O10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P10" t="str">
        <f t="shared" si="9"/>
        <v>forward_three_month_return_mad.name = 'forward_three_month_return_mad'</v>
      </c>
      <c r="Q10" t="str">
        <f t="shared" si="10"/>
        <v>df = df.join(forward_three_month_return_mad, on=['year-month'])</v>
      </c>
      <c r="R10" t="str">
        <f t="shared" si="11"/>
        <v>if df.groupby(['year-month', 'industry'])[['forward_three_month_return']].apply(mad).any() == 0:
    forward_three_month_return_sector_mad = df.groupby(['year-month', 'industry'])[['forward_three_month_return']].apply(meanad)
else:
    forward_three_month_return_sector_mad = df.groupby(['year-month', 'industry'])[['forward_three_month_return']].apply(mad)</v>
      </c>
      <c r="S10" t="str">
        <f t="shared" si="12"/>
        <v>forward_three_month_return_sector_mad.name = 'forward_three_month_return_sector_mad'</v>
      </c>
      <c r="T10" t="str">
        <f t="shared" si="13"/>
        <v>df = df.join(forward_three_month_return_sector_mad, on=['year-month', 'industry'])</v>
      </c>
      <c r="U10" t="str">
        <f t="shared" si="14"/>
        <v>df['forward_three_month_return_zscore'] = (df['forward_three_month_return'] - df['forward_three_month_return_median']) / df['forward_three_month_return_mad']</v>
      </c>
      <c r="V10" t="str">
        <f t="shared" si="15"/>
        <v>df['forward_three_month_return_sector_zscore'] = (df['forward_three_month_return'] - df['forward_three_month_return_sector_median']) / df['forward_three_month_return_sector_mad']</v>
      </c>
    </row>
    <row r="11" spans="1:22" x14ac:dyDescent="0.25">
      <c r="A11" t="s">
        <v>330</v>
      </c>
      <c r="B11">
        <v>9</v>
      </c>
      <c r="C11" t="str">
        <f t="shared" si="0"/>
        <v xml:space="preserve">'forward_four_month_return', </v>
      </c>
      <c r="D11">
        <v>13</v>
      </c>
      <c r="E11" t="str">
        <f t="shared" si="1"/>
        <v xml:space="preserve">df = df[np.abs(df.forward_four_month_return-df.forward_four_month_return.apply(np.nanmean())&lt;=(3*df.forward_four_month_return.apply(nanstd())] </v>
      </c>
      <c r="F11" t="str">
        <f t="shared" si="2"/>
        <v>forward_four_month_return_median = df.groupby(['year-month'])[['forward_four_month_return']].apply(np.nanmedian)</v>
      </c>
      <c r="G11">
        <v>14</v>
      </c>
      <c r="H11" t="str">
        <f t="shared" si="3"/>
        <v>forward_four_month_return_median.name = 'forward_four_month_return_median'</v>
      </c>
      <c r="I11">
        <v>15</v>
      </c>
      <c r="J11">
        <v>16</v>
      </c>
      <c r="K11" t="str">
        <f t="shared" si="4"/>
        <v>df = df.join(forward_four_month_return_median, on=['year-month'])</v>
      </c>
      <c r="L11" t="str">
        <f t="shared" si="5"/>
        <v>forward_four_month_return_sector_median = df.groupby(['year-month', 'industry'])[['forward_four_month_return']].apply(np.nanmedian)</v>
      </c>
      <c r="M11" t="str">
        <f t="shared" si="6"/>
        <v>forward_four_month_return_sector_median.name = 'forward_four_month_return_sector_median'</v>
      </c>
      <c r="N11" t="str">
        <f t="shared" si="7"/>
        <v>df = df.join(forward_four_month_return_sector_median, on=['year-month', 'industry'])</v>
      </c>
      <c r="O11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P11" t="str">
        <f t="shared" si="9"/>
        <v>forward_four_month_return_mad.name = 'forward_four_month_return_mad'</v>
      </c>
      <c r="Q11" t="str">
        <f t="shared" si="10"/>
        <v>df = df.join(forward_four_month_return_mad, on=['year-month'])</v>
      </c>
      <c r="R11" t="str">
        <f t="shared" si="11"/>
        <v>if df.groupby(['year-month', 'industry'])[['forward_four_month_return']].apply(mad).any() == 0:
    forward_four_month_return_sector_mad = df.groupby(['year-month', 'industry'])[['forward_four_month_return']].apply(meanad)
else:
    forward_four_month_return_sector_mad = df.groupby(['year-month', 'industry'])[['forward_four_month_return']].apply(mad)</v>
      </c>
      <c r="S11" t="str">
        <f t="shared" si="12"/>
        <v>forward_four_month_return_sector_mad.name = 'forward_four_month_return_sector_mad'</v>
      </c>
      <c r="T11" t="str">
        <f t="shared" si="13"/>
        <v>df = df.join(forward_four_month_return_sector_mad, on=['year-month', 'industry'])</v>
      </c>
      <c r="U11" t="str">
        <f t="shared" si="14"/>
        <v>df['forward_four_month_return_zscore'] = (df['forward_four_month_return'] - df['forward_four_month_return_median']) / df['forward_four_month_return_mad']</v>
      </c>
      <c r="V11" t="str">
        <f t="shared" si="15"/>
        <v>df['forward_four_month_return_sector_zscore'] = (df['forward_four_month_return'] - df['forward_four_month_return_sector_median']) / df['forward_four_month_return_sector_mad']</v>
      </c>
    </row>
    <row r="12" spans="1:22" x14ac:dyDescent="0.25">
      <c r="A12" t="s">
        <v>307</v>
      </c>
      <c r="B12">
        <v>10</v>
      </c>
      <c r="C12" t="str">
        <f t="shared" si="0"/>
        <v xml:space="preserve">'forward_five_month_return', </v>
      </c>
      <c r="D12">
        <v>17</v>
      </c>
      <c r="E12" t="str">
        <f t="shared" si="1"/>
        <v xml:space="preserve">df = df[np.abs(df.forward_five_month_return-df.forward_five_month_return.apply(np.nanmean())&lt;=(3*df.forward_five_month_return.apply(nanstd())] </v>
      </c>
      <c r="F12" t="str">
        <f t="shared" si="2"/>
        <v>forward_five_month_return_median = df.groupby(['year-month'])[['forward_five_month_return']].apply(np.nanmedian)</v>
      </c>
      <c r="G12">
        <v>18</v>
      </c>
      <c r="H12" t="str">
        <f t="shared" si="3"/>
        <v>forward_five_month_return_median.name = 'forward_five_month_return_median'</v>
      </c>
      <c r="I12">
        <v>19</v>
      </c>
      <c r="J12">
        <v>20</v>
      </c>
      <c r="K12" t="str">
        <f t="shared" si="4"/>
        <v>df = df.join(forward_five_month_return_median, on=['year-month'])</v>
      </c>
      <c r="L12" t="str">
        <f t="shared" si="5"/>
        <v>forward_five_month_return_sector_median = df.groupby(['year-month', 'industry'])[['forward_five_month_return']].apply(np.nanmedian)</v>
      </c>
      <c r="M12" t="str">
        <f t="shared" si="6"/>
        <v>forward_five_month_return_sector_median.name = 'forward_five_month_return_sector_median'</v>
      </c>
      <c r="N12" t="str">
        <f t="shared" si="7"/>
        <v>df = df.join(forward_five_month_return_sector_median, on=['year-month', 'industry'])</v>
      </c>
      <c r="O12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P12" t="str">
        <f t="shared" si="9"/>
        <v>forward_five_month_return_mad.name = 'forward_five_month_return_mad'</v>
      </c>
      <c r="Q12" t="str">
        <f t="shared" si="10"/>
        <v>df = df.join(forward_five_month_return_mad, on=['year-month'])</v>
      </c>
      <c r="R12" t="str">
        <f t="shared" si="11"/>
        <v>if df.groupby(['year-month', 'industry'])[['forward_five_month_return']].apply(mad).any() == 0:
    forward_five_month_return_sector_mad = df.groupby(['year-month', 'industry'])[['forward_five_month_return']].apply(meanad)
else:
    forward_five_month_return_sector_mad = df.groupby(['year-month', 'industry'])[['forward_five_month_return']].apply(mad)</v>
      </c>
      <c r="S12" t="str">
        <f t="shared" si="12"/>
        <v>forward_five_month_return_sector_mad.name = 'forward_five_month_return_sector_mad'</v>
      </c>
      <c r="T12" t="str">
        <f t="shared" si="13"/>
        <v>df = df.join(forward_five_month_return_sector_mad, on=['year-month', 'industry'])</v>
      </c>
      <c r="U12" t="str">
        <f t="shared" si="14"/>
        <v>df['forward_five_month_return_zscore'] = (df['forward_five_month_return'] - df['forward_five_month_return_median']) / df['forward_five_month_return_mad']</v>
      </c>
      <c r="V12" t="str">
        <f t="shared" si="15"/>
        <v>df['forward_five_month_return_sector_zscore'] = (df['forward_five_month_return'] - df['forward_five_month_return_sector_median']) / df['forward_five_month_return_sector_mad']</v>
      </c>
    </row>
    <row r="13" spans="1:22" x14ac:dyDescent="0.25">
      <c r="A13" t="s">
        <v>298</v>
      </c>
      <c r="B13">
        <v>11</v>
      </c>
      <c r="C13" t="str">
        <f t="shared" si="0"/>
        <v xml:space="preserve">'forward_six_month_return', </v>
      </c>
      <c r="D13">
        <v>21</v>
      </c>
      <c r="E13" t="str">
        <f t="shared" si="1"/>
        <v xml:space="preserve">df = df[np.abs(df.forward_six_month_return-df.forward_six_month_return.apply(np.nanmean())&lt;=(3*df.forward_six_month_return.apply(nanstd())] </v>
      </c>
      <c r="F13" t="str">
        <f t="shared" si="2"/>
        <v>forward_six_month_return_median = df.groupby(['year-month'])[['forward_six_month_return']].apply(np.nanmedian)</v>
      </c>
      <c r="G13">
        <v>22</v>
      </c>
      <c r="H13" t="str">
        <f t="shared" si="3"/>
        <v>forward_six_month_return_median.name = 'forward_six_month_return_median'</v>
      </c>
      <c r="I13">
        <v>23</v>
      </c>
      <c r="J13">
        <v>24</v>
      </c>
      <c r="K13" t="str">
        <f t="shared" si="4"/>
        <v>df = df.join(forward_six_month_return_median, on=['year-month'])</v>
      </c>
      <c r="L13" t="str">
        <f t="shared" si="5"/>
        <v>forward_six_month_return_sector_median = df.groupby(['year-month', 'industry'])[['forward_six_month_return']].apply(np.nanmedian)</v>
      </c>
      <c r="M13" t="str">
        <f t="shared" si="6"/>
        <v>forward_six_month_return_sector_median.name = 'forward_six_month_return_sector_median'</v>
      </c>
      <c r="N13" t="str">
        <f t="shared" si="7"/>
        <v>df = df.join(forward_six_month_return_sector_median, on=['year-month', 'industry'])</v>
      </c>
      <c r="O13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P13" t="str">
        <f t="shared" si="9"/>
        <v>forward_six_month_return_mad.name = 'forward_six_month_return_mad'</v>
      </c>
      <c r="Q13" t="str">
        <f t="shared" si="10"/>
        <v>df = df.join(forward_six_month_return_mad, on=['year-month'])</v>
      </c>
      <c r="R13" t="str">
        <f t="shared" si="11"/>
        <v>if df.groupby(['year-month', 'industry'])[['forward_six_month_return']].apply(mad).any() == 0:
    forward_six_month_return_sector_mad = df.groupby(['year-month', 'industry'])[['forward_six_month_return']].apply(meanad)
else:
    forward_six_month_return_sector_mad = df.groupby(['year-month', 'industry'])[['forward_six_month_return']].apply(mad)</v>
      </c>
      <c r="S13" t="str">
        <f t="shared" si="12"/>
        <v>forward_six_month_return_sector_mad.name = 'forward_six_month_return_sector_mad'</v>
      </c>
      <c r="T13" t="str">
        <f t="shared" si="13"/>
        <v>df = df.join(forward_six_month_return_sector_mad, on=['year-month', 'industry'])</v>
      </c>
      <c r="U13" t="str">
        <f t="shared" si="14"/>
        <v>df['forward_six_month_return_zscore'] = (df['forward_six_month_return'] - df['forward_six_month_return_median']) / df['forward_six_month_return_mad']</v>
      </c>
      <c r="V13" t="str">
        <f t="shared" si="15"/>
        <v>df['forward_six_month_return_sector_zscore'] = (df['forward_six_month_return'] - df['forward_six_month_return_sector_median']) / df['forward_six_month_return_sector_mad']</v>
      </c>
    </row>
    <row r="14" spans="1:22" x14ac:dyDescent="0.25">
      <c r="A14" t="s">
        <v>285</v>
      </c>
      <c r="B14">
        <v>12</v>
      </c>
      <c r="C14" t="str">
        <f t="shared" si="0"/>
        <v xml:space="preserve">'forward_seven_month_return', </v>
      </c>
      <c r="D14">
        <v>25</v>
      </c>
      <c r="E14" t="str">
        <f t="shared" si="1"/>
        <v xml:space="preserve">df = df[np.abs(df.forward_seven_month_return-df.forward_seven_month_return.apply(np.nanmean())&lt;=(3*df.forward_seven_month_return.apply(nanstd())] </v>
      </c>
      <c r="F14" t="str">
        <f t="shared" si="2"/>
        <v>forward_seven_month_return_median = df.groupby(['year-month'])[['forward_seven_month_return']].apply(np.nanmedian)</v>
      </c>
      <c r="G14">
        <v>26</v>
      </c>
      <c r="H14" t="str">
        <f t="shared" si="3"/>
        <v>forward_seven_month_return_median.name = 'forward_seven_month_return_median'</v>
      </c>
      <c r="I14">
        <v>27</v>
      </c>
      <c r="J14">
        <v>28</v>
      </c>
      <c r="K14" t="str">
        <f t="shared" si="4"/>
        <v>df = df.join(forward_seven_month_return_median, on=['year-month'])</v>
      </c>
      <c r="L14" t="str">
        <f t="shared" si="5"/>
        <v>forward_seven_month_return_sector_median = df.groupby(['year-month', 'industry'])[['forward_seven_month_return']].apply(np.nanmedian)</v>
      </c>
      <c r="M14" t="str">
        <f t="shared" si="6"/>
        <v>forward_seven_month_return_sector_median.name = 'forward_seven_month_return_sector_median'</v>
      </c>
      <c r="N14" t="str">
        <f t="shared" si="7"/>
        <v>df = df.join(forward_seven_month_return_sector_median, on=['year-month', 'industry'])</v>
      </c>
      <c r="O14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P14" t="str">
        <f t="shared" si="9"/>
        <v>forward_seven_month_return_mad.name = 'forward_seven_month_return_mad'</v>
      </c>
      <c r="Q14" t="str">
        <f t="shared" si="10"/>
        <v>df = df.join(forward_seven_month_return_mad, on=['year-month'])</v>
      </c>
      <c r="R14" t="str">
        <f t="shared" si="11"/>
        <v>if df.groupby(['year-month', 'industry'])[['forward_seven_month_return']].apply(mad).any() == 0:
    forward_seven_month_return_sector_mad = df.groupby(['year-month', 'industry'])[['forward_seven_month_return']].apply(meanad)
else:
    forward_seven_month_return_sector_mad = df.groupby(['year-month', 'industry'])[['forward_seven_month_return']].apply(mad)</v>
      </c>
      <c r="S14" t="str">
        <f t="shared" si="12"/>
        <v>forward_seven_month_return_sector_mad.name = 'forward_seven_month_return_sector_mad'</v>
      </c>
      <c r="T14" t="str">
        <f t="shared" si="13"/>
        <v>df = df.join(forward_seven_month_return_sector_mad, on=['year-month', 'industry'])</v>
      </c>
      <c r="U14" t="str">
        <f t="shared" si="14"/>
        <v>df['forward_seven_month_return_zscore'] = (df['forward_seven_month_return'] - df['forward_seven_month_return_median']) / df['forward_seven_month_return_mad']</v>
      </c>
      <c r="V14" t="str">
        <f t="shared" si="15"/>
        <v>df['forward_seven_month_return_sector_zscore'] = (df['forward_seven_month_return'] - df['forward_seven_month_return_sector_median']) / df['forward_seven_month_return_sector_mad']</v>
      </c>
    </row>
    <row r="15" spans="1:22" x14ac:dyDescent="0.25">
      <c r="A15" t="s">
        <v>276</v>
      </c>
      <c r="B15">
        <v>13</v>
      </c>
      <c r="C15" t="str">
        <f t="shared" si="0"/>
        <v xml:space="preserve">'forward_eight_month_return', </v>
      </c>
      <c r="D15">
        <v>29</v>
      </c>
      <c r="E15" t="str">
        <f t="shared" si="1"/>
        <v xml:space="preserve">df = df[np.abs(df.forward_eight_month_return-df.forward_eight_month_return.apply(np.nanmean())&lt;=(3*df.forward_eight_month_return.apply(nanstd())] </v>
      </c>
      <c r="F15" t="str">
        <f t="shared" si="2"/>
        <v>forward_eight_month_return_median = df.groupby(['year-month'])[['forward_eight_month_return']].apply(np.nanmedian)</v>
      </c>
      <c r="G15">
        <v>30</v>
      </c>
      <c r="H15" t="str">
        <f t="shared" si="3"/>
        <v>forward_eight_month_return_median.name = 'forward_eight_month_return_median'</v>
      </c>
      <c r="I15">
        <v>31</v>
      </c>
      <c r="J15">
        <v>32</v>
      </c>
      <c r="K15" t="str">
        <f t="shared" si="4"/>
        <v>df = df.join(forward_eight_month_return_median, on=['year-month'])</v>
      </c>
      <c r="L15" t="str">
        <f t="shared" si="5"/>
        <v>forward_eight_month_return_sector_median = df.groupby(['year-month', 'industry'])[['forward_eight_month_return']].apply(np.nanmedian)</v>
      </c>
      <c r="M15" t="str">
        <f t="shared" si="6"/>
        <v>forward_eight_month_return_sector_median.name = 'forward_eight_month_return_sector_median'</v>
      </c>
      <c r="N15" t="str">
        <f t="shared" si="7"/>
        <v>df = df.join(forward_eight_month_return_sector_median, on=['year-month', 'industry'])</v>
      </c>
      <c r="O15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P15" t="str">
        <f t="shared" si="9"/>
        <v>forward_eight_month_return_mad.name = 'forward_eight_month_return_mad'</v>
      </c>
      <c r="Q15" t="str">
        <f t="shared" si="10"/>
        <v>df = df.join(forward_eight_month_return_mad, on=['year-month'])</v>
      </c>
      <c r="R15" t="str">
        <f t="shared" si="11"/>
        <v>if df.groupby(['year-month', 'industry'])[['forward_eight_month_return']].apply(mad).any() == 0:
    forward_eight_month_return_sector_mad = df.groupby(['year-month', 'industry'])[['forward_eight_month_return']].apply(meanad)
else:
    forward_eight_month_return_sector_mad = df.groupby(['year-month', 'industry'])[['forward_eight_month_return']].apply(mad)</v>
      </c>
      <c r="S15" t="str">
        <f t="shared" si="12"/>
        <v>forward_eight_month_return_sector_mad.name = 'forward_eight_month_return_sector_mad'</v>
      </c>
      <c r="T15" t="str">
        <f t="shared" si="13"/>
        <v>df = df.join(forward_eight_month_return_sector_mad, on=['year-month', 'industry'])</v>
      </c>
      <c r="U15" t="str">
        <f t="shared" si="14"/>
        <v>df['forward_eight_month_return_zscore'] = (df['forward_eight_month_return'] - df['forward_eight_month_return_median']) / df['forward_eight_month_return_mad']</v>
      </c>
      <c r="V15" t="str">
        <f t="shared" si="15"/>
        <v>df['forward_eight_month_return_sector_zscore'] = (df['forward_eight_month_return'] - df['forward_eight_month_return_sector_median']) / df['forward_eight_month_return_sector_mad']</v>
      </c>
    </row>
    <row r="16" spans="1:22" x14ac:dyDescent="0.25">
      <c r="A16" t="s">
        <v>267</v>
      </c>
      <c r="B16">
        <v>14</v>
      </c>
      <c r="C16" t="str">
        <f t="shared" si="0"/>
        <v xml:space="preserve">'forward_nine_month_return', </v>
      </c>
      <c r="D16">
        <v>33</v>
      </c>
      <c r="E16" t="str">
        <f t="shared" si="1"/>
        <v xml:space="preserve">df = df[np.abs(df.forward_nine_month_return-df.forward_nine_month_return.apply(np.nanmean())&lt;=(3*df.forward_nine_month_return.apply(nanstd())] </v>
      </c>
      <c r="F16" t="str">
        <f t="shared" si="2"/>
        <v>forward_nine_month_return_median = df.groupby(['year-month'])[['forward_nine_month_return']].apply(np.nanmedian)</v>
      </c>
      <c r="G16">
        <v>34</v>
      </c>
      <c r="H16" t="str">
        <f t="shared" si="3"/>
        <v>forward_nine_month_return_median.name = 'forward_nine_month_return_median'</v>
      </c>
      <c r="I16">
        <v>35</v>
      </c>
      <c r="J16">
        <v>36</v>
      </c>
      <c r="K16" t="str">
        <f t="shared" si="4"/>
        <v>df = df.join(forward_nine_month_return_median, on=['year-month'])</v>
      </c>
      <c r="L16" t="str">
        <f t="shared" si="5"/>
        <v>forward_nine_month_return_sector_median = df.groupby(['year-month', 'industry'])[['forward_nine_month_return']].apply(np.nanmedian)</v>
      </c>
      <c r="M16" t="str">
        <f t="shared" si="6"/>
        <v>forward_nine_month_return_sector_median.name = 'forward_nine_month_return_sector_median'</v>
      </c>
      <c r="N16" t="str">
        <f t="shared" si="7"/>
        <v>df = df.join(forward_nine_month_return_sector_median, on=['year-month', 'industry'])</v>
      </c>
      <c r="O16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P16" t="str">
        <f t="shared" si="9"/>
        <v>forward_nine_month_return_mad.name = 'forward_nine_month_return_mad'</v>
      </c>
      <c r="Q16" t="str">
        <f t="shared" si="10"/>
        <v>df = df.join(forward_nine_month_return_mad, on=['year-month'])</v>
      </c>
      <c r="R16" t="str">
        <f t="shared" si="11"/>
        <v>if df.groupby(['year-month', 'industry'])[['forward_nine_month_return']].apply(mad).any() == 0:
    forward_nine_month_return_sector_mad = df.groupby(['year-month', 'industry'])[['forward_nine_month_return']].apply(meanad)
else:
    forward_nine_month_return_sector_mad = df.groupby(['year-month', 'industry'])[['forward_nine_month_return']].apply(mad)</v>
      </c>
      <c r="S16" t="str">
        <f t="shared" si="12"/>
        <v>forward_nine_month_return_sector_mad.name = 'forward_nine_month_return_sector_mad'</v>
      </c>
      <c r="T16" t="str">
        <f t="shared" si="13"/>
        <v>df = df.join(forward_nine_month_return_sector_mad, on=['year-month', 'industry'])</v>
      </c>
      <c r="U16" t="str">
        <f t="shared" si="14"/>
        <v>df['forward_nine_month_return_zscore'] = (df['forward_nine_month_return'] - df['forward_nine_month_return_median']) / df['forward_nine_month_return_mad']</v>
      </c>
      <c r="V16" t="str">
        <f t="shared" si="15"/>
        <v>df['forward_nine_month_return_sector_zscore'] = (df['forward_nine_month_return'] - df['forward_nine_month_return_sector_median']) / df['forward_nine_month_return_sector_mad']</v>
      </c>
    </row>
    <row r="17" spans="1:22" x14ac:dyDescent="0.25">
      <c r="A17" t="s">
        <v>259</v>
      </c>
      <c r="B17">
        <v>15</v>
      </c>
      <c r="C17" t="str">
        <f t="shared" si="0"/>
        <v xml:space="preserve">'forward_ten_month_return', </v>
      </c>
      <c r="D17">
        <v>37</v>
      </c>
      <c r="E17" t="str">
        <f t="shared" si="1"/>
        <v xml:space="preserve">df = df[np.abs(df.forward_ten_month_return-df.forward_ten_month_return.apply(np.nanmean())&lt;=(3*df.forward_ten_month_return.apply(nanstd())] </v>
      </c>
      <c r="F17" t="str">
        <f t="shared" si="2"/>
        <v>forward_ten_month_return_median = df.groupby(['year-month'])[['forward_ten_month_return']].apply(np.nanmedian)</v>
      </c>
      <c r="G17">
        <v>38</v>
      </c>
      <c r="H17" t="str">
        <f t="shared" si="3"/>
        <v>forward_ten_month_return_median.name = 'forward_ten_month_return_median'</v>
      </c>
      <c r="I17">
        <v>39</v>
      </c>
      <c r="J17">
        <v>40</v>
      </c>
      <c r="K17" t="str">
        <f t="shared" si="4"/>
        <v>df = df.join(forward_ten_month_return_median, on=['year-month'])</v>
      </c>
      <c r="L17" t="str">
        <f t="shared" si="5"/>
        <v>forward_ten_month_return_sector_median = df.groupby(['year-month', 'industry'])[['forward_ten_month_return']].apply(np.nanmedian)</v>
      </c>
      <c r="M17" t="str">
        <f t="shared" si="6"/>
        <v>forward_ten_month_return_sector_median.name = 'forward_ten_month_return_sector_median'</v>
      </c>
      <c r="N17" t="str">
        <f t="shared" si="7"/>
        <v>df = df.join(forward_ten_month_return_sector_median, on=['year-month', 'industry'])</v>
      </c>
      <c r="O17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P17" t="str">
        <f t="shared" si="9"/>
        <v>forward_ten_month_return_mad.name = 'forward_ten_month_return_mad'</v>
      </c>
      <c r="Q17" t="str">
        <f t="shared" si="10"/>
        <v>df = df.join(forward_ten_month_return_mad, on=['year-month'])</v>
      </c>
      <c r="R17" t="str">
        <f t="shared" si="11"/>
        <v>if df.groupby(['year-month', 'industry'])[['forward_ten_month_return']].apply(mad).any() == 0:
    forward_ten_month_return_sector_mad = df.groupby(['year-month', 'industry'])[['forward_ten_month_return']].apply(meanad)
else:
    forward_ten_month_return_sector_mad = df.groupby(['year-month', 'industry'])[['forward_ten_month_return']].apply(mad)</v>
      </c>
      <c r="S17" t="str">
        <f t="shared" si="12"/>
        <v>forward_ten_month_return_sector_mad.name = 'forward_ten_month_return_sector_mad'</v>
      </c>
      <c r="T17" t="str">
        <f t="shared" si="13"/>
        <v>df = df.join(forward_ten_month_return_sector_mad, on=['year-month', 'industry'])</v>
      </c>
      <c r="U17" t="str">
        <f t="shared" si="14"/>
        <v>df['forward_ten_month_return_zscore'] = (df['forward_ten_month_return'] - df['forward_ten_month_return_median']) / df['forward_ten_month_return_mad']</v>
      </c>
      <c r="V17" t="str">
        <f t="shared" si="15"/>
        <v>df['forward_ten_month_return_sector_zscore'] = (df['forward_ten_month_return'] - df['forward_ten_month_return_sector_median']) / df['forward_ten_month_return_sector_mad']</v>
      </c>
    </row>
    <row r="18" spans="1:22" x14ac:dyDescent="0.25">
      <c r="A18" t="s">
        <v>249</v>
      </c>
      <c r="B18">
        <v>16</v>
      </c>
      <c r="C18" t="str">
        <f t="shared" si="0"/>
        <v xml:space="preserve">'forward_eleven_month_return', </v>
      </c>
      <c r="D18">
        <v>41</v>
      </c>
      <c r="E18" t="str">
        <f t="shared" si="1"/>
        <v xml:space="preserve">df = df[np.abs(df.forward_eleven_month_return-df.forward_eleven_month_return.apply(np.nanmean())&lt;=(3*df.forward_eleven_month_return.apply(nanstd())] </v>
      </c>
      <c r="F18" t="str">
        <f t="shared" si="2"/>
        <v>forward_eleven_month_return_median = df.groupby(['year-month'])[['forward_eleven_month_return']].apply(np.nanmedian)</v>
      </c>
      <c r="G18">
        <v>42</v>
      </c>
      <c r="H18" t="str">
        <f t="shared" si="3"/>
        <v>forward_eleven_month_return_median.name = 'forward_eleven_month_return_median'</v>
      </c>
      <c r="I18">
        <v>43</v>
      </c>
      <c r="J18">
        <v>44</v>
      </c>
      <c r="K18" t="str">
        <f t="shared" si="4"/>
        <v>df = df.join(forward_eleven_month_return_median, on=['year-month'])</v>
      </c>
      <c r="L18" t="str">
        <f t="shared" si="5"/>
        <v>forward_eleven_month_return_sector_median = df.groupby(['year-month', 'industry'])[['forward_eleven_month_return']].apply(np.nanmedian)</v>
      </c>
      <c r="M18" t="str">
        <f t="shared" si="6"/>
        <v>forward_eleven_month_return_sector_median.name = 'forward_eleven_month_return_sector_median'</v>
      </c>
      <c r="N18" t="str">
        <f t="shared" si="7"/>
        <v>df = df.join(forward_eleven_month_return_sector_median, on=['year-month', 'industry'])</v>
      </c>
      <c r="O18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P18" t="str">
        <f t="shared" si="9"/>
        <v>forward_eleven_month_return_mad.name = 'forward_eleven_month_return_mad'</v>
      </c>
      <c r="Q18" t="str">
        <f t="shared" si="10"/>
        <v>df = df.join(forward_eleven_month_return_mad, on=['year-month'])</v>
      </c>
      <c r="R18" t="str">
        <f t="shared" si="11"/>
        <v>if df.groupby(['year-month', 'industry'])[['forward_eleven_month_return']].apply(mad).any() == 0:
    forward_eleven_month_return_sector_mad = df.groupby(['year-month', 'industry'])[['forward_eleven_month_return']].apply(meanad)
else:
    forward_eleven_month_return_sector_mad = df.groupby(['year-month', 'industry'])[['forward_eleven_month_return']].apply(mad)</v>
      </c>
      <c r="S18" t="str">
        <f t="shared" si="12"/>
        <v>forward_eleven_month_return_sector_mad.name = 'forward_eleven_month_return_sector_mad'</v>
      </c>
      <c r="T18" t="str">
        <f t="shared" si="13"/>
        <v>df = df.join(forward_eleven_month_return_sector_mad, on=['year-month', 'industry'])</v>
      </c>
      <c r="U18" t="str">
        <f t="shared" si="14"/>
        <v>df['forward_eleven_month_return_zscore'] = (df['forward_eleven_month_return'] - df['forward_eleven_month_return_median']) / df['forward_eleven_month_return_mad']</v>
      </c>
      <c r="V18" t="str">
        <f t="shared" si="15"/>
        <v>df['forward_eleven_month_return_sector_zscore'] = (df['forward_eleven_month_return'] - df['forward_eleven_month_return_sector_median']) / df['forward_eleven_month_return_sector_mad']</v>
      </c>
    </row>
    <row r="19" spans="1:22" x14ac:dyDescent="0.25">
      <c r="A19" t="s">
        <v>236</v>
      </c>
      <c r="B19">
        <v>17</v>
      </c>
      <c r="C19" t="str">
        <f t="shared" si="0"/>
        <v xml:space="preserve">'forward_twelve_month_return', </v>
      </c>
      <c r="D19">
        <v>45</v>
      </c>
      <c r="E19" t="str">
        <f t="shared" si="1"/>
        <v xml:space="preserve">df = df[np.abs(df.forward_twelve_month_return-df.forward_twelve_month_return.apply(np.nanmean())&lt;=(3*df.forward_twelve_month_return.apply(nanstd())] </v>
      </c>
      <c r="F19" t="str">
        <f t="shared" si="2"/>
        <v>forward_twelve_month_return_median = df.groupby(['year-month'])[['forward_twelve_month_return']].apply(np.nanmedian)</v>
      </c>
      <c r="G19">
        <v>46</v>
      </c>
      <c r="H19" t="str">
        <f t="shared" si="3"/>
        <v>forward_twelve_month_return_median.name = 'forward_twelve_month_return_median'</v>
      </c>
      <c r="I19">
        <v>47</v>
      </c>
      <c r="J19">
        <v>48</v>
      </c>
      <c r="K19" t="str">
        <f t="shared" si="4"/>
        <v>df = df.join(forward_twelve_month_return_median, on=['year-month'])</v>
      </c>
      <c r="L19" t="str">
        <f t="shared" si="5"/>
        <v>forward_twelve_month_return_sector_median = df.groupby(['year-month', 'industry'])[['forward_twelve_month_return']].apply(np.nanmedian)</v>
      </c>
      <c r="M19" t="str">
        <f t="shared" si="6"/>
        <v>forward_twelve_month_return_sector_median.name = 'forward_twelve_month_return_sector_median'</v>
      </c>
      <c r="N19" t="str">
        <f t="shared" si="7"/>
        <v>df = df.join(forward_twelve_month_return_sector_median, on=['year-month', 'industry'])</v>
      </c>
      <c r="O19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P19" t="str">
        <f t="shared" si="9"/>
        <v>forward_twelve_month_return_mad.name = 'forward_twelve_month_return_mad'</v>
      </c>
      <c r="Q19" t="str">
        <f t="shared" si="10"/>
        <v>df = df.join(forward_twelve_month_return_mad, on=['year-month'])</v>
      </c>
      <c r="R19" t="str">
        <f t="shared" si="11"/>
        <v>if df.groupby(['year-month', 'industry'])[['forward_twelve_month_return']].apply(mad).any() == 0:
    forward_twelve_month_return_sector_mad = df.groupby(['year-month', 'industry'])[['forward_twelve_month_return']].apply(meanad)
else:
    forward_twelve_month_return_sector_mad = df.groupby(['year-month', 'industry'])[['forward_twelve_month_return']].apply(mad)</v>
      </c>
      <c r="S19" t="str">
        <f t="shared" si="12"/>
        <v>forward_twelve_month_return_sector_mad.name = 'forward_twelve_month_return_sector_mad'</v>
      </c>
      <c r="T19" t="str">
        <f t="shared" si="13"/>
        <v>df = df.join(forward_twelve_month_return_sector_mad, on=['year-month', 'industry'])</v>
      </c>
      <c r="U19" t="str">
        <f t="shared" si="14"/>
        <v>df['forward_twelve_month_return_zscore'] = (df['forward_twelve_month_return'] - df['forward_twelve_month_return_median']) / df['forward_twelve_month_return_mad']</v>
      </c>
      <c r="V19" t="str">
        <f t="shared" si="15"/>
        <v>df['forward_twelve_month_return_sector_zscore'] = (df['forward_twelve_month_return'] - df['forward_twelve_month_return_sector_median']) / df['forward_twelve_month_return_sector_mad']</v>
      </c>
    </row>
    <row r="20" spans="1:22" x14ac:dyDescent="0.25">
      <c r="A20" t="s">
        <v>228</v>
      </c>
      <c r="B20">
        <v>18</v>
      </c>
      <c r="C20" t="str">
        <f t="shared" si="0"/>
        <v xml:space="preserve">'forward_thirteen_month_return', </v>
      </c>
      <c r="D20">
        <v>49</v>
      </c>
      <c r="E20" t="str">
        <f t="shared" si="1"/>
        <v xml:space="preserve">df = df[np.abs(df.forward_thirteen_month_return-df.forward_thirteen_month_return.apply(np.nanmean())&lt;=(3*df.forward_thirteen_month_return.apply(nanstd())] </v>
      </c>
      <c r="F20" t="str">
        <f t="shared" si="2"/>
        <v>forward_thirteen_month_return_median = df.groupby(['year-month'])[['forward_thirteen_month_return']].apply(np.nanmedian)</v>
      </c>
      <c r="G20">
        <v>50</v>
      </c>
      <c r="H20" t="str">
        <f t="shared" si="3"/>
        <v>forward_thirteen_month_return_median.name = 'forward_thirteen_month_return_median'</v>
      </c>
      <c r="I20">
        <v>51</v>
      </c>
      <c r="J20">
        <v>52</v>
      </c>
      <c r="K20" t="str">
        <f t="shared" si="4"/>
        <v>df = df.join(forward_thirteen_month_return_median, on=['year-month'])</v>
      </c>
      <c r="L20" t="str">
        <f t="shared" si="5"/>
        <v>forward_thirteen_month_return_sector_median = df.groupby(['year-month', 'industry'])[['forward_thirteen_month_return']].apply(np.nanmedian)</v>
      </c>
      <c r="M20" t="str">
        <f t="shared" si="6"/>
        <v>forward_thirteen_month_return_sector_median.name = 'forward_thirteen_month_return_sector_median'</v>
      </c>
      <c r="N20" t="str">
        <f t="shared" si="7"/>
        <v>df = df.join(forward_thirteen_month_return_sector_median, on=['year-month', 'industry'])</v>
      </c>
      <c r="O20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P20" t="str">
        <f t="shared" si="9"/>
        <v>forward_thirteen_month_return_mad.name = 'forward_thirteen_month_return_mad'</v>
      </c>
      <c r="Q20" t="str">
        <f t="shared" si="10"/>
        <v>df = df.join(forward_thirteen_month_return_mad, on=['year-month'])</v>
      </c>
      <c r="R20" t="str">
        <f t="shared" si="11"/>
        <v>if df.groupby(['year-month', 'industry'])[['forward_thirteen_month_return']].apply(mad).any() == 0:
    forward_thirteen_month_return_sector_mad = df.groupby(['year-month', 'industry'])[['forward_thirteen_month_return']].apply(meanad)
else:
    forward_thirteen_month_return_sector_mad = df.groupby(['year-month', 'industry'])[['forward_thirteen_month_return']].apply(mad)</v>
      </c>
      <c r="S20" t="str">
        <f t="shared" si="12"/>
        <v>forward_thirteen_month_return_sector_mad.name = 'forward_thirteen_month_return_sector_mad'</v>
      </c>
      <c r="T20" t="str">
        <f t="shared" si="13"/>
        <v>df = df.join(forward_thirteen_month_return_sector_mad, on=['year-month', 'industry'])</v>
      </c>
      <c r="U20" t="str">
        <f t="shared" si="14"/>
        <v>df['forward_thirteen_month_return_zscore'] = (df['forward_thirteen_month_return'] - df['forward_thirteen_month_return_median']) / df['forward_thirteen_month_return_mad']</v>
      </c>
      <c r="V20" t="str">
        <f t="shared" si="15"/>
        <v>df['forward_thirteen_month_return_sector_zscore'] = (df['forward_thirteen_month_return'] - df['forward_thirteen_month_return_sector_median']) / df['forward_thirteen_month_return_sector_mad']</v>
      </c>
    </row>
    <row r="21" spans="1:22" x14ac:dyDescent="0.25">
      <c r="A21" t="s">
        <v>220</v>
      </c>
      <c r="B21">
        <v>19</v>
      </c>
      <c r="C21" t="str">
        <f t="shared" si="0"/>
        <v xml:space="preserve">'forward_fourteen_month_return', </v>
      </c>
      <c r="D21">
        <v>53</v>
      </c>
      <c r="E21" t="str">
        <f t="shared" si="1"/>
        <v xml:space="preserve">df = df[np.abs(df.forward_fourteen_month_return-df.forward_fourteen_month_return.apply(np.nanmean())&lt;=(3*df.forward_fourteen_month_return.apply(nanstd())] </v>
      </c>
      <c r="F21" t="str">
        <f t="shared" si="2"/>
        <v>forward_fourteen_month_return_median = df.groupby(['year-month'])[['forward_fourteen_month_return']].apply(np.nanmedian)</v>
      </c>
      <c r="G21">
        <v>54</v>
      </c>
      <c r="H21" t="str">
        <f t="shared" si="3"/>
        <v>forward_fourteen_month_return_median.name = 'forward_fourteen_month_return_median'</v>
      </c>
      <c r="I21">
        <v>55</v>
      </c>
      <c r="J21">
        <v>56</v>
      </c>
      <c r="K21" t="str">
        <f t="shared" si="4"/>
        <v>df = df.join(forward_fourteen_month_return_median, on=['year-month'])</v>
      </c>
      <c r="L21" t="str">
        <f t="shared" si="5"/>
        <v>forward_fourteen_month_return_sector_median = df.groupby(['year-month', 'industry'])[['forward_fourteen_month_return']].apply(np.nanmedian)</v>
      </c>
      <c r="M21" t="str">
        <f t="shared" si="6"/>
        <v>forward_fourteen_month_return_sector_median.name = 'forward_fourteen_month_return_sector_median'</v>
      </c>
      <c r="N21" t="str">
        <f t="shared" si="7"/>
        <v>df = df.join(forward_fourteen_month_return_sector_median, on=['year-month', 'industry'])</v>
      </c>
      <c r="O21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P21" t="str">
        <f t="shared" si="9"/>
        <v>forward_fourteen_month_return_mad.name = 'forward_fourteen_month_return_mad'</v>
      </c>
      <c r="Q21" t="str">
        <f t="shared" si="10"/>
        <v>df = df.join(forward_fourteen_month_return_mad, on=['year-month'])</v>
      </c>
      <c r="R21" t="str">
        <f t="shared" si="11"/>
        <v>if df.groupby(['year-month', 'industry'])[['forward_fourteen_month_return']].apply(mad).any() == 0:
    forward_fourteen_month_return_sector_mad = df.groupby(['year-month', 'industry'])[['forward_fourteen_month_return']].apply(meanad)
else:
    forward_fourteen_month_return_sector_mad = df.groupby(['year-month', 'industry'])[['forward_fourteen_month_return']].apply(mad)</v>
      </c>
      <c r="S21" t="str">
        <f t="shared" si="12"/>
        <v>forward_fourteen_month_return_sector_mad.name = 'forward_fourteen_month_return_sector_mad'</v>
      </c>
      <c r="T21" t="str">
        <f t="shared" si="13"/>
        <v>df = df.join(forward_fourteen_month_return_sector_mad, on=['year-month', 'industry'])</v>
      </c>
      <c r="U21" t="str">
        <f t="shared" si="14"/>
        <v>df['forward_fourteen_month_return_zscore'] = (df['forward_fourteen_month_return'] - df['forward_fourteen_month_return_median']) / df['forward_fourteen_month_return_mad']</v>
      </c>
      <c r="V21" t="str">
        <f t="shared" si="15"/>
        <v>df['forward_fourteen_month_return_sector_zscore'] = (df['forward_fourteen_month_return'] - df['forward_fourteen_month_return_sector_median']) / df['forward_fourteen_month_return_sector_mad']</v>
      </c>
    </row>
    <row r="22" spans="1:22" x14ac:dyDescent="0.25">
      <c r="A22" t="s">
        <v>214</v>
      </c>
      <c r="B22">
        <v>20</v>
      </c>
      <c r="C22" t="str">
        <f t="shared" si="0"/>
        <v xml:space="preserve">'forward_fifteen_month_return', </v>
      </c>
      <c r="D22">
        <v>57</v>
      </c>
      <c r="E22" t="str">
        <f t="shared" si="1"/>
        <v xml:space="preserve">df = df[np.abs(df.forward_fifteen_month_return-df.forward_fifteen_month_return.apply(np.nanmean())&lt;=(3*df.forward_fifteen_month_return.apply(nanstd())] </v>
      </c>
      <c r="F22" t="str">
        <f t="shared" si="2"/>
        <v>forward_fifteen_month_return_median = df.groupby(['year-month'])[['forward_fifteen_month_return']].apply(np.nanmedian)</v>
      </c>
      <c r="G22">
        <v>58</v>
      </c>
      <c r="H22" t="str">
        <f t="shared" si="3"/>
        <v>forward_fifteen_month_return_median.name = 'forward_fifteen_month_return_median'</v>
      </c>
      <c r="I22">
        <v>59</v>
      </c>
      <c r="J22">
        <v>60</v>
      </c>
      <c r="K22" t="str">
        <f t="shared" si="4"/>
        <v>df = df.join(forward_fifteen_month_return_median, on=['year-month'])</v>
      </c>
      <c r="L22" t="str">
        <f t="shared" si="5"/>
        <v>forward_fifteen_month_return_sector_median = df.groupby(['year-month', 'industry'])[['forward_fifteen_month_return']].apply(np.nanmedian)</v>
      </c>
      <c r="M22" t="str">
        <f t="shared" si="6"/>
        <v>forward_fifteen_month_return_sector_median.name = 'forward_fifteen_month_return_sector_median'</v>
      </c>
      <c r="N22" t="str">
        <f t="shared" si="7"/>
        <v>df = df.join(forward_fifteen_month_return_sector_median, on=['year-month', 'industry'])</v>
      </c>
      <c r="O22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P22" t="str">
        <f t="shared" si="9"/>
        <v>forward_fifteen_month_return_mad.name = 'forward_fifteen_month_return_mad'</v>
      </c>
      <c r="Q22" t="str">
        <f t="shared" si="10"/>
        <v>df = df.join(forward_fifteen_month_return_mad, on=['year-month'])</v>
      </c>
      <c r="R22" t="str">
        <f t="shared" si="11"/>
        <v>if df.groupby(['year-month', 'industry'])[['forward_fifteen_month_return']].apply(mad).any() == 0:
    forward_fifteen_month_return_sector_mad = df.groupby(['year-month', 'industry'])[['forward_fifteen_month_return']].apply(meanad)
else:
    forward_fifteen_month_return_sector_mad = df.groupby(['year-month', 'industry'])[['forward_fifteen_month_return']].apply(mad)</v>
      </c>
      <c r="S22" t="str">
        <f t="shared" si="12"/>
        <v>forward_fifteen_month_return_sector_mad.name = 'forward_fifteen_month_return_sector_mad'</v>
      </c>
      <c r="T22" t="str">
        <f t="shared" si="13"/>
        <v>df = df.join(forward_fifteen_month_return_sector_mad, on=['year-month', 'industry'])</v>
      </c>
      <c r="U22" t="str">
        <f t="shared" si="14"/>
        <v>df['forward_fifteen_month_return_zscore'] = (df['forward_fifteen_month_return'] - df['forward_fifteen_month_return_median']) / df['forward_fifteen_month_return_mad']</v>
      </c>
      <c r="V22" t="str">
        <f t="shared" si="15"/>
        <v>df['forward_fifteen_month_return_sector_zscore'] = (df['forward_fifteen_month_return'] - df['forward_fifteen_month_return_sector_median']) / df['forward_fifteen_month_return_sector_mad']</v>
      </c>
    </row>
    <row r="23" spans="1:22" x14ac:dyDescent="0.25">
      <c r="A23" t="s">
        <v>206</v>
      </c>
      <c r="B23">
        <v>21</v>
      </c>
      <c r="C23" t="str">
        <f t="shared" si="0"/>
        <v xml:space="preserve">'forward_sixteen_month_return', </v>
      </c>
      <c r="D23">
        <v>61</v>
      </c>
      <c r="E23" t="str">
        <f t="shared" si="1"/>
        <v xml:space="preserve">df = df[np.abs(df.forward_sixteen_month_return-df.forward_sixteen_month_return.apply(np.nanmean())&lt;=(3*df.forward_sixteen_month_return.apply(nanstd())] </v>
      </c>
      <c r="F23" t="str">
        <f t="shared" si="2"/>
        <v>forward_sixteen_month_return_median = df.groupby(['year-month'])[['forward_sixteen_month_return']].apply(np.nanmedian)</v>
      </c>
      <c r="G23">
        <v>62</v>
      </c>
      <c r="H23" t="str">
        <f t="shared" si="3"/>
        <v>forward_sixteen_month_return_median.name = 'forward_sixteen_month_return_median'</v>
      </c>
      <c r="I23">
        <v>63</v>
      </c>
      <c r="J23">
        <v>64</v>
      </c>
      <c r="K23" t="str">
        <f t="shared" si="4"/>
        <v>df = df.join(forward_sixteen_month_return_median, on=['year-month'])</v>
      </c>
      <c r="L23" t="str">
        <f t="shared" si="5"/>
        <v>forward_sixteen_month_return_sector_median = df.groupby(['year-month', 'industry'])[['forward_sixteen_month_return']].apply(np.nanmedian)</v>
      </c>
      <c r="M23" t="str">
        <f t="shared" si="6"/>
        <v>forward_sixteen_month_return_sector_median.name = 'forward_sixteen_month_return_sector_median'</v>
      </c>
      <c r="N23" t="str">
        <f t="shared" si="7"/>
        <v>df = df.join(forward_sixteen_month_return_sector_median, on=['year-month', 'industry'])</v>
      </c>
      <c r="O23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P23" t="str">
        <f t="shared" si="9"/>
        <v>forward_sixteen_month_return_mad.name = 'forward_sixteen_month_return_mad'</v>
      </c>
      <c r="Q23" t="str">
        <f t="shared" si="10"/>
        <v>df = df.join(forward_sixteen_month_return_mad, on=['year-month'])</v>
      </c>
      <c r="R23" t="str">
        <f t="shared" si="11"/>
        <v>if df.groupby(['year-month', 'industry'])[['forward_sixteen_month_return']].apply(mad).any() == 0:
    forward_sixteen_month_return_sector_mad = df.groupby(['year-month', 'industry'])[['forward_sixteen_month_return']].apply(meanad)
else:
    forward_sixteen_month_return_sector_mad = df.groupby(['year-month', 'industry'])[['forward_sixteen_month_return']].apply(mad)</v>
      </c>
      <c r="S23" t="str">
        <f t="shared" si="12"/>
        <v>forward_sixteen_month_return_sector_mad.name = 'forward_sixteen_month_return_sector_mad'</v>
      </c>
      <c r="T23" t="str">
        <f t="shared" si="13"/>
        <v>df = df.join(forward_sixteen_month_return_sector_mad, on=['year-month', 'industry'])</v>
      </c>
      <c r="U23" t="str">
        <f t="shared" si="14"/>
        <v>df['forward_sixteen_month_return_zscore'] = (df['forward_sixteen_month_return'] - df['forward_sixteen_month_return_median']) / df['forward_sixteen_month_return_mad']</v>
      </c>
      <c r="V23" t="str">
        <f t="shared" si="15"/>
        <v>df['forward_sixteen_month_return_sector_zscore'] = (df['forward_sixteen_month_return'] - df['forward_sixteen_month_return_sector_median']) / df['forward_sixteen_month_return_sector_mad']</v>
      </c>
    </row>
    <row r="24" spans="1:22" x14ac:dyDescent="0.25">
      <c r="A24" t="s">
        <v>196</v>
      </c>
      <c r="B24">
        <v>22</v>
      </c>
      <c r="C24" t="str">
        <f t="shared" si="0"/>
        <v xml:space="preserve">'forward_seventeen_month_return', </v>
      </c>
      <c r="D24">
        <v>65</v>
      </c>
      <c r="E24" t="str">
        <f t="shared" si="1"/>
        <v xml:space="preserve">df = df[np.abs(df.forward_seventeen_month_return-df.forward_seventeen_month_return.apply(np.nanmean())&lt;=(3*df.forward_seventeen_month_return.apply(nanstd())] </v>
      </c>
      <c r="F24" t="str">
        <f t="shared" si="2"/>
        <v>forward_seventeen_month_return_median = df.groupby(['year-month'])[['forward_seventeen_month_return']].apply(np.nanmedian)</v>
      </c>
      <c r="G24">
        <v>66</v>
      </c>
      <c r="H24" t="str">
        <f t="shared" si="3"/>
        <v>forward_seventeen_month_return_median.name = 'forward_seventeen_month_return_median'</v>
      </c>
      <c r="I24">
        <v>67</v>
      </c>
      <c r="J24">
        <v>68</v>
      </c>
      <c r="K24" t="str">
        <f t="shared" si="4"/>
        <v>df = df.join(forward_seventeen_month_return_median, on=['year-month'])</v>
      </c>
      <c r="L24" t="str">
        <f t="shared" si="5"/>
        <v>forward_seventeen_month_return_sector_median = df.groupby(['year-month', 'industry'])[['forward_seventeen_month_return']].apply(np.nanmedian)</v>
      </c>
      <c r="M24" t="str">
        <f t="shared" si="6"/>
        <v>forward_seventeen_month_return_sector_median.name = 'forward_seventeen_month_return_sector_median'</v>
      </c>
      <c r="N24" t="str">
        <f t="shared" si="7"/>
        <v>df = df.join(forward_seventeen_month_return_sector_median, on=['year-month', 'industry'])</v>
      </c>
      <c r="O24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P24" t="str">
        <f t="shared" si="9"/>
        <v>forward_seventeen_month_return_mad.name = 'forward_seventeen_month_return_mad'</v>
      </c>
      <c r="Q24" t="str">
        <f t="shared" si="10"/>
        <v>df = df.join(forward_seventeen_month_return_mad, on=['year-month'])</v>
      </c>
      <c r="R24" t="str">
        <f t="shared" si="11"/>
        <v>if df.groupby(['year-month', 'industry'])[['forward_seventeen_month_return']].apply(mad).any() == 0:
    forward_seventeen_month_return_sector_mad = df.groupby(['year-month', 'industry'])[['forward_seventeen_month_return']].apply(meanad)
else:
    forward_seventeen_month_return_sector_mad = df.groupby(['year-month', 'industry'])[['forward_seventeen_month_return']].apply(mad)</v>
      </c>
      <c r="S24" t="str">
        <f t="shared" si="12"/>
        <v>forward_seventeen_month_return_sector_mad.name = 'forward_seventeen_month_return_sector_mad'</v>
      </c>
      <c r="T24" t="str">
        <f t="shared" si="13"/>
        <v>df = df.join(forward_seventeen_month_return_sector_mad, on=['year-month', 'industry'])</v>
      </c>
      <c r="U24" t="str">
        <f t="shared" si="14"/>
        <v>df['forward_seventeen_month_return_zscore'] = (df['forward_seventeen_month_return'] - df['forward_seventeen_month_return_median']) / df['forward_seventeen_month_return_mad']</v>
      </c>
      <c r="V24" t="str">
        <f t="shared" si="15"/>
        <v>df['forward_seventeen_month_return_sector_zscore'] = (df['forward_seventeen_month_return'] - df['forward_seventeen_month_return_sector_median']) / df['forward_seventeen_month_return_sector_mad']</v>
      </c>
    </row>
    <row r="25" spans="1:22" x14ac:dyDescent="0.25">
      <c r="A25" t="s">
        <v>189</v>
      </c>
      <c r="B25">
        <v>23</v>
      </c>
      <c r="C25" t="str">
        <f t="shared" si="0"/>
        <v xml:space="preserve">'forward_eighteen_month_return', </v>
      </c>
      <c r="D25">
        <v>69</v>
      </c>
      <c r="E25" t="str">
        <f t="shared" si="1"/>
        <v xml:space="preserve">df = df[np.abs(df.forward_eighteen_month_return-df.forward_eighteen_month_return.apply(np.nanmean())&lt;=(3*df.forward_eighteen_month_return.apply(nanstd())] </v>
      </c>
      <c r="F25" t="str">
        <f t="shared" si="2"/>
        <v>forward_eighteen_month_return_median = df.groupby(['year-month'])[['forward_eighteen_month_return']].apply(np.nanmedian)</v>
      </c>
      <c r="G25">
        <v>70</v>
      </c>
      <c r="H25" t="str">
        <f t="shared" si="3"/>
        <v>forward_eighteen_month_return_median.name = 'forward_eighteen_month_return_median'</v>
      </c>
      <c r="I25">
        <v>71</v>
      </c>
      <c r="J25">
        <v>72</v>
      </c>
      <c r="K25" t="str">
        <f t="shared" si="4"/>
        <v>df = df.join(forward_eighteen_month_return_median, on=['year-month'])</v>
      </c>
      <c r="L25" t="str">
        <f t="shared" si="5"/>
        <v>forward_eighteen_month_return_sector_median = df.groupby(['year-month', 'industry'])[['forward_eighteen_month_return']].apply(np.nanmedian)</v>
      </c>
      <c r="M25" t="str">
        <f t="shared" si="6"/>
        <v>forward_eighteen_month_return_sector_median.name = 'forward_eighteen_month_return_sector_median'</v>
      </c>
      <c r="N25" t="str">
        <f t="shared" si="7"/>
        <v>df = df.join(forward_eighteen_month_return_sector_median, on=['year-month', 'industry'])</v>
      </c>
      <c r="O25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P25" t="str">
        <f t="shared" si="9"/>
        <v>forward_eighteen_month_return_mad.name = 'forward_eighteen_month_return_mad'</v>
      </c>
      <c r="Q25" t="str">
        <f t="shared" si="10"/>
        <v>df = df.join(forward_eighteen_month_return_mad, on=['year-month'])</v>
      </c>
      <c r="R25" t="str">
        <f t="shared" si="11"/>
        <v>if df.groupby(['year-month', 'industry'])[['forward_eighteen_month_return']].apply(mad).any() == 0:
    forward_eighteen_month_return_sector_mad = df.groupby(['year-month', 'industry'])[['forward_eighteen_month_return']].apply(meanad)
else:
    forward_eighteen_month_return_sector_mad = df.groupby(['year-month', 'industry'])[['forward_eighteen_month_return']].apply(mad)</v>
      </c>
      <c r="S25" t="str">
        <f t="shared" si="12"/>
        <v>forward_eighteen_month_return_sector_mad.name = 'forward_eighteen_month_return_sector_mad'</v>
      </c>
      <c r="T25" t="str">
        <f t="shared" si="13"/>
        <v>df = df.join(forward_eighteen_month_return_sector_mad, on=['year-month', 'industry'])</v>
      </c>
      <c r="U25" t="str">
        <f t="shared" si="14"/>
        <v>df['forward_eighteen_month_return_zscore'] = (df['forward_eighteen_month_return'] - df['forward_eighteen_month_return_median']) / df['forward_eighteen_month_return_mad']</v>
      </c>
      <c r="V25" t="str">
        <f t="shared" si="15"/>
        <v>df['forward_eighteen_month_return_sector_zscore'] = (df['forward_eighteen_month_return'] - df['forward_eighteen_month_return_sector_median']) / df['forward_eighteen_month_return_sector_mad']</v>
      </c>
    </row>
    <row r="26" spans="1:22" x14ac:dyDescent="0.25">
      <c r="A26" t="s">
        <v>178</v>
      </c>
      <c r="B26">
        <v>24</v>
      </c>
      <c r="C26" t="str">
        <f t="shared" si="0"/>
        <v xml:space="preserve">'forward_nineteen_month_return', </v>
      </c>
      <c r="D26">
        <v>73</v>
      </c>
      <c r="E26" t="str">
        <f t="shared" si="1"/>
        <v xml:space="preserve">df = df[np.abs(df.forward_nineteen_month_return-df.forward_nineteen_month_return.apply(np.nanmean())&lt;=(3*df.forward_nineteen_month_return.apply(nanstd())] </v>
      </c>
      <c r="F26" t="str">
        <f t="shared" si="2"/>
        <v>forward_nineteen_month_return_median = df.groupby(['year-month'])[['forward_nineteen_month_return']].apply(np.nanmedian)</v>
      </c>
      <c r="G26">
        <v>74</v>
      </c>
      <c r="H26" t="str">
        <f t="shared" si="3"/>
        <v>forward_nineteen_month_return_median.name = 'forward_nineteen_month_return_median'</v>
      </c>
      <c r="I26">
        <v>75</v>
      </c>
      <c r="J26">
        <v>76</v>
      </c>
      <c r="K26" t="str">
        <f t="shared" si="4"/>
        <v>df = df.join(forward_nineteen_month_return_median, on=['year-month'])</v>
      </c>
      <c r="L26" t="str">
        <f t="shared" si="5"/>
        <v>forward_nineteen_month_return_sector_median = df.groupby(['year-month', 'industry'])[['forward_nineteen_month_return']].apply(np.nanmedian)</v>
      </c>
      <c r="M26" t="str">
        <f t="shared" si="6"/>
        <v>forward_nineteen_month_return_sector_median.name = 'forward_nineteen_month_return_sector_median'</v>
      </c>
      <c r="N26" t="str">
        <f t="shared" si="7"/>
        <v>df = df.join(forward_nineteen_month_return_sector_median, on=['year-month', 'industry'])</v>
      </c>
      <c r="O26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P26" t="str">
        <f t="shared" si="9"/>
        <v>forward_nineteen_month_return_mad.name = 'forward_nineteen_month_return_mad'</v>
      </c>
      <c r="Q26" t="str">
        <f t="shared" si="10"/>
        <v>df = df.join(forward_nineteen_month_return_mad, on=['year-month'])</v>
      </c>
      <c r="R26" t="str">
        <f t="shared" si="11"/>
        <v>if df.groupby(['year-month', 'industry'])[['forward_nineteen_month_return']].apply(mad).any() == 0:
    forward_nineteen_month_return_sector_mad = df.groupby(['year-month', 'industry'])[['forward_nineteen_month_return']].apply(meanad)
else:
    forward_nineteen_month_return_sector_mad = df.groupby(['year-month', 'industry'])[['forward_nineteen_month_return']].apply(mad)</v>
      </c>
      <c r="S26" t="str">
        <f t="shared" si="12"/>
        <v>forward_nineteen_month_return_sector_mad.name = 'forward_nineteen_month_return_sector_mad'</v>
      </c>
      <c r="T26" t="str">
        <f t="shared" si="13"/>
        <v>df = df.join(forward_nineteen_month_return_sector_mad, on=['year-month', 'industry'])</v>
      </c>
      <c r="U26" t="str">
        <f t="shared" si="14"/>
        <v>df['forward_nineteen_month_return_zscore'] = (df['forward_nineteen_month_return'] - df['forward_nineteen_month_return_median']) / df['forward_nineteen_month_return_mad']</v>
      </c>
      <c r="V26" t="str">
        <f t="shared" si="15"/>
        <v>df['forward_nineteen_month_return_sector_zscore'] = (df['forward_nineteen_month_return'] - df['forward_nineteen_month_return_sector_median']) / df['forward_nineteen_month_return_sector_mad']</v>
      </c>
    </row>
    <row r="27" spans="1:22" x14ac:dyDescent="0.25">
      <c r="A27" t="s">
        <v>170</v>
      </c>
      <c r="B27">
        <v>25</v>
      </c>
      <c r="C27" t="str">
        <f t="shared" si="0"/>
        <v xml:space="preserve">'forward_twenty_month_return', </v>
      </c>
      <c r="D27">
        <v>77</v>
      </c>
      <c r="E27" t="str">
        <f t="shared" si="1"/>
        <v xml:space="preserve">df = df[np.abs(df.forward_twenty_month_return-df.forward_twenty_month_return.apply(np.nanmean())&lt;=(3*df.forward_twenty_month_return.apply(nanstd())] </v>
      </c>
      <c r="F27" t="str">
        <f t="shared" si="2"/>
        <v>forward_twenty_month_return_median = df.groupby(['year-month'])[['forward_twenty_month_return']].apply(np.nanmedian)</v>
      </c>
      <c r="G27">
        <v>78</v>
      </c>
      <c r="H27" t="str">
        <f t="shared" si="3"/>
        <v>forward_twenty_month_return_median.name = 'forward_twenty_month_return_median'</v>
      </c>
      <c r="I27">
        <v>79</v>
      </c>
      <c r="J27">
        <v>80</v>
      </c>
      <c r="K27" t="str">
        <f t="shared" si="4"/>
        <v>df = df.join(forward_twenty_month_return_median, on=['year-month'])</v>
      </c>
      <c r="L27" t="str">
        <f t="shared" si="5"/>
        <v>forward_twenty_month_return_sector_median = df.groupby(['year-month', 'industry'])[['forward_twenty_month_return']].apply(np.nanmedian)</v>
      </c>
      <c r="M27" t="str">
        <f t="shared" si="6"/>
        <v>forward_twenty_month_return_sector_median.name = 'forward_twenty_month_return_sector_median'</v>
      </c>
      <c r="N27" t="str">
        <f t="shared" si="7"/>
        <v>df = df.join(forward_twenty_month_return_sector_median, on=['year-month', 'industry'])</v>
      </c>
      <c r="O27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P27" t="str">
        <f t="shared" si="9"/>
        <v>forward_twenty_month_return_mad.name = 'forward_twenty_month_return_mad'</v>
      </c>
      <c r="Q27" t="str">
        <f t="shared" si="10"/>
        <v>df = df.join(forward_twenty_month_return_mad, on=['year-month'])</v>
      </c>
      <c r="R27" t="str">
        <f t="shared" si="11"/>
        <v>if df.groupby(['year-month', 'industry'])[['forward_twenty_month_return']].apply(mad).any() == 0:
    forward_twenty_month_return_sector_mad = df.groupby(['year-month', 'industry'])[['forward_twenty_month_return']].apply(meanad)
else:
    forward_twenty_month_return_sector_mad = df.groupby(['year-month', 'industry'])[['forward_twenty_month_return']].apply(mad)</v>
      </c>
      <c r="S27" t="str">
        <f t="shared" si="12"/>
        <v>forward_twenty_month_return_sector_mad.name = 'forward_twenty_month_return_sector_mad'</v>
      </c>
      <c r="T27" t="str">
        <f t="shared" si="13"/>
        <v>df = df.join(forward_twenty_month_return_sector_mad, on=['year-month', 'industry'])</v>
      </c>
      <c r="U27" t="str">
        <f t="shared" si="14"/>
        <v>df['forward_twenty_month_return_zscore'] = (df['forward_twenty_month_return'] - df['forward_twenty_month_return_median']) / df['forward_twenty_month_return_mad']</v>
      </c>
      <c r="V27" t="str">
        <f t="shared" si="15"/>
        <v>df['forward_twenty_month_return_sector_zscore'] = (df['forward_twenty_month_return'] - df['forward_twenty_month_return_sector_median']) / df['forward_twenty_month_return_sector_mad']</v>
      </c>
    </row>
    <row r="28" spans="1:22" x14ac:dyDescent="0.25">
      <c r="A28" t="s">
        <v>164</v>
      </c>
      <c r="B28">
        <v>26</v>
      </c>
      <c r="C28" t="str">
        <f t="shared" si="0"/>
        <v xml:space="preserve">'forward_twentyone_month_return', </v>
      </c>
      <c r="D28">
        <v>81</v>
      </c>
      <c r="E28" t="str">
        <f t="shared" si="1"/>
        <v xml:space="preserve">df = df[np.abs(df.forward_twentyone_month_return-df.forward_twentyone_month_return.apply(np.nanmean())&lt;=(3*df.forward_twentyone_month_return.apply(nanstd())] </v>
      </c>
      <c r="F28" t="str">
        <f t="shared" si="2"/>
        <v>forward_twentyone_month_return_median = df.groupby(['year-month'])[['forward_twentyone_month_return']].apply(np.nanmedian)</v>
      </c>
      <c r="G28">
        <v>82</v>
      </c>
      <c r="H28" t="str">
        <f t="shared" si="3"/>
        <v>forward_twentyone_month_return_median.name = 'forward_twentyone_month_return_median'</v>
      </c>
      <c r="I28">
        <v>83</v>
      </c>
      <c r="J28">
        <v>84</v>
      </c>
      <c r="K28" t="str">
        <f t="shared" si="4"/>
        <v>df = df.join(forward_twentyone_month_return_median, on=['year-month'])</v>
      </c>
      <c r="L28" t="str">
        <f t="shared" si="5"/>
        <v>forward_twentyone_month_return_sector_median = df.groupby(['year-month', 'industry'])[['forward_twentyone_month_return']].apply(np.nanmedian)</v>
      </c>
      <c r="M28" t="str">
        <f t="shared" si="6"/>
        <v>forward_twentyone_month_return_sector_median.name = 'forward_twentyone_month_return_sector_median'</v>
      </c>
      <c r="N28" t="str">
        <f t="shared" si="7"/>
        <v>df = df.join(forward_twentyone_month_return_sector_median, on=['year-month', 'industry'])</v>
      </c>
      <c r="O28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P28" t="str">
        <f t="shared" si="9"/>
        <v>forward_twentyone_month_return_mad.name = 'forward_twentyone_month_return_mad'</v>
      </c>
      <c r="Q28" t="str">
        <f t="shared" si="10"/>
        <v>df = df.join(forward_twentyone_month_return_mad, on=['year-month'])</v>
      </c>
      <c r="R28" t="str">
        <f t="shared" si="11"/>
        <v>if df.groupby(['year-month', 'industry'])[['forward_twentyone_month_return']].apply(mad).any() == 0:
    forward_twentyone_month_return_sector_mad = df.groupby(['year-month', 'industry'])[['forward_twentyone_month_return']].apply(meanad)
else:
    forward_twentyone_month_return_sector_mad = df.groupby(['year-month', 'industry'])[['forward_twentyone_month_return']].apply(mad)</v>
      </c>
      <c r="S28" t="str">
        <f t="shared" si="12"/>
        <v>forward_twentyone_month_return_sector_mad.name = 'forward_twentyone_month_return_sector_mad'</v>
      </c>
      <c r="T28" t="str">
        <f t="shared" si="13"/>
        <v>df = df.join(forward_twentyone_month_return_sector_mad, on=['year-month', 'industry'])</v>
      </c>
      <c r="U28" t="str">
        <f t="shared" si="14"/>
        <v>df['forward_twentyone_month_return_zscore'] = (df['forward_twentyone_month_return'] - df['forward_twentyone_month_return_median']) / df['forward_twentyone_month_return_mad']</v>
      </c>
      <c r="V28" t="str">
        <f t="shared" si="15"/>
        <v>df['forward_twentyone_month_return_sector_zscore'] = (df['forward_twentyone_month_return'] - df['forward_twentyone_month_return_sector_median']) / df['forward_twentyone_month_return_sector_mad']</v>
      </c>
    </row>
    <row r="29" spans="1:22" x14ac:dyDescent="0.25">
      <c r="A29" t="s">
        <v>157</v>
      </c>
      <c r="B29">
        <v>27</v>
      </c>
      <c r="C29" t="str">
        <f t="shared" si="0"/>
        <v xml:space="preserve">'forward_twentytwo_month_return', </v>
      </c>
      <c r="D29">
        <v>85</v>
      </c>
      <c r="E29" t="str">
        <f t="shared" si="1"/>
        <v xml:space="preserve">df = df[np.abs(df.forward_twentytwo_month_return-df.forward_twentytwo_month_return.apply(np.nanmean())&lt;=(3*df.forward_twentytwo_month_return.apply(nanstd())] </v>
      </c>
      <c r="F29" t="str">
        <f t="shared" si="2"/>
        <v>forward_twentytwo_month_return_median = df.groupby(['year-month'])[['forward_twentytwo_month_return']].apply(np.nanmedian)</v>
      </c>
      <c r="G29">
        <v>86</v>
      </c>
      <c r="H29" t="str">
        <f t="shared" si="3"/>
        <v>forward_twentytwo_month_return_median.name = 'forward_twentytwo_month_return_median'</v>
      </c>
      <c r="I29">
        <v>87</v>
      </c>
      <c r="J29">
        <v>88</v>
      </c>
      <c r="K29" t="str">
        <f t="shared" si="4"/>
        <v>df = df.join(forward_twentytwo_month_return_median, on=['year-month'])</v>
      </c>
      <c r="L29" t="str">
        <f t="shared" si="5"/>
        <v>forward_twentytwo_month_return_sector_median = df.groupby(['year-month', 'industry'])[['forward_twentytwo_month_return']].apply(np.nanmedian)</v>
      </c>
      <c r="M29" t="str">
        <f t="shared" si="6"/>
        <v>forward_twentytwo_month_return_sector_median.name = 'forward_twentytwo_month_return_sector_median'</v>
      </c>
      <c r="N29" t="str">
        <f t="shared" si="7"/>
        <v>df = df.join(forward_twentytwo_month_return_sector_median, on=['year-month', 'industry'])</v>
      </c>
      <c r="O29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P29" t="str">
        <f t="shared" si="9"/>
        <v>forward_twentytwo_month_return_mad.name = 'forward_twentytwo_month_return_mad'</v>
      </c>
      <c r="Q29" t="str">
        <f t="shared" si="10"/>
        <v>df = df.join(forward_twentytwo_month_return_mad, on=['year-month'])</v>
      </c>
      <c r="R29" t="str">
        <f t="shared" si="11"/>
        <v>if df.groupby(['year-month', 'industry'])[['forward_twentytwo_month_return']].apply(mad).any() == 0:
    forward_twentytwo_month_return_sector_mad = df.groupby(['year-month', 'industry'])[['forward_twentytwo_month_return']].apply(meanad)
else:
    forward_twentytwo_month_return_sector_mad = df.groupby(['year-month', 'industry'])[['forward_twentytwo_month_return']].apply(mad)</v>
      </c>
      <c r="S29" t="str">
        <f t="shared" si="12"/>
        <v>forward_twentytwo_month_return_sector_mad.name = 'forward_twentytwo_month_return_sector_mad'</v>
      </c>
      <c r="T29" t="str">
        <f t="shared" si="13"/>
        <v>df = df.join(forward_twentytwo_month_return_sector_mad, on=['year-month', 'industry'])</v>
      </c>
      <c r="U29" t="str">
        <f t="shared" si="14"/>
        <v>df['forward_twentytwo_month_return_zscore'] = (df['forward_twentytwo_month_return'] - df['forward_twentytwo_month_return_median']) / df['forward_twentytwo_month_return_mad']</v>
      </c>
      <c r="V29" t="str">
        <f t="shared" si="15"/>
        <v>df['forward_twentytwo_month_return_sector_zscore'] = (df['forward_twentytwo_month_return'] - df['forward_twentytwo_month_return_sector_median']) / df['forward_twentytwo_month_return_sector_mad']</v>
      </c>
    </row>
    <row r="30" spans="1:22" x14ac:dyDescent="0.25">
      <c r="A30" t="s">
        <v>144</v>
      </c>
      <c r="B30">
        <v>28</v>
      </c>
      <c r="C30" t="str">
        <f t="shared" si="0"/>
        <v xml:space="preserve">'forward_twentythree_month_return', </v>
      </c>
      <c r="D30">
        <v>89</v>
      </c>
      <c r="E30" t="str">
        <f t="shared" si="1"/>
        <v xml:space="preserve">df = df[np.abs(df.forward_twentythree_month_return-df.forward_twentythree_month_return.apply(np.nanmean())&lt;=(3*df.forward_twentythree_month_return.apply(nanstd())] </v>
      </c>
      <c r="F30" t="str">
        <f t="shared" si="2"/>
        <v>forward_twentythree_month_return_median = df.groupby(['year-month'])[['forward_twentythree_month_return']].apply(np.nanmedian)</v>
      </c>
      <c r="G30">
        <v>90</v>
      </c>
      <c r="H30" t="str">
        <f t="shared" si="3"/>
        <v>forward_twentythree_month_return_median.name = 'forward_twentythree_month_return_median'</v>
      </c>
      <c r="I30">
        <v>91</v>
      </c>
      <c r="J30">
        <v>92</v>
      </c>
      <c r="K30" t="str">
        <f t="shared" si="4"/>
        <v>df = df.join(forward_twentythree_month_return_median, on=['year-month'])</v>
      </c>
      <c r="L30" t="str">
        <f t="shared" si="5"/>
        <v>forward_twentythree_month_return_sector_median = df.groupby(['year-month', 'industry'])[['forward_twentythree_month_return']].apply(np.nanmedian)</v>
      </c>
      <c r="M30" t="str">
        <f t="shared" si="6"/>
        <v>forward_twentythree_month_return_sector_median.name = 'forward_twentythree_month_return_sector_median'</v>
      </c>
      <c r="N30" t="str">
        <f t="shared" si="7"/>
        <v>df = df.join(forward_twentythree_month_return_sector_median, on=['year-month', 'industry'])</v>
      </c>
      <c r="O30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P30" t="str">
        <f t="shared" si="9"/>
        <v>forward_twentythree_month_return_mad.name = 'forward_twentythree_month_return_mad'</v>
      </c>
      <c r="Q30" t="str">
        <f t="shared" si="10"/>
        <v>df = df.join(forward_twentythree_month_return_mad, on=['year-month'])</v>
      </c>
      <c r="R30" t="str">
        <f t="shared" si="11"/>
        <v>if df.groupby(['year-month', 'industry'])[['forward_twentythree_month_return']].apply(mad).any() == 0:
    forward_twentythree_month_return_sector_mad = df.groupby(['year-month', 'industry'])[['forward_twentythree_month_return']].apply(meanad)
else:
    forward_twentythree_month_return_sector_mad = df.groupby(['year-month', 'industry'])[['forward_twentythree_month_return']].apply(mad)</v>
      </c>
      <c r="S30" t="str">
        <f t="shared" si="12"/>
        <v>forward_twentythree_month_return_sector_mad.name = 'forward_twentythree_month_return_sector_mad'</v>
      </c>
      <c r="T30" t="str">
        <f t="shared" si="13"/>
        <v>df = df.join(forward_twentythree_month_return_sector_mad, on=['year-month', 'industry'])</v>
      </c>
      <c r="U30" t="str">
        <f t="shared" si="14"/>
        <v>df['forward_twentythree_month_return_zscore'] = (df['forward_twentythree_month_return'] - df['forward_twentythree_month_return_median']) / df['forward_twentythree_month_return_mad']</v>
      </c>
      <c r="V30" t="str">
        <f t="shared" si="15"/>
        <v>df['forward_twentythree_month_return_sector_zscore'] = (df['forward_twentythree_month_return'] - df['forward_twentythree_month_return_sector_median']) / df['forward_twentythree_month_return_sector_mad']</v>
      </c>
    </row>
    <row r="31" spans="1:22" x14ac:dyDescent="0.25">
      <c r="A31" t="s">
        <v>132</v>
      </c>
      <c r="B31">
        <v>29</v>
      </c>
      <c r="C31" t="str">
        <f t="shared" si="0"/>
        <v xml:space="preserve">'forward_twentyfour_month_return', </v>
      </c>
      <c r="D31">
        <v>93</v>
      </c>
      <c r="E31" t="str">
        <f t="shared" si="1"/>
        <v xml:space="preserve">df = df[np.abs(df.forward_twentyfour_month_return-df.forward_twentyfour_month_return.apply(np.nanmean())&lt;=(3*df.forward_twentyfour_month_return.apply(nanstd())] </v>
      </c>
      <c r="F31" t="str">
        <f t="shared" si="2"/>
        <v>forward_twentyfour_month_return_median = df.groupby(['year-month'])[['forward_twentyfour_month_return']].apply(np.nanmedian)</v>
      </c>
      <c r="G31">
        <v>94</v>
      </c>
      <c r="H31" t="str">
        <f t="shared" si="3"/>
        <v>forward_twentyfour_month_return_median.name = 'forward_twentyfour_month_return_median'</v>
      </c>
      <c r="I31">
        <v>95</v>
      </c>
      <c r="J31">
        <v>96</v>
      </c>
      <c r="K31" t="str">
        <f t="shared" si="4"/>
        <v>df = df.join(forward_twentyfour_month_return_median, on=['year-month'])</v>
      </c>
      <c r="L31" t="str">
        <f t="shared" si="5"/>
        <v>forward_twentyfour_month_return_sector_median = df.groupby(['year-month', 'industry'])[['forward_twentyfour_month_return']].apply(np.nanmedian)</v>
      </c>
      <c r="M31" t="str">
        <f t="shared" si="6"/>
        <v>forward_twentyfour_month_return_sector_median.name = 'forward_twentyfour_month_return_sector_median'</v>
      </c>
      <c r="N31" t="str">
        <f t="shared" si="7"/>
        <v>df = df.join(forward_twentyfour_month_return_sector_median, on=['year-month', 'industry'])</v>
      </c>
      <c r="O31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P31" t="str">
        <f t="shared" si="9"/>
        <v>forward_twentyfour_month_return_mad.name = 'forward_twentyfour_month_return_mad'</v>
      </c>
      <c r="Q31" t="str">
        <f t="shared" si="10"/>
        <v>df = df.join(forward_twentyfour_month_return_mad, on=['year-month'])</v>
      </c>
      <c r="R31" t="str">
        <f t="shared" si="11"/>
        <v>if df.groupby(['year-month', 'industry'])[['forward_twentyfour_month_return']].apply(mad).any() == 0:
    forward_twentyfour_month_return_sector_mad = df.groupby(['year-month', 'industry'])[['forward_twentyfour_month_return']].apply(meanad)
else:
    forward_twentyfour_month_return_sector_mad = df.groupby(['year-month', 'industry'])[['forward_twentyfour_month_return']].apply(mad)</v>
      </c>
      <c r="S31" t="str">
        <f t="shared" si="12"/>
        <v>forward_twentyfour_month_return_sector_mad.name = 'forward_twentyfour_month_return_sector_mad'</v>
      </c>
      <c r="T31" t="str">
        <f t="shared" si="13"/>
        <v>df = df.join(forward_twentyfour_month_return_sector_mad, on=['year-month', 'industry'])</v>
      </c>
      <c r="U31" t="str">
        <f t="shared" si="14"/>
        <v>df['forward_twentyfour_month_return_zscore'] = (df['forward_twentyfour_month_return'] - df['forward_twentyfour_month_return_median']) / df['forward_twentyfour_month_return_mad']</v>
      </c>
      <c r="V31" t="str">
        <f t="shared" si="15"/>
        <v>df['forward_twentyfour_month_return_sector_zscore'] = (df['forward_twentyfour_month_return'] - df['forward_twentyfour_month_return_sector_median']) / df['forward_twentyfour_month_return_sector_mad']</v>
      </c>
    </row>
    <row r="32" spans="1:22" x14ac:dyDescent="0.25">
      <c r="A32" t="s">
        <v>123</v>
      </c>
      <c r="B32">
        <v>30</v>
      </c>
      <c r="C32" t="str">
        <f t="shared" si="0"/>
        <v xml:space="preserve">'forward_twentyfive_month_return', </v>
      </c>
      <c r="D32">
        <v>97</v>
      </c>
      <c r="E32" t="str">
        <f t="shared" si="1"/>
        <v xml:space="preserve">df = df[np.abs(df.forward_twentyfive_month_return-df.forward_twentyfive_month_return.apply(np.nanmean())&lt;=(3*df.forward_twentyfive_month_return.apply(nanstd())] </v>
      </c>
      <c r="F32" t="str">
        <f t="shared" si="2"/>
        <v>forward_twentyfive_month_return_median = df.groupby(['year-month'])[['forward_twentyfive_month_return']].apply(np.nanmedian)</v>
      </c>
      <c r="G32">
        <v>98</v>
      </c>
      <c r="H32" t="str">
        <f t="shared" si="3"/>
        <v>forward_twentyfive_month_return_median.name = 'forward_twentyfive_month_return_median'</v>
      </c>
      <c r="I32">
        <v>99</v>
      </c>
      <c r="J32">
        <v>100</v>
      </c>
      <c r="K32" t="str">
        <f t="shared" si="4"/>
        <v>df = df.join(forward_twentyfive_month_return_median, on=['year-month'])</v>
      </c>
      <c r="L32" t="str">
        <f t="shared" si="5"/>
        <v>forward_twentyfive_month_return_sector_median = df.groupby(['year-month', 'industry'])[['forward_twentyfive_month_return']].apply(np.nanmedian)</v>
      </c>
      <c r="M32" t="str">
        <f t="shared" si="6"/>
        <v>forward_twentyfive_month_return_sector_median.name = 'forward_twentyfive_month_return_sector_median'</v>
      </c>
      <c r="N32" t="str">
        <f t="shared" si="7"/>
        <v>df = df.join(forward_twentyfive_month_return_sector_median, on=['year-month', 'industry'])</v>
      </c>
      <c r="O32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P32" t="str">
        <f t="shared" si="9"/>
        <v>forward_twentyfive_month_return_mad.name = 'forward_twentyfive_month_return_mad'</v>
      </c>
      <c r="Q32" t="str">
        <f t="shared" si="10"/>
        <v>df = df.join(forward_twentyfive_month_return_mad, on=['year-month'])</v>
      </c>
      <c r="R32" t="str">
        <f t="shared" si="11"/>
        <v>if df.groupby(['year-month', 'industry'])[['forward_twentyfive_month_return']].apply(mad).any() == 0:
    forward_twentyfive_month_return_sector_mad = df.groupby(['year-month', 'industry'])[['forward_twentyfive_month_return']].apply(meanad)
else:
    forward_twentyfive_month_return_sector_mad = df.groupby(['year-month', 'industry'])[['forward_twentyfive_month_return']].apply(mad)</v>
      </c>
      <c r="S32" t="str">
        <f t="shared" si="12"/>
        <v>forward_twentyfive_month_return_sector_mad.name = 'forward_twentyfive_month_return_sector_mad'</v>
      </c>
      <c r="T32" t="str">
        <f t="shared" si="13"/>
        <v>df = df.join(forward_twentyfive_month_return_sector_mad, on=['year-month', 'industry'])</v>
      </c>
      <c r="U32" t="str">
        <f t="shared" si="14"/>
        <v>df['forward_twentyfive_month_return_zscore'] = (df['forward_twentyfive_month_return'] - df['forward_twentyfive_month_return_median']) / df['forward_twentyfive_month_return_mad']</v>
      </c>
      <c r="V32" t="str">
        <f t="shared" si="15"/>
        <v>df['forward_twentyfive_month_return_sector_zscore'] = (df['forward_twentyfive_month_return'] - df['forward_twentyfive_month_return_sector_median']) / df['forward_twentyfive_month_return_sector_mad']</v>
      </c>
    </row>
    <row r="33" spans="1:22" x14ac:dyDescent="0.25">
      <c r="A33" t="s">
        <v>112</v>
      </c>
      <c r="B33">
        <v>31</v>
      </c>
      <c r="C33" t="str">
        <f t="shared" si="0"/>
        <v xml:space="preserve">'forward_twentysix_month_return', </v>
      </c>
      <c r="D33">
        <v>101</v>
      </c>
      <c r="E33" t="str">
        <f t="shared" si="1"/>
        <v xml:space="preserve">df = df[np.abs(df.forward_twentysix_month_return-df.forward_twentysix_month_return.apply(np.nanmean())&lt;=(3*df.forward_twentysix_month_return.apply(nanstd())] </v>
      </c>
      <c r="F33" t="str">
        <f t="shared" si="2"/>
        <v>forward_twentysix_month_return_median = df.groupby(['year-month'])[['forward_twentysix_month_return']].apply(np.nanmedian)</v>
      </c>
      <c r="G33">
        <v>102</v>
      </c>
      <c r="H33" t="str">
        <f t="shared" si="3"/>
        <v>forward_twentysix_month_return_median.name = 'forward_twentysix_month_return_median'</v>
      </c>
      <c r="I33">
        <v>103</v>
      </c>
      <c r="J33">
        <v>104</v>
      </c>
      <c r="K33" t="str">
        <f t="shared" si="4"/>
        <v>df = df.join(forward_twentysix_month_return_median, on=['year-month'])</v>
      </c>
      <c r="L33" t="str">
        <f t="shared" si="5"/>
        <v>forward_twentysix_month_return_sector_median = df.groupby(['year-month', 'industry'])[['forward_twentysix_month_return']].apply(np.nanmedian)</v>
      </c>
      <c r="M33" t="str">
        <f t="shared" si="6"/>
        <v>forward_twentysix_month_return_sector_median.name = 'forward_twentysix_month_return_sector_median'</v>
      </c>
      <c r="N33" t="str">
        <f t="shared" si="7"/>
        <v>df = df.join(forward_twentysix_month_return_sector_median, on=['year-month', 'industry'])</v>
      </c>
      <c r="O33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P33" t="str">
        <f t="shared" si="9"/>
        <v>forward_twentysix_month_return_mad.name = 'forward_twentysix_month_return_mad'</v>
      </c>
      <c r="Q33" t="str">
        <f t="shared" si="10"/>
        <v>df = df.join(forward_twentysix_month_return_mad, on=['year-month'])</v>
      </c>
      <c r="R33" t="str">
        <f t="shared" si="11"/>
        <v>if df.groupby(['year-month', 'industry'])[['forward_twentysix_month_return']].apply(mad).any() == 0:
    forward_twentysix_month_return_sector_mad = df.groupby(['year-month', 'industry'])[['forward_twentysix_month_return']].apply(meanad)
else:
    forward_twentysix_month_return_sector_mad = df.groupby(['year-month', 'industry'])[['forward_twentysix_month_return']].apply(mad)</v>
      </c>
      <c r="S33" t="str">
        <f t="shared" si="12"/>
        <v>forward_twentysix_month_return_sector_mad.name = 'forward_twentysix_month_return_sector_mad'</v>
      </c>
      <c r="T33" t="str">
        <f t="shared" si="13"/>
        <v>df = df.join(forward_twentysix_month_return_sector_mad, on=['year-month', 'industry'])</v>
      </c>
      <c r="U33" t="str">
        <f t="shared" si="14"/>
        <v>df['forward_twentysix_month_return_zscore'] = (df['forward_twentysix_month_return'] - df['forward_twentysix_month_return_median']) / df['forward_twentysix_month_return_mad']</v>
      </c>
      <c r="V33" t="str">
        <f t="shared" si="15"/>
        <v>df['forward_twentysix_month_return_sector_zscore'] = (df['forward_twentysix_month_return'] - df['forward_twentysix_month_return_sector_median']) / df['forward_twentysix_month_return_sector_mad']</v>
      </c>
    </row>
    <row r="34" spans="1:22" x14ac:dyDescent="0.25">
      <c r="A34" t="s">
        <v>103</v>
      </c>
      <c r="B34">
        <v>32</v>
      </c>
      <c r="C34" t="str">
        <f t="shared" si="0"/>
        <v xml:space="preserve">'forward_twentyseven_month_return', </v>
      </c>
      <c r="D34">
        <v>105</v>
      </c>
      <c r="E34" t="str">
        <f t="shared" si="1"/>
        <v xml:space="preserve">df = df[np.abs(df.forward_twentyseven_month_return-df.forward_twentyseven_month_return.apply(np.nanmean())&lt;=(3*df.forward_twentyseven_month_return.apply(nanstd())] </v>
      </c>
      <c r="F34" t="str">
        <f t="shared" si="2"/>
        <v>forward_twentyseven_month_return_median = df.groupby(['year-month'])[['forward_twentyseven_month_return']].apply(np.nanmedian)</v>
      </c>
      <c r="G34">
        <v>106</v>
      </c>
      <c r="H34" t="str">
        <f t="shared" si="3"/>
        <v>forward_twentyseven_month_return_median.name = 'forward_twentyseven_month_return_median'</v>
      </c>
      <c r="I34">
        <v>107</v>
      </c>
      <c r="J34">
        <v>108</v>
      </c>
      <c r="K34" t="str">
        <f t="shared" si="4"/>
        <v>df = df.join(forward_twentyseven_month_return_median, on=['year-month'])</v>
      </c>
      <c r="L34" t="str">
        <f t="shared" si="5"/>
        <v>forward_twentyseven_month_return_sector_median = df.groupby(['year-month', 'industry'])[['forward_twentyseven_month_return']].apply(np.nanmedian)</v>
      </c>
      <c r="M34" t="str">
        <f t="shared" si="6"/>
        <v>forward_twentyseven_month_return_sector_median.name = 'forward_twentyseven_month_return_sector_median'</v>
      </c>
      <c r="N34" t="str">
        <f t="shared" si="7"/>
        <v>df = df.join(forward_twentyseven_month_return_sector_median, on=['year-month', 'industry'])</v>
      </c>
      <c r="O34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P34" t="str">
        <f t="shared" si="9"/>
        <v>forward_twentyseven_month_return_mad.name = 'forward_twentyseven_month_return_mad'</v>
      </c>
      <c r="Q34" t="str">
        <f t="shared" si="10"/>
        <v>df = df.join(forward_twentyseven_month_return_mad, on=['year-month'])</v>
      </c>
      <c r="R34" t="str">
        <f t="shared" si="11"/>
        <v>if df.groupby(['year-month', 'industry'])[['forward_twentyseven_month_return']].apply(mad).any() == 0:
    forward_twentyseven_month_return_sector_mad = df.groupby(['year-month', 'industry'])[['forward_twentyseven_month_return']].apply(meanad)
else:
    forward_twentyseven_month_return_sector_mad = df.groupby(['year-month', 'industry'])[['forward_twentyseven_month_return']].apply(mad)</v>
      </c>
      <c r="S34" t="str">
        <f t="shared" si="12"/>
        <v>forward_twentyseven_month_return_sector_mad.name = 'forward_twentyseven_month_return_sector_mad'</v>
      </c>
      <c r="T34" t="str">
        <f t="shared" si="13"/>
        <v>df = df.join(forward_twentyseven_month_return_sector_mad, on=['year-month', 'industry'])</v>
      </c>
      <c r="U34" t="str">
        <f t="shared" si="14"/>
        <v>df['forward_twentyseven_month_return_zscore'] = (df['forward_twentyseven_month_return'] - df['forward_twentyseven_month_return_median']) / df['forward_twentyseven_month_return_mad']</v>
      </c>
      <c r="V34" t="str">
        <f t="shared" si="15"/>
        <v>df['forward_twentyseven_month_return_sector_zscore'] = (df['forward_twentyseven_month_return'] - df['forward_twentyseven_month_return_sector_median']) / df['forward_twentyseven_month_return_sector_mad']</v>
      </c>
    </row>
    <row r="35" spans="1:22" x14ac:dyDescent="0.25">
      <c r="A35" t="s">
        <v>99</v>
      </c>
      <c r="B35">
        <v>33</v>
      </c>
      <c r="C35" t="str">
        <f t="shared" si="0"/>
        <v xml:space="preserve">'forward_twentyeight_month_return', </v>
      </c>
      <c r="D35">
        <v>109</v>
      </c>
      <c r="E35" t="str">
        <f t="shared" si="1"/>
        <v xml:space="preserve">df = df[np.abs(df.forward_twentyeight_month_return-df.forward_twentyeight_month_return.apply(np.nanmean())&lt;=(3*df.forward_twentyeight_month_return.apply(nanstd())] </v>
      </c>
      <c r="F35" t="str">
        <f t="shared" si="2"/>
        <v>forward_twentyeight_month_return_median = df.groupby(['year-month'])[['forward_twentyeight_month_return']].apply(np.nanmedian)</v>
      </c>
      <c r="G35">
        <v>110</v>
      </c>
      <c r="H35" t="str">
        <f t="shared" si="3"/>
        <v>forward_twentyeight_month_return_median.name = 'forward_twentyeight_month_return_median'</v>
      </c>
      <c r="I35">
        <v>111</v>
      </c>
      <c r="J35">
        <v>112</v>
      </c>
      <c r="K35" t="str">
        <f t="shared" si="4"/>
        <v>df = df.join(forward_twentyeight_month_return_median, on=['year-month'])</v>
      </c>
      <c r="L35" t="str">
        <f t="shared" si="5"/>
        <v>forward_twentyeight_month_return_sector_median = df.groupby(['year-month', 'industry'])[['forward_twentyeight_month_return']].apply(np.nanmedian)</v>
      </c>
      <c r="M35" t="str">
        <f t="shared" si="6"/>
        <v>forward_twentyeight_month_return_sector_median.name = 'forward_twentyeight_month_return_sector_median'</v>
      </c>
      <c r="N35" t="str">
        <f t="shared" si="7"/>
        <v>df = df.join(forward_twentyeight_month_return_sector_median, on=['year-month', 'industry'])</v>
      </c>
      <c r="O35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P35" t="str">
        <f t="shared" si="9"/>
        <v>forward_twentyeight_month_return_mad.name = 'forward_twentyeight_month_return_mad'</v>
      </c>
      <c r="Q35" t="str">
        <f t="shared" si="10"/>
        <v>df = df.join(forward_twentyeight_month_return_mad, on=['year-month'])</v>
      </c>
      <c r="R35" t="str">
        <f t="shared" si="11"/>
        <v>if df.groupby(['year-month', 'industry'])[['forward_twentyeight_month_return']].apply(mad).any() == 0:
    forward_twentyeight_month_return_sector_mad = df.groupby(['year-month', 'industry'])[['forward_twentyeight_month_return']].apply(meanad)
else:
    forward_twentyeight_month_return_sector_mad = df.groupby(['year-month', 'industry'])[['forward_twentyeight_month_return']].apply(mad)</v>
      </c>
      <c r="S35" t="str">
        <f t="shared" si="12"/>
        <v>forward_twentyeight_month_return_sector_mad.name = 'forward_twentyeight_month_return_sector_mad'</v>
      </c>
      <c r="T35" t="str">
        <f t="shared" si="13"/>
        <v>df = df.join(forward_twentyeight_month_return_sector_mad, on=['year-month', 'industry'])</v>
      </c>
      <c r="U35" t="str">
        <f t="shared" si="14"/>
        <v>df['forward_twentyeight_month_return_zscore'] = (df['forward_twentyeight_month_return'] - df['forward_twentyeight_month_return_median']) / df['forward_twentyeight_month_return_mad']</v>
      </c>
      <c r="V35" t="str">
        <f t="shared" si="15"/>
        <v>df['forward_twentyeight_month_return_sector_zscore'] = (df['forward_twentyeight_month_return'] - df['forward_twentyeight_month_return_sector_median']) / df['forward_twentyeight_month_return_sector_mad']</v>
      </c>
    </row>
    <row r="36" spans="1:22" x14ac:dyDescent="0.25">
      <c r="A36" t="s">
        <v>88</v>
      </c>
      <c r="B36">
        <v>34</v>
      </c>
      <c r="C36" t="str">
        <f t="shared" si="0"/>
        <v xml:space="preserve">'forward_twentynine_month_return', </v>
      </c>
      <c r="D36">
        <v>113</v>
      </c>
      <c r="E36" t="str">
        <f t="shared" si="1"/>
        <v xml:space="preserve">df = df[np.abs(df.forward_twentynine_month_return-df.forward_twentynine_month_return.apply(np.nanmean())&lt;=(3*df.forward_twentynine_month_return.apply(nanstd())] </v>
      </c>
      <c r="F36" t="str">
        <f t="shared" si="2"/>
        <v>forward_twentynine_month_return_median = df.groupby(['year-month'])[['forward_twentynine_month_return']].apply(np.nanmedian)</v>
      </c>
      <c r="G36">
        <v>114</v>
      </c>
      <c r="H36" t="str">
        <f t="shared" si="3"/>
        <v>forward_twentynine_month_return_median.name = 'forward_twentynine_month_return_median'</v>
      </c>
      <c r="I36">
        <v>115</v>
      </c>
      <c r="J36">
        <v>116</v>
      </c>
      <c r="K36" t="str">
        <f t="shared" si="4"/>
        <v>df = df.join(forward_twentynine_month_return_median, on=['year-month'])</v>
      </c>
      <c r="L36" t="str">
        <f t="shared" si="5"/>
        <v>forward_twentynine_month_return_sector_median = df.groupby(['year-month', 'industry'])[['forward_twentynine_month_return']].apply(np.nanmedian)</v>
      </c>
      <c r="M36" t="str">
        <f t="shared" si="6"/>
        <v>forward_twentynine_month_return_sector_median.name = 'forward_twentynine_month_return_sector_median'</v>
      </c>
      <c r="N36" t="str">
        <f t="shared" si="7"/>
        <v>df = df.join(forward_twentynine_month_return_sector_median, on=['year-month', 'industry'])</v>
      </c>
      <c r="O36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P36" t="str">
        <f t="shared" si="9"/>
        <v>forward_twentynine_month_return_mad.name = 'forward_twentynine_month_return_mad'</v>
      </c>
      <c r="Q36" t="str">
        <f t="shared" si="10"/>
        <v>df = df.join(forward_twentynine_month_return_mad, on=['year-month'])</v>
      </c>
      <c r="R36" t="str">
        <f t="shared" si="11"/>
        <v>if df.groupby(['year-month', 'industry'])[['forward_twentynine_month_return']].apply(mad).any() == 0:
    forward_twentynine_month_return_sector_mad = df.groupby(['year-month', 'industry'])[['forward_twentynine_month_return']].apply(meanad)
else:
    forward_twentynine_month_return_sector_mad = df.groupby(['year-month', 'industry'])[['forward_twentynine_month_return']].apply(mad)</v>
      </c>
      <c r="S36" t="str">
        <f t="shared" si="12"/>
        <v>forward_twentynine_month_return_sector_mad.name = 'forward_twentynine_month_return_sector_mad'</v>
      </c>
      <c r="T36" t="str">
        <f t="shared" si="13"/>
        <v>df = df.join(forward_twentynine_month_return_sector_mad, on=['year-month', 'industry'])</v>
      </c>
      <c r="U36" t="str">
        <f t="shared" si="14"/>
        <v>df['forward_twentynine_month_return_zscore'] = (df['forward_twentynine_month_return'] - df['forward_twentynine_month_return_median']) / df['forward_twentynine_month_return_mad']</v>
      </c>
      <c r="V36" t="str">
        <f t="shared" si="15"/>
        <v>df['forward_twentynine_month_return_sector_zscore'] = (df['forward_twentynine_month_return'] - df['forward_twentynine_month_return_sector_median']) / df['forward_twentynine_month_return_sector_mad']</v>
      </c>
    </row>
    <row r="37" spans="1:22" x14ac:dyDescent="0.25">
      <c r="A37" t="s">
        <v>82</v>
      </c>
      <c r="B37">
        <v>35</v>
      </c>
      <c r="C37" t="str">
        <f t="shared" si="0"/>
        <v xml:space="preserve">'forward_thirty_month_return', </v>
      </c>
      <c r="D37">
        <v>117</v>
      </c>
      <c r="E37" t="str">
        <f t="shared" si="1"/>
        <v xml:space="preserve">df = df[np.abs(df.forward_thirty_month_return-df.forward_thirty_month_return.apply(np.nanmean())&lt;=(3*df.forward_thirty_month_return.apply(nanstd())] </v>
      </c>
      <c r="F37" t="str">
        <f t="shared" si="2"/>
        <v>forward_thirty_month_return_median = df.groupby(['year-month'])[['forward_thirty_month_return']].apply(np.nanmedian)</v>
      </c>
      <c r="G37">
        <v>118</v>
      </c>
      <c r="H37" t="str">
        <f t="shared" si="3"/>
        <v>forward_thirty_month_return_median.name = 'forward_thirty_month_return_median'</v>
      </c>
      <c r="I37">
        <v>119</v>
      </c>
      <c r="J37">
        <v>120</v>
      </c>
      <c r="K37" t="str">
        <f t="shared" si="4"/>
        <v>df = df.join(forward_thirty_month_return_median, on=['year-month'])</v>
      </c>
      <c r="L37" t="str">
        <f t="shared" si="5"/>
        <v>forward_thirty_month_return_sector_median = df.groupby(['year-month', 'industry'])[['forward_thirty_month_return']].apply(np.nanmedian)</v>
      </c>
      <c r="M37" t="str">
        <f t="shared" si="6"/>
        <v>forward_thirty_month_return_sector_median.name = 'forward_thirty_month_return_sector_median'</v>
      </c>
      <c r="N37" t="str">
        <f t="shared" si="7"/>
        <v>df = df.join(forward_thirty_month_return_sector_median, on=['year-month', 'industry'])</v>
      </c>
      <c r="O37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P37" t="str">
        <f t="shared" si="9"/>
        <v>forward_thirty_month_return_mad.name = 'forward_thirty_month_return_mad'</v>
      </c>
      <c r="Q37" t="str">
        <f t="shared" si="10"/>
        <v>df = df.join(forward_thirty_month_return_mad, on=['year-month'])</v>
      </c>
      <c r="R37" t="str">
        <f t="shared" si="11"/>
        <v>if df.groupby(['year-month', 'industry'])[['forward_thirty_month_return']].apply(mad).any() == 0:
    forward_thirty_month_return_sector_mad = df.groupby(['year-month', 'industry'])[['forward_thirty_month_return']].apply(meanad)
else:
    forward_thirty_month_return_sector_mad = df.groupby(['year-month', 'industry'])[['forward_thirty_month_return']].apply(mad)</v>
      </c>
      <c r="S37" t="str">
        <f t="shared" si="12"/>
        <v>forward_thirty_month_return_sector_mad.name = 'forward_thirty_month_return_sector_mad'</v>
      </c>
      <c r="T37" t="str">
        <f t="shared" si="13"/>
        <v>df = df.join(forward_thirty_month_return_sector_mad, on=['year-month', 'industry'])</v>
      </c>
      <c r="U37" t="str">
        <f t="shared" si="14"/>
        <v>df['forward_thirty_month_return_zscore'] = (df['forward_thirty_month_return'] - df['forward_thirty_month_return_median']) / df['forward_thirty_month_return_mad']</v>
      </c>
      <c r="V37" t="str">
        <f t="shared" si="15"/>
        <v>df['forward_thirty_month_return_sector_zscore'] = (df['forward_thirty_month_return'] - df['forward_thirty_month_return_sector_median']) / df['forward_thirty_month_return_sector_mad']</v>
      </c>
    </row>
    <row r="38" spans="1:22" x14ac:dyDescent="0.25">
      <c r="A38" t="s">
        <v>75</v>
      </c>
      <c r="B38">
        <v>36</v>
      </c>
      <c r="C38" t="str">
        <f t="shared" si="0"/>
        <v xml:space="preserve">'forward_thirtyone_month_return', </v>
      </c>
      <c r="D38">
        <v>121</v>
      </c>
      <c r="E38" t="str">
        <f t="shared" si="1"/>
        <v xml:space="preserve">df = df[np.abs(df.forward_thirtyone_month_return-df.forward_thirtyone_month_return.apply(np.nanmean())&lt;=(3*df.forward_thirtyone_month_return.apply(nanstd())] </v>
      </c>
      <c r="F38" t="str">
        <f t="shared" si="2"/>
        <v>forward_thirtyone_month_return_median = df.groupby(['year-month'])[['forward_thirtyone_month_return']].apply(np.nanmedian)</v>
      </c>
      <c r="G38">
        <v>122</v>
      </c>
      <c r="H38" t="str">
        <f t="shared" si="3"/>
        <v>forward_thirtyone_month_return_median.name = 'forward_thirtyone_month_return_median'</v>
      </c>
      <c r="I38">
        <v>123</v>
      </c>
      <c r="J38">
        <v>124</v>
      </c>
      <c r="K38" t="str">
        <f t="shared" si="4"/>
        <v>df = df.join(forward_thirtyone_month_return_median, on=['year-month'])</v>
      </c>
      <c r="L38" t="str">
        <f t="shared" si="5"/>
        <v>forward_thirtyone_month_return_sector_median = df.groupby(['year-month', 'industry'])[['forward_thirtyone_month_return']].apply(np.nanmedian)</v>
      </c>
      <c r="M38" t="str">
        <f t="shared" si="6"/>
        <v>forward_thirtyone_month_return_sector_median.name = 'forward_thirtyone_month_return_sector_median'</v>
      </c>
      <c r="N38" t="str">
        <f t="shared" si="7"/>
        <v>df = df.join(forward_thirtyone_month_return_sector_median, on=['year-month', 'industry'])</v>
      </c>
      <c r="O38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P38" t="str">
        <f t="shared" si="9"/>
        <v>forward_thirtyone_month_return_mad.name = 'forward_thirtyone_month_return_mad'</v>
      </c>
      <c r="Q38" t="str">
        <f t="shared" si="10"/>
        <v>df = df.join(forward_thirtyone_month_return_mad, on=['year-month'])</v>
      </c>
      <c r="R38" t="str">
        <f t="shared" si="11"/>
        <v>if df.groupby(['year-month', 'industry'])[['forward_thirtyone_month_return']].apply(mad).any() == 0:
    forward_thirtyone_month_return_sector_mad = df.groupby(['year-month', 'industry'])[['forward_thirtyone_month_return']].apply(meanad)
else:
    forward_thirtyone_month_return_sector_mad = df.groupby(['year-month', 'industry'])[['forward_thirtyone_month_return']].apply(mad)</v>
      </c>
      <c r="S38" t="str">
        <f t="shared" si="12"/>
        <v>forward_thirtyone_month_return_sector_mad.name = 'forward_thirtyone_month_return_sector_mad'</v>
      </c>
      <c r="T38" t="str">
        <f t="shared" si="13"/>
        <v>df = df.join(forward_thirtyone_month_return_sector_mad, on=['year-month', 'industry'])</v>
      </c>
      <c r="U38" t="str">
        <f t="shared" si="14"/>
        <v>df['forward_thirtyone_month_return_zscore'] = (df['forward_thirtyone_month_return'] - df['forward_thirtyone_month_return_median']) / df['forward_thirtyone_month_return_mad']</v>
      </c>
      <c r="V38" t="str">
        <f t="shared" si="15"/>
        <v>df['forward_thirtyone_month_return_sector_zscore'] = (df['forward_thirtyone_month_return'] - df['forward_thirtyone_month_return_sector_median']) / df['forward_thirtyone_month_return_sector_mad']</v>
      </c>
    </row>
    <row r="39" spans="1:22" x14ac:dyDescent="0.25">
      <c r="A39" t="s">
        <v>67</v>
      </c>
      <c r="B39">
        <v>37</v>
      </c>
      <c r="C39" t="str">
        <f t="shared" si="0"/>
        <v xml:space="preserve">'forward_thirtytwo_month_return', </v>
      </c>
      <c r="D39">
        <v>125</v>
      </c>
      <c r="E39" t="str">
        <f t="shared" si="1"/>
        <v xml:space="preserve">df = df[np.abs(df.forward_thirtytwo_month_return-df.forward_thirtytwo_month_return.apply(np.nanmean())&lt;=(3*df.forward_thirtytwo_month_return.apply(nanstd())] </v>
      </c>
      <c r="F39" t="str">
        <f t="shared" si="2"/>
        <v>forward_thirtytwo_month_return_median = df.groupby(['year-month'])[['forward_thirtytwo_month_return']].apply(np.nanmedian)</v>
      </c>
      <c r="G39">
        <v>126</v>
      </c>
      <c r="H39" t="str">
        <f t="shared" si="3"/>
        <v>forward_thirtytwo_month_return_median.name = 'forward_thirtytwo_month_return_median'</v>
      </c>
      <c r="I39">
        <v>127</v>
      </c>
      <c r="J39">
        <v>128</v>
      </c>
      <c r="K39" t="str">
        <f t="shared" si="4"/>
        <v>df = df.join(forward_thirtytwo_month_return_median, on=['year-month'])</v>
      </c>
      <c r="L39" t="str">
        <f t="shared" si="5"/>
        <v>forward_thirtytwo_month_return_sector_median = df.groupby(['year-month', 'industry'])[['forward_thirtytwo_month_return']].apply(np.nanmedian)</v>
      </c>
      <c r="M39" t="str">
        <f t="shared" si="6"/>
        <v>forward_thirtytwo_month_return_sector_median.name = 'forward_thirtytwo_month_return_sector_median'</v>
      </c>
      <c r="N39" t="str">
        <f t="shared" si="7"/>
        <v>df = df.join(forward_thirtytwo_month_return_sector_median, on=['year-month', 'industry'])</v>
      </c>
      <c r="O39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P39" t="str">
        <f t="shared" si="9"/>
        <v>forward_thirtytwo_month_return_mad.name = 'forward_thirtytwo_month_return_mad'</v>
      </c>
      <c r="Q39" t="str">
        <f t="shared" si="10"/>
        <v>df = df.join(forward_thirtytwo_month_return_mad, on=['year-month'])</v>
      </c>
      <c r="R39" t="str">
        <f t="shared" si="11"/>
        <v>if df.groupby(['year-month', 'industry'])[['forward_thirtytwo_month_return']].apply(mad).any() == 0:
    forward_thirtytwo_month_return_sector_mad = df.groupby(['year-month', 'industry'])[['forward_thirtytwo_month_return']].apply(meanad)
else:
    forward_thirtytwo_month_return_sector_mad = df.groupby(['year-month', 'industry'])[['forward_thirtytwo_month_return']].apply(mad)</v>
      </c>
      <c r="S39" t="str">
        <f t="shared" si="12"/>
        <v>forward_thirtytwo_month_return_sector_mad.name = 'forward_thirtytwo_month_return_sector_mad'</v>
      </c>
      <c r="T39" t="str">
        <f t="shared" si="13"/>
        <v>df = df.join(forward_thirtytwo_month_return_sector_mad, on=['year-month', 'industry'])</v>
      </c>
      <c r="U39" t="str">
        <f t="shared" si="14"/>
        <v>df['forward_thirtytwo_month_return_zscore'] = (df['forward_thirtytwo_month_return'] - df['forward_thirtytwo_month_return_median']) / df['forward_thirtytwo_month_return_mad']</v>
      </c>
      <c r="V39" t="str">
        <f t="shared" si="15"/>
        <v>df['forward_thirtytwo_month_return_sector_zscore'] = (df['forward_thirtytwo_month_return'] - df['forward_thirtytwo_month_return_sector_median']) / df['forward_thirtytwo_month_return_sector_mad']</v>
      </c>
    </row>
    <row r="40" spans="1:22" x14ac:dyDescent="0.25">
      <c r="A40" t="s">
        <v>53</v>
      </c>
      <c r="B40">
        <v>38</v>
      </c>
      <c r="C40" t="str">
        <f t="shared" si="0"/>
        <v xml:space="preserve">'forward_thirtythree_month_return', </v>
      </c>
      <c r="D40">
        <v>129</v>
      </c>
      <c r="E40" t="str">
        <f t="shared" si="1"/>
        <v xml:space="preserve">df = df[np.abs(df.forward_thirtythree_month_return-df.forward_thirtythree_month_return.apply(np.nanmean())&lt;=(3*df.forward_thirtythree_month_return.apply(nanstd())] </v>
      </c>
      <c r="F40" t="str">
        <f t="shared" si="2"/>
        <v>forward_thirtythree_month_return_median = df.groupby(['year-month'])[['forward_thirtythree_month_return']].apply(np.nanmedian)</v>
      </c>
      <c r="G40">
        <v>130</v>
      </c>
      <c r="H40" t="str">
        <f t="shared" si="3"/>
        <v>forward_thirtythree_month_return_median.name = 'forward_thirtythree_month_return_median'</v>
      </c>
      <c r="I40">
        <v>131</v>
      </c>
      <c r="J40">
        <v>132</v>
      </c>
      <c r="K40" t="str">
        <f t="shared" si="4"/>
        <v>df = df.join(forward_thirtythree_month_return_median, on=['year-month'])</v>
      </c>
      <c r="L40" t="str">
        <f t="shared" si="5"/>
        <v>forward_thirtythree_month_return_sector_median = df.groupby(['year-month', 'industry'])[['forward_thirtythree_month_return']].apply(np.nanmedian)</v>
      </c>
      <c r="M40" t="str">
        <f t="shared" si="6"/>
        <v>forward_thirtythree_month_return_sector_median.name = 'forward_thirtythree_month_return_sector_median'</v>
      </c>
      <c r="N40" t="str">
        <f t="shared" si="7"/>
        <v>df = df.join(forward_thirtythree_month_return_sector_median, on=['year-month', 'industry'])</v>
      </c>
      <c r="O40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P40" t="str">
        <f t="shared" si="9"/>
        <v>forward_thirtythree_month_return_mad.name = 'forward_thirtythree_month_return_mad'</v>
      </c>
      <c r="Q40" t="str">
        <f t="shared" si="10"/>
        <v>df = df.join(forward_thirtythree_month_return_mad, on=['year-month'])</v>
      </c>
      <c r="R40" t="str">
        <f t="shared" si="11"/>
        <v>if df.groupby(['year-month', 'industry'])[['forward_thirtythree_month_return']].apply(mad).any() == 0:
    forward_thirtythree_month_return_sector_mad = df.groupby(['year-month', 'industry'])[['forward_thirtythree_month_return']].apply(meanad)
else:
    forward_thirtythree_month_return_sector_mad = df.groupby(['year-month', 'industry'])[['forward_thirtythree_month_return']].apply(mad)</v>
      </c>
      <c r="S40" t="str">
        <f t="shared" si="12"/>
        <v>forward_thirtythree_month_return_sector_mad.name = 'forward_thirtythree_month_return_sector_mad'</v>
      </c>
      <c r="T40" t="str">
        <f t="shared" si="13"/>
        <v>df = df.join(forward_thirtythree_month_return_sector_mad, on=['year-month', 'industry'])</v>
      </c>
      <c r="U40" t="str">
        <f t="shared" si="14"/>
        <v>df['forward_thirtythree_month_return_zscore'] = (df['forward_thirtythree_month_return'] - df['forward_thirtythree_month_return_median']) / df['forward_thirtythree_month_return_mad']</v>
      </c>
      <c r="V40" t="str">
        <f t="shared" si="15"/>
        <v>df['forward_thirtythree_month_return_sector_zscore'] = (df['forward_thirtythree_month_return'] - df['forward_thirtythree_month_return_sector_median']) / df['forward_thirtythree_month_return_sector_mad']</v>
      </c>
    </row>
    <row r="41" spans="1:22" x14ac:dyDescent="0.25">
      <c r="A41" t="s">
        <v>50</v>
      </c>
      <c r="B41">
        <v>39</v>
      </c>
      <c r="C41" t="str">
        <f t="shared" si="0"/>
        <v xml:space="preserve">'forward_thirtyfour_month_return', </v>
      </c>
      <c r="D41">
        <v>133</v>
      </c>
      <c r="E41" t="str">
        <f t="shared" si="1"/>
        <v xml:space="preserve">df = df[np.abs(df.forward_thirtyfour_month_return-df.forward_thirtyfour_month_return.apply(np.nanmean())&lt;=(3*df.forward_thirtyfour_month_return.apply(nanstd())] </v>
      </c>
      <c r="F41" t="str">
        <f t="shared" si="2"/>
        <v>forward_thirtyfour_month_return_median = df.groupby(['year-month'])[['forward_thirtyfour_month_return']].apply(np.nanmedian)</v>
      </c>
      <c r="G41">
        <v>134</v>
      </c>
      <c r="H41" t="str">
        <f t="shared" si="3"/>
        <v>forward_thirtyfour_month_return_median.name = 'forward_thirtyfour_month_return_median'</v>
      </c>
      <c r="I41">
        <v>135</v>
      </c>
      <c r="J41">
        <v>136</v>
      </c>
      <c r="K41" t="str">
        <f t="shared" si="4"/>
        <v>df = df.join(forward_thirtyfour_month_return_median, on=['year-month'])</v>
      </c>
      <c r="L41" t="str">
        <f t="shared" si="5"/>
        <v>forward_thirtyfour_month_return_sector_median = df.groupby(['year-month', 'industry'])[['forward_thirtyfour_month_return']].apply(np.nanmedian)</v>
      </c>
      <c r="M41" t="str">
        <f t="shared" si="6"/>
        <v>forward_thirtyfour_month_return_sector_median.name = 'forward_thirtyfour_month_return_sector_median'</v>
      </c>
      <c r="N41" t="str">
        <f t="shared" si="7"/>
        <v>df = df.join(forward_thirtyfour_month_return_sector_median, on=['year-month', 'industry'])</v>
      </c>
      <c r="O41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P41" t="str">
        <f t="shared" si="9"/>
        <v>forward_thirtyfour_month_return_mad.name = 'forward_thirtyfour_month_return_mad'</v>
      </c>
      <c r="Q41" t="str">
        <f t="shared" si="10"/>
        <v>df = df.join(forward_thirtyfour_month_return_mad, on=['year-month'])</v>
      </c>
      <c r="R41" t="str">
        <f t="shared" si="11"/>
        <v>if df.groupby(['year-month', 'industry'])[['forward_thirtyfour_month_return']].apply(mad).any() == 0:
    forward_thirtyfour_month_return_sector_mad = df.groupby(['year-month', 'industry'])[['forward_thirtyfour_month_return']].apply(meanad)
else:
    forward_thirtyfour_month_return_sector_mad = df.groupby(['year-month', 'industry'])[['forward_thirtyfour_month_return']].apply(mad)</v>
      </c>
      <c r="S41" t="str">
        <f t="shared" si="12"/>
        <v>forward_thirtyfour_month_return_sector_mad.name = 'forward_thirtyfour_month_return_sector_mad'</v>
      </c>
      <c r="T41" t="str">
        <f t="shared" si="13"/>
        <v>df = df.join(forward_thirtyfour_month_return_sector_mad, on=['year-month', 'industry'])</v>
      </c>
      <c r="U41" t="str">
        <f t="shared" si="14"/>
        <v>df['forward_thirtyfour_month_return_zscore'] = (df['forward_thirtyfour_month_return'] - df['forward_thirtyfour_month_return_median']) / df['forward_thirtyfour_month_return_mad']</v>
      </c>
      <c r="V41" t="str">
        <f t="shared" si="15"/>
        <v>df['forward_thirtyfour_month_return_sector_zscore'] = (df['forward_thirtyfour_month_return'] - df['forward_thirtyfour_month_return_sector_median']) / df['forward_thirtyfour_month_return_sector_mad']</v>
      </c>
    </row>
    <row r="42" spans="1:22" x14ac:dyDescent="0.25">
      <c r="A42" t="s">
        <v>34</v>
      </c>
      <c r="B42">
        <v>40</v>
      </c>
      <c r="C42" t="str">
        <f t="shared" si="0"/>
        <v xml:space="preserve">'forward_thirtyfive_month_return', </v>
      </c>
      <c r="D42">
        <v>137</v>
      </c>
      <c r="E42" t="str">
        <f t="shared" si="1"/>
        <v xml:space="preserve">df = df[np.abs(df.forward_thirtyfive_month_return-df.forward_thirtyfive_month_return.apply(np.nanmean())&lt;=(3*df.forward_thirtyfive_month_return.apply(nanstd())] </v>
      </c>
      <c r="F42" t="str">
        <f t="shared" si="2"/>
        <v>forward_thirtyfive_month_return_median = df.groupby(['year-month'])[['forward_thirtyfive_month_return']].apply(np.nanmedian)</v>
      </c>
      <c r="G42">
        <v>138</v>
      </c>
      <c r="H42" t="str">
        <f t="shared" si="3"/>
        <v>forward_thirtyfive_month_return_median.name = 'forward_thirtyfive_month_return_median'</v>
      </c>
      <c r="I42">
        <v>139</v>
      </c>
      <c r="J42">
        <v>140</v>
      </c>
      <c r="K42" t="str">
        <f t="shared" si="4"/>
        <v>df = df.join(forward_thirtyfive_month_return_median, on=['year-month'])</v>
      </c>
      <c r="L42" t="str">
        <f t="shared" si="5"/>
        <v>forward_thirtyfive_month_return_sector_median = df.groupby(['year-month', 'industry'])[['forward_thirtyfive_month_return']].apply(np.nanmedian)</v>
      </c>
      <c r="M42" t="str">
        <f t="shared" si="6"/>
        <v>forward_thirtyfive_month_return_sector_median.name = 'forward_thirtyfive_month_return_sector_median'</v>
      </c>
      <c r="N42" t="str">
        <f t="shared" si="7"/>
        <v>df = df.join(forward_thirtyfive_month_return_sector_median, on=['year-month', 'industry'])</v>
      </c>
      <c r="O42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P42" t="str">
        <f t="shared" si="9"/>
        <v>forward_thirtyfive_month_return_mad.name = 'forward_thirtyfive_month_return_mad'</v>
      </c>
      <c r="Q42" t="str">
        <f t="shared" si="10"/>
        <v>df = df.join(forward_thirtyfive_month_return_mad, on=['year-month'])</v>
      </c>
      <c r="R42" t="str">
        <f t="shared" si="11"/>
        <v>if df.groupby(['year-month', 'industry'])[['forward_thirtyfive_month_return']].apply(mad).any() == 0:
    forward_thirtyfive_month_return_sector_mad = df.groupby(['year-month', 'industry'])[['forward_thirtyfive_month_return']].apply(meanad)
else:
    forward_thirtyfive_month_return_sector_mad = df.groupby(['year-month', 'industry'])[['forward_thirtyfive_month_return']].apply(mad)</v>
      </c>
      <c r="S42" t="str">
        <f t="shared" si="12"/>
        <v>forward_thirtyfive_month_return_sector_mad.name = 'forward_thirtyfive_month_return_sector_mad'</v>
      </c>
      <c r="T42" t="str">
        <f t="shared" si="13"/>
        <v>df = df.join(forward_thirtyfive_month_return_sector_mad, on=['year-month', 'industry'])</v>
      </c>
      <c r="U42" t="str">
        <f t="shared" si="14"/>
        <v>df['forward_thirtyfive_month_return_zscore'] = (df['forward_thirtyfive_month_return'] - df['forward_thirtyfive_month_return_median']) / df['forward_thirtyfive_month_return_mad']</v>
      </c>
      <c r="V42" t="str">
        <f t="shared" si="15"/>
        <v>df['forward_thirtyfive_month_return_sector_zscore'] = (df['forward_thirtyfive_month_return'] - df['forward_thirtyfive_month_return_sector_median']) / df['forward_thirtyfive_month_return_sector_mad']</v>
      </c>
    </row>
    <row r="43" spans="1:22" x14ac:dyDescent="0.25">
      <c r="A43" t="s">
        <v>2</v>
      </c>
      <c r="B43">
        <v>41</v>
      </c>
      <c r="C43" t="str">
        <f t="shared" si="0"/>
        <v xml:space="preserve">'forward_thirtysix_month_return', </v>
      </c>
      <c r="D43">
        <v>141</v>
      </c>
      <c r="E43" t="str">
        <f t="shared" si="1"/>
        <v xml:space="preserve">df = df[np.abs(df.forward_thirtysix_month_return-df.forward_thirtysix_month_return.apply(np.nanmean())&lt;=(3*df.forward_thirtysix_month_return.apply(nanstd())] </v>
      </c>
      <c r="F43" t="str">
        <f t="shared" si="2"/>
        <v>forward_thirtysix_month_return_median = df.groupby(['year-month'])[['forward_thirtysix_month_return']].apply(np.nanmedian)</v>
      </c>
      <c r="G43">
        <v>142</v>
      </c>
      <c r="H43" t="str">
        <f t="shared" si="3"/>
        <v>forward_thirtysix_month_return_median.name = 'forward_thirtysix_month_return_median'</v>
      </c>
      <c r="I43">
        <v>143</v>
      </c>
      <c r="J43">
        <v>144</v>
      </c>
      <c r="K43" t="str">
        <f t="shared" si="4"/>
        <v>df = df.join(forward_thirtysix_month_return_median, on=['year-month'])</v>
      </c>
      <c r="L43" t="str">
        <f t="shared" si="5"/>
        <v>forward_thirtysix_month_return_sector_median = df.groupby(['year-month', 'industry'])[['forward_thirtysix_month_return']].apply(np.nanmedian)</v>
      </c>
      <c r="M43" t="str">
        <f t="shared" si="6"/>
        <v>forward_thirtysix_month_return_sector_median.name = 'forward_thirtysix_month_return_sector_median'</v>
      </c>
      <c r="N43" t="str">
        <f t="shared" si="7"/>
        <v>df = df.join(forward_thirtysix_month_return_sector_median, on=['year-month', 'industry'])</v>
      </c>
      <c r="O43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P43" t="str">
        <f t="shared" si="9"/>
        <v>forward_thirtysix_month_return_mad.name = 'forward_thirtysix_month_return_mad'</v>
      </c>
      <c r="Q43" t="str">
        <f t="shared" si="10"/>
        <v>df = df.join(forward_thirtysix_month_return_mad, on=['year-month'])</v>
      </c>
      <c r="R43" t="str">
        <f t="shared" si="11"/>
        <v>if df.groupby(['year-month', 'industry'])[['forward_thirtysix_month_return']].apply(mad).any() == 0:
    forward_thirtysix_month_return_sector_mad = df.groupby(['year-month', 'industry'])[['forward_thirtysix_month_return']].apply(meanad)
else:
    forward_thirtysix_month_return_sector_mad = df.groupby(['year-month', 'industry'])[['forward_thirtysix_month_return']].apply(mad)</v>
      </c>
      <c r="S43" t="str">
        <f t="shared" si="12"/>
        <v>forward_thirtysix_month_return_sector_mad.name = 'forward_thirtysix_month_return_sector_mad'</v>
      </c>
      <c r="T43" t="str">
        <f t="shared" si="13"/>
        <v>df = df.join(forward_thirtysix_month_return_sector_mad, on=['year-month', 'industry'])</v>
      </c>
      <c r="U43" t="str">
        <f t="shared" si="14"/>
        <v>df['forward_thirtysix_month_return_zscore'] = (df['forward_thirtysix_month_return'] - df['forward_thirtysix_month_return_median']) / df['forward_thirtysix_month_return_mad']</v>
      </c>
      <c r="V43" t="str">
        <f t="shared" si="15"/>
        <v>df['forward_thirtysix_month_return_sector_zscore'] = (df['forward_thirtysix_month_return'] - df['forward_thirtysix_month_return_sector_median']) / df['forward_thirtysix_month_return_sector_mad']</v>
      </c>
    </row>
    <row r="44" spans="1:22" x14ac:dyDescent="0.25">
      <c r="A44" t="s">
        <v>396</v>
      </c>
      <c r="B44">
        <v>42</v>
      </c>
      <c r="C44" t="str">
        <f t="shared" si="0"/>
        <v xml:space="preserve">'past_one_month_return', </v>
      </c>
      <c r="D44">
        <v>145</v>
      </c>
      <c r="E44" t="str">
        <f t="shared" si="1"/>
        <v xml:space="preserve">df = df[np.abs(df.past_one_month_return-df.past_one_month_return.apply(np.nanmean())&lt;=(3*df.past_one_month_return.apply(nanstd())] </v>
      </c>
      <c r="F44" t="str">
        <f t="shared" si="2"/>
        <v>past_one_month_return_median = df.groupby(['year-month'])[['past_one_month_return']].apply(np.nanmedian)</v>
      </c>
      <c r="G44">
        <v>146</v>
      </c>
      <c r="H44" t="str">
        <f t="shared" si="3"/>
        <v>past_one_month_return_median.name = 'past_one_month_return_median'</v>
      </c>
      <c r="I44">
        <v>147</v>
      </c>
      <c r="J44">
        <v>148</v>
      </c>
      <c r="K44" t="str">
        <f t="shared" si="4"/>
        <v>df = df.join(past_one_month_return_median, on=['year-month'])</v>
      </c>
      <c r="L44" t="str">
        <f t="shared" si="5"/>
        <v>past_one_month_return_sector_median = df.groupby(['year-month', 'industry'])[['past_one_month_return']].apply(np.nanmedian)</v>
      </c>
      <c r="M44" t="str">
        <f t="shared" si="6"/>
        <v>past_one_month_return_sector_median.name = 'past_one_month_return_sector_median'</v>
      </c>
      <c r="N44" t="str">
        <f t="shared" si="7"/>
        <v>df = df.join(past_one_month_return_sector_median, on=['year-month', 'industry'])</v>
      </c>
      <c r="O44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P44" t="str">
        <f t="shared" si="9"/>
        <v>past_one_month_return_mad.name = 'past_one_month_return_mad'</v>
      </c>
      <c r="Q44" t="str">
        <f t="shared" si="10"/>
        <v>df = df.join(past_one_month_return_mad, on=['year-month'])</v>
      </c>
      <c r="R44" t="str">
        <f t="shared" si="11"/>
        <v>if df.groupby(['year-month', 'industry'])[['past_one_month_return']].apply(mad).any() == 0:
    past_one_month_return_sector_mad = df.groupby(['year-month', 'industry'])[['past_one_month_return']].apply(meanad)
else:
    past_one_month_return_sector_mad = df.groupby(['year-month', 'industry'])[['past_one_month_return']].apply(mad)</v>
      </c>
      <c r="S44" t="str">
        <f t="shared" si="12"/>
        <v>past_one_month_return_sector_mad.name = 'past_one_month_return_sector_mad'</v>
      </c>
      <c r="T44" t="str">
        <f t="shared" si="13"/>
        <v>df = df.join(past_one_month_return_sector_mad, on=['year-month', 'industry'])</v>
      </c>
      <c r="U44" t="str">
        <f t="shared" si="14"/>
        <v>df['past_one_month_return_zscore'] = (df['past_one_month_return'] - df['past_one_month_return_median']) / df['past_one_month_return_mad']</v>
      </c>
      <c r="V44" t="str">
        <f t="shared" si="15"/>
        <v>df['past_one_month_return_sector_zscore'] = (df['past_one_month_return'] - df['past_one_month_return_sector_median']) / df['past_one_month_return_sector_mad']</v>
      </c>
    </row>
    <row r="45" spans="1:22" x14ac:dyDescent="0.25">
      <c r="A45" t="s">
        <v>387</v>
      </c>
      <c r="B45">
        <v>43</v>
      </c>
      <c r="C45" t="str">
        <f t="shared" si="0"/>
        <v xml:space="preserve">'past_two_month_return', </v>
      </c>
      <c r="D45">
        <v>149</v>
      </c>
      <c r="E45" t="str">
        <f t="shared" si="1"/>
        <v xml:space="preserve">df = df[np.abs(df.past_two_month_return-df.past_two_month_return.apply(np.nanmean())&lt;=(3*df.past_two_month_return.apply(nanstd())] </v>
      </c>
      <c r="F45" t="str">
        <f t="shared" si="2"/>
        <v>past_two_month_return_median = df.groupby(['year-month'])[['past_two_month_return']].apply(np.nanmedian)</v>
      </c>
      <c r="G45">
        <v>150</v>
      </c>
      <c r="H45" t="str">
        <f t="shared" si="3"/>
        <v>past_two_month_return_median.name = 'past_two_month_return_median'</v>
      </c>
      <c r="I45">
        <v>151</v>
      </c>
      <c r="J45">
        <v>152</v>
      </c>
      <c r="K45" t="str">
        <f t="shared" si="4"/>
        <v>df = df.join(past_two_month_return_median, on=['year-month'])</v>
      </c>
      <c r="L45" t="str">
        <f t="shared" si="5"/>
        <v>past_two_month_return_sector_median = df.groupby(['year-month', 'industry'])[['past_two_month_return']].apply(np.nanmedian)</v>
      </c>
      <c r="M45" t="str">
        <f t="shared" si="6"/>
        <v>past_two_month_return_sector_median.name = 'past_two_month_return_sector_median'</v>
      </c>
      <c r="N45" t="str">
        <f t="shared" si="7"/>
        <v>df = df.join(past_two_month_return_sector_median, on=['year-month', 'industry'])</v>
      </c>
      <c r="O45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P45" t="str">
        <f t="shared" si="9"/>
        <v>past_two_month_return_mad.name = 'past_two_month_return_mad'</v>
      </c>
      <c r="Q45" t="str">
        <f t="shared" si="10"/>
        <v>df = df.join(past_two_month_return_mad, on=['year-month'])</v>
      </c>
      <c r="R45" t="str">
        <f t="shared" si="11"/>
        <v>if df.groupby(['year-month', 'industry'])[['past_two_month_return']].apply(mad).any() == 0:
    past_two_month_return_sector_mad = df.groupby(['year-month', 'industry'])[['past_two_month_return']].apply(meanad)
else:
    past_two_month_return_sector_mad = df.groupby(['year-month', 'industry'])[['past_two_month_return']].apply(mad)</v>
      </c>
      <c r="S45" t="str">
        <f t="shared" si="12"/>
        <v>past_two_month_return_sector_mad.name = 'past_two_month_return_sector_mad'</v>
      </c>
      <c r="T45" t="str">
        <f t="shared" si="13"/>
        <v>df = df.join(past_two_month_return_sector_mad, on=['year-month', 'industry'])</v>
      </c>
      <c r="U45" t="str">
        <f t="shared" si="14"/>
        <v>df['past_two_month_return_zscore'] = (df['past_two_month_return'] - df['past_two_month_return_median']) / df['past_two_month_return_mad']</v>
      </c>
      <c r="V45" t="str">
        <f t="shared" si="15"/>
        <v>df['past_two_month_return_sector_zscore'] = (df['past_two_month_return'] - df['past_two_month_return_sector_median']) / df['past_two_month_return_sector_mad']</v>
      </c>
    </row>
    <row r="46" spans="1:22" x14ac:dyDescent="0.25">
      <c r="A46" t="s">
        <v>351</v>
      </c>
      <c r="B46">
        <v>44</v>
      </c>
      <c r="C46" t="str">
        <f t="shared" si="0"/>
        <v xml:space="preserve">'past_three_month_return', </v>
      </c>
      <c r="D46">
        <v>153</v>
      </c>
      <c r="E46" t="str">
        <f t="shared" si="1"/>
        <v xml:space="preserve">df = df[np.abs(df.past_three_month_return-df.past_three_month_return.apply(np.nanmean())&lt;=(3*df.past_three_month_return.apply(nanstd())] </v>
      </c>
      <c r="F46" t="str">
        <f t="shared" si="2"/>
        <v>past_three_month_return_median = df.groupby(['year-month'])[['past_three_month_return']].apply(np.nanmedian)</v>
      </c>
      <c r="G46">
        <v>154</v>
      </c>
      <c r="H46" t="str">
        <f t="shared" si="3"/>
        <v>past_three_month_return_median.name = 'past_three_month_return_median'</v>
      </c>
      <c r="I46">
        <v>155</v>
      </c>
      <c r="J46">
        <v>156</v>
      </c>
      <c r="K46" t="str">
        <f t="shared" si="4"/>
        <v>df = df.join(past_three_month_return_median, on=['year-month'])</v>
      </c>
      <c r="L46" t="str">
        <f t="shared" si="5"/>
        <v>past_three_month_return_sector_median = df.groupby(['year-month', 'industry'])[['past_three_month_return']].apply(np.nanmedian)</v>
      </c>
      <c r="M46" t="str">
        <f t="shared" si="6"/>
        <v>past_three_month_return_sector_median.name = 'past_three_month_return_sector_median'</v>
      </c>
      <c r="N46" t="str">
        <f t="shared" si="7"/>
        <v>df = df.join(past_three_month_return_sector_median, on=['year-month', 'industry'])</v>
      </c>
      <c r="O46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P46" t="str">
        <f t="shared" si="9"/>
        <v>past_three_month_return_mad.name = 'past_three_month_return_mad'</v>
      </c>
      <c r="Q46" t="str">
        <f t="shared" si="10"/>
        <v>df = df.join(past_three_month_return_mad, on=['year-month'])</v>
      </c>
      <c r="R46" t="str">
        <f t="shared" si="11"/>
        <v>if df.groupby(['year-month', 'industry'])[['past_three_month_return']].apply(mad).any() == 0:
    past_three_month_return_sector_mad = df.groupby(['year-month', 'industry'])[['past_three_month_return']].apply(meanad)
else:
    past_three_month_return_sector_mad = df.groupby(['year-month', 'industry'])[['past_three_month_return']].apply(mad)</v>
      </c>
      <c r="S46" t="str">
        <f t="shared" si="12"/>
        <v>past_three_month_return_sector_mad.name = 'past_three_month_return_sector_mad'</v>
      </c>
      <c r="T46" t="str">
        <f t="shared" si="13"/>
        <v>df = df.join(past_three_month_return_sector_mad, on=['year-month', 'industry'])</v>
      </c>
      <c r="U46" t="str">
        <f t="shared" si="14"/>
        <v>df['past_three_month_return_zscore'] = (df['past_three_month_return'] - df['past_three_month_return_median']) / df['past_three_month_return_mad']</v>
      </c>
      <c r="V46" t="str">
        <f t="shared" si="15"/>
        <v>df['past_three_month_return_sector_zscore'] = (df['past_three_month_return'] - df['past_three_month_return_sector_median']) / df['past_three_month_return_sector_mad']</v>
      </c>
    </row>
    <row r="47" spans="1:22" x14ac:dyDescent="0.25">
      <c r="A47" t="s">
        <v>334</v>
      </c>
      <c r="B47">
        <v>45</v>
      </c>
      <c r="C47" t="str">
        <f t="shared" si="0"/>
        <v xml:space="preserve">'past_four_month_return', </v>
      </c>
      <c r="D47">
        <v>157</v>
      </c>
      <c r="E47" t="str">
        <f t="shared" si="1"/>
        <v xml:space="preserve">df = df[np.abs(df.past_four_month_return-df.past_four_month_return.apply(np.nanmean())&lt;=(3*df.past_four_month_return.apply(nanstd())] </v>
      </c>
      <c r="F47" t="str">
        <f t="shared" si="2"/>
        <v>past_four_month_return_median = df.groupby(['year-month'])[['past_four_month_return']].apply(np.nanmedian)</v>
      </c>
      <c r="G47">
        <v>158</v>
      </c>
      <c r="H47" t="str">
        <f t="shared" si="3"/>
        <v>past_four_month_return_median.name = 'past_four_month_return_median'</v>
      </c>
      <c r="I47">
        <v>159</v>
      </c>
      <c r="J47">
        <v>160</v>
      </c>
      <c r="K47" t="str">
        <f t="shared" si="4"/>
        <v>df = df.join(past_four_month_return_median, on=['year-month'])</v>
      </c>
      <c r="L47" t="str">
        <f t="shared" si="5"/>
        <v>past_four_month_return_sector_median = df.groupby(['year-month', 'industry'])[['past_four_month_return']].apply(np.nanmedian)</v>
      </c>
      <c r="M47" t="str">
        <f t="shared" si="6"/>
        <v>past_four_month_return_sector_median.name = 'past_four_month_return_sector_median'</v>
      </c>
      <c r="N47" t="str">
        <f t="shared" si="7"/>
        <v>df = df.join(past_four_month_return_sector_median, on=['year-month', 'industry'])</v>
      </c>
      <c r="O47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P47" t="str">
        <f t="shared" si="9"/>
        <v>past_four_month_return_mad.name = 'past_four_month_return_mad'</v>
      </c>
      <c r="Q47" t="str">
        <f t="shared" si="10"/>
        <v>df = df.join(past_four_month_return_mad, on=['year-month'])</v>
      </c>
      <c r="R47" t="str">
        <f t="shared" si="11"/>
        <v>if df.groupby(['year-month', 'industry'])[['past_four_month_return']].apply(mad).any() == 0:
    past_four_month_return_sector_mad = df.groupby(['year-month', 'industry'])[['past_four_month_return']].apply(meanad)
else:
    past_four_month_return_sector_mad = df.groupby(['year-month', 'industry'])[['past_four_month_return']].apply(mad)</v>
      </c>
      <c r="S47" t="str">
        <f t="shared" si="12"/>
        <v>past_four_month_return_sector_mad.name = 'past_four_month_return_sector_mad'</v>
      </c>
      <c r="T47" t="str">
        <f t="shared" si="13"/>
        <v>df = df.join(past_four_month_return_sector_mad, on=['year-month', 'industry'])</v>
      </c>
      <c r="U47" t="str">
        <f t="shared" si="14"/>
        <v>df['past_four_month_return_zscore'] = (df['past_four_month_return'] - df['past_four_month_return_median']) / df['past_four_month_return_mad']</v>
      </c>
      <c r="V47" t="str">
        <f t="shared" si="15"/>
        <v>df['past_four_month_return_sector_zscore'] = (df['past_four_month_return'] - df['past_four_month_return_sector_median']) / df['past_four_month_return_sector_mad']</v>
      </c>
    </row>
    <row r="48" spans="1:22" x14ac:dyDescent="0.25">
      <c r="A48" t="s">
        <v>311</v>
      </c>
      <c r="B48">
        <v>46</v>
      </c>
      <c r="C48" t="str">
        <f t="shared" si="0"/>
        <v xml:space="preserve">'past_five_month_return', </v>
      </c>
      <c r="D48">
        <v>161</v>
      </c>
      <c r="E48" t="str">
        <f t="shared" si="1"/>
        <v xml:space="preserve">df = df[np.abs(df.past_five_month_return-df.past_five_month_return.apply(np.nanmean())&lt;=(3*df.past_five_month_return.apply(nanstd())] </v>
      </c>
      <c r="F48" t="str">
        <f t="shared" si="2"/>
        <v>past_five_month_return_median = df.groupby(['year-month'])[['past_five_month_return']].apply(np.nanmedian)</v>
      </c>
      <c r="G48">
        <v>162</v>
      </c>
      <c r="H48" t="str">
        <f t="shared" si="3"/>
        <v>past_five_month_return_median.name = 'past_five_month_return_median'</v>
      </c>
      <c r="I48">
        <v>163</v>
      </c>
      <c r="J48">
        <v>164</v>
      </c>
      <c r="K48" t="str">
        <f t="shared" si="4"/>
        <v>df = df.join(past_five_month_return_median, on=['year-month'])</v>
      </c>
      <c r="L48" t="str">
        <f t="shared" si="5"/>
        <v>past_five_month_return_sector_median = df.groupby(['year-month', 'industry'])[['past_five_month_return']].apply(np.nanmedian)</v>
      </c>
      <c r="M48" t="str">
        <f t="shared" si="6"/>
        <v>past_five_month_return_sector_median.name = 'past_five_month_return_sector_median'</v>
      </c>
      <c r="N48" t="str">
        <f t="shared" si="7"/>
        <v>df = df.join(past_five_month_return_sector_median, on=['year-month', 'industry'])</v>
      </c>
      <c r="O48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P48" t="str">
        <f t="shared" si="9"/>
        <v>past_five_month_return_mad.name = 'past_five_month_return_mad'</v>
      </c>
      <c r="Q48" t="str">
        <f t="shared" si="10"/>
        <v>df = df.join(past_five_month_return_mad, on=['year-month'])</v>
      </c>
      <c r="R48" t="str">
        <f t="shared" si="11"/>
        <v>if df.groupby(['year-month', 'industry'])[['past_five_month_return']].apply(mad).any() == 0:
    past_five_month_return_sector_mad = df.groupby(['year-month', 'industry'])[['past_five_month_return']].apply(meanad)
else:
    past_five_month_return_sector_mad = df.groupby(['year-month', 'industry'])[['past_five_month_return']].apply(mad)</v>
      </c>
      <c r="S48" t="str">
        <f t="shared" si="12"/>
        <v>past_five_month_return_sector_mad.name = 'past_five_month_return_sector_mad'</v>
      </c>
      <c r="T48" t="str">
        <f t="shared" si="13"/>
        <v>df = df.join(past_five_month_return_sector_mad, on=['year-month', 'industry'])</v>
      </c>
      <c r="U48" t="str">
        <f t="shared" si="14"/>
        <v>df['past_five_month_return_zscore'] = (df['past_five_month_return'] - df['past_five_month_return_median']) / df['past_five_month_return_mad']</v>
      </c>
      <c r="V48" t="str">
        <f t="shared" si="15"/>
        <v>df['past_five_month_return_sector_zscore'] = (df['past_five_month_return'] - df['past_five_month_return_sector_median']) / df['past_five_month_return_sector_mad']</v>
      </c>
    </row>
    <row r="49" spans="1:22" x14ac:dyDescent="0.25">
      <c r="A49" t="s">
        <v>302</v>
      </c>
      <c r="B49">
        <v>47</v>
      </c>
      <c r="C49" t="str">
        <f t="shared" si="0"/>
        <v xml:space="preserve">'past_six_month_return', </v>
      </c>
      <c r="D49">
        <v>165</v>
      </c>
      <c r="E49" t="str">
        <f t="shared" si="1"/>
        <v xml:space="preserve">df = df[np.abs(df.past_six_month_return-df.past_six_month_return.apply(np.nanmean())&lt;=(3*df.past_six_month_return.apply(nanstd())] </v>
      </c>
      <c r="F49" t="str">
        <f t="shared" si="2"/>
        <v>past_six_month_return_median = df.groupby(['year-month'])[['past_six_month_return']].apply(np.nanmedian)</v>
      </c>
      <c r="G49">
        <v>166</v>
      </c>
      <c r="H49" t="str">
        <f t="shared" si="3"/>
        <v>past_six_month_return_median.name = 'past_six_month_return_median'</v>
      </c>
      <c r="I49">
        <v>167</v>
      </c>
      <c r="J49">
        <v>168</v>
      </c>
      <c r="K49" t="str">
        <f t="shared" si="4"/>
        <v>df = df.join(past_six_month_return_median, on=['year-month'])</v>
      </c>
      <c r="L49" t="str">
        <f t="shared" si="5"/>
        <v>past_six_month_return_sector_median = df.groupby(['year-month', 'industry'])[['past_six_month_return']].apply(np.nanmedian)</v>
      </c>
      <c r="M49" t="str">
        <f t="shared" si="6"/>
        <v>past_six_month_return_sector_median.name = 'past_six_month_return_sector_median'</v>
      </c>
      <c r="N49" t="str">
        <f t="shared" si="7"/>
        <v>df = df.join(past_six_month_return_sector_median, on=['year-month', 'industry'])</v>
      </c>
      <c r="O49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P49" t="str">
        <f t="shared" si="9"/>
        <v>past_six_month_return_mad.name = 'past_six_month_return_mad'</v>
      </c>
      <c r="Q49" t="str">
        <f t="shared" si="10"/>
        <v>df = df.join(past_six_month_return_mad, on=['year-month'])</v>
      </c>
      <c r="R49" t="str">
        <f t="shared" si="11"/>
        <v>if df.groupby(['year-month', 'industry'])[['past_six_month_return']].apply(mad).any() == 0:
    past_six_month_return_sector_mad = df.groupby(['year-month', 'industry'])[['past_six_month_return']].apply(meanad)
else:
    past_six_month_return_sector_mad = df.groupby(['year-month', 'industry'])[['past_six_month_return']].apply(mad)</v>
      </c>
      <c r="S49" t="str">
        <f t="shared" si="12"/>
        <v>past_six_month_return_sector_mad.name = 'past_six_month_return_sector_mad'</v>
      </c>
      <c r="T49" t="str">
        <f t="shared" si="13"/>
        <v>df = df.join(past_six_month_return_sector_mad, on=['year-month', 'industry'])</v>
      </c>
      <c r="U49" t="str">
        <f t="shared" si="14"/>
        <v>df['past_six_month_return_zscore'] = (df['past_six_month_return'] - df['past_six_month_return_median']) / df['past_six_month_return_mad']</v>
      </c>
      <c r="V49" t="str">
        <f t="shared" si="15"/>
        <v>df['past_six_month_return_sector_zscore'] = (df['past_six_month_return'] - df['past_six_month_return_sector_median']) / df['past_six_month_return_sector_mad']</v>
      </c>
    </row>
    <row r="50" spans="1:22" x14ac:dyDescent="0.25">
      <c r="A50" t="s">
        <v>289</v>
      </c>
      <c r="B50">
        <v>48</v>
      </c>
      <c r="C50" t="str">
        <f t="shared" si="0"/>
        <v xml:space="preserve">'past_seven_month_return', </v>
      </c>
      <c r="D50">
        <v>169</v>
      </c>
      <c r="E50" t="str">
        <f t="shared" si="1"/>
        <v xml:space="preserve">df = df[np.abs(df.past_seven_month_return-df.past_seven_month_return.apply(np.nanmean())&lt;=(3*df.past_seven_month_return.apply(nanstd())] </v>
      </c>
      <c r="F50" t="str">
        <f t="shared" si="2"/>
        <v>past_seven_month_return_median = df.groupby(['year-month'])[['past_seven_month_return']].apply(np.nanmedian)</v>
      </c>
      <c r="G50">
        <v>170</v>
      </c>
      <c r="H50" t="str">
        <f t="shared" si="3"/>
        <v>past_seven_month_return_median.name = 'past_seven_month_return_median'</v>
      </c>
      <c r="I50">
        <v>171</v>
      </c>
      <c r="J50">
        <v>172</v>
      </c>
      <c r="K50" t="str">
        <f t="shared" si="4"/>
        <v>df = df.join(past_seven_month_return_median, on=['year-month'])</v>
      </c>
      <c r="L50" t="str">
        <f t="shared" si="5"/>
        <v>past_seven_month_return_sector_median = df.groupby(['year-month', 'industry'])[['past_seven_month_return']].apply(np.nanmedian)</v>
      </c>
      <c r="M50" t="str">
        <f t="shared" si="6"/>
        <v>past_seven_month_return_sector_median.name = 'past_seven_month_return_sector_median'</v>
      </c>
      <c r="N50" t="str">
        <f t="shared" si="7"/>
        <v>df = df.join(past_seven_month_return_sector_median, on=['year-month', 'industry'])</v>
      </c>
      <c r="O50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P50" t="str">
        <f t="shared" si="9"/>
        <v>past_seven_month_return_mad.name = 'past_seven_month_return_mad'</v>
      </c>
      <c r="Q50" t="str">
        <f t="shared" si="10"/>
        <v>df = df.join(past_seven_month_return_mad, on=['year-month'])</v>
      </c>
      <c r="R50" t="str">
        <f t="shared" si="11"/>
        <v>if df.groupby(['year-month', 'industry'])[['past_seven_month_return']].apply(mad).any() == 0:
    past_seven_month_return_sector_mad = df.groupby(['year-month', 'industry'])[['past_seven_month_return']].apply(meanad)
else:
    past_seven_month_return_sector_mad = df.groupby(['year-month', 'industry'])[['past_seven_month_return']].apply(mad)</v>
      </c>
      <c r="S50" t="str">
        <f t="shared" si="12"/>
        <v>past_seven_month_return_sector_mad.name = 'past_seven_month_return_sector_mad'</v>
      </c>
      <c r="T50" t="str">
        <f t="shared" si="13"/>
        <v>df = df.join(past_seven_month_return_sector_mad, on=['year-month', 'industry'])</v>
      </c>
      <c r="U50" t="str">
        <f t="shared" si="14"/>
        <v>df['past_seven_month_return_zscore'] = (df['past_seven_month_return'] - df['past_seven_month_return_median']) / df['past_seven_month_return_mad']</v>
      </c>
      <c r="V50" t="str">
        <f t="shared" si="15"/>
        <v>df['past_seven_month_return_sector_zscore'] = (df['past_seven_month_return'] - df['past_seven_month_return_sector_median']) / df['past_seven_month_return_sector_mad']</v>
      </c>
    </row>
    <row r="51" spans="1:22" x14ac:dyDescent="0.25">
      <c r="A51" t="s">
        <v>272</v>
      </c>
      <c r="B51">
        <v>49</v>
      </c>
      <c r="C51" t="str">
        <f t="shared" si="0"/>
        <v xml:space="preserve">'past_eight_month_return', </v>
      </c>
      <c r="D51">
        <v>173</v>
      </c>
      <c r="E51" t="str">
        <f t="shared" si="1"/>
        <v xml:space="preserve">df = df[np.abs(df.past_eight_month_return-df.past_eight_month_return.apply(np.nanmean())&lt;=(3*df.past_eight_month_return.apply(nanstd())] </v>
      </c>
      <c r="F51" t="str">
        <f t="shared" si="2"/>
        <v>past_eight_month_return_median = df.groupby(['year-month'])[['past_eight_month_return']].apply(np.nanmedian)</v>
      </c>
      <c r="G51">
        <v>174</v>
      </c>
      <c r="H51" t="str">
        <f t="shared" si="3"/>
        <v>past_eight_month_return_median.name = 'past_eight_month_return_median'</v>
      </c>
      <c r="I51">
        <v>175</v>
      </c>
      <c r="J51">
        <v>176</v>
      </c>
      <c r="K51" t="str">
        <f t="shared" si="4"/>
        <v>df = df.join(past_eight_month_return_median, on=['year-month'])</v>
      </c>
      <c r="L51" t="str">
        <f t="shared" si="5"/>
        <v>past_eight_month_return_sector_median = df.groupby(['year-month', 'industry'])[['past_eight_month_return']].apply(np.nanmedian)</v>
      </c>
      <c r="M51" t="str">
        <f t="shared" si="6"/>
        <v>past_eight_month_return_sector_median.name = 'past_eight_month_return_sector_median'</v>
      </c>
      <c r="N51" t="str">
        <f t="shared" si="7"/>
        <v>df = df.join(past_eight_month_return_sector_median, on=['year-month', 'industry'])</v>
      </c>
      <c r="O51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P51" t="str">
        <f t="shared" si="9"/>
        <v>past_eight_month_return_mad.name = 'past_eight_month_return_mad'</v>
      </c>
      <c r="Q51" t="str">
        <f t="shared" si="10"/>
        <v>df = df.join(past_eight_month_return_mad, on=['year-month'])</v>
      </c>
      <c r="R51" t="str">
        <f t="shared" si="11"/>
        <v>if df.groupby(['year-month', 'industry'])[['past_eight_month_return']].apply(mad).any() == 0:
    past_eight_month_return_sector_mad = df.groupby(['year-month', 'industry'])[['past_eight_month_return']].apply(meanad)
else:
    past_eight_month_return_sector_mad = df.groupby(['year-month', 'industry'])[['past_eight_month_return']].apply(mad)</v>
      </c>
      <c r="S51" t="str">
        <f t="shared" si="12"/>
        <v>past_eight_month_return_sector_mad.name = 'past_eight_month_return_sector_mad'</v>
      </c>
      <c r="T51" t="str">
        <f t="shared" si="13"/>
        <v>df = df.join(past_eight_month_return_sector_mad, on=['year-month', 'industry'])</v>
      </c>
      <c r="U51" t="str">
        <f t="shared" si="14"/>
        <v>df['past_eight_month_return_zscore'] = (df['past_eight_month_return'] - df['past_eight_month_return_median']) / df['past_eight_month_return_mad']</v>
      </c>
      <c r="V51" t="str">
        <f t="shared" si="15"/>
        <v>df['past_eight_month_return_sector_zscore'] = (df['past_eight_month_return'] - df['past_eight_month_return_sector_median']) / df['past_eight_month_return_sector_mad']</v>
      </c>
    </row>
    <row r="52" spans="1:22" x14ac:dyDescent="0.25">
      <c r="A52" t="s">
        <v>263</v>
      </c>
      <c r="B52">
        <v>50</v>
      </c>
      <c r="C52" t="str">
        <f t="shared" si="0"/>
        <v xml:space="preserve">'past_nine_month_return', </v>
      </c>
      <c r="D52">
        <v>177</v>
      </c>
      <c r="E52" t="str">
        <f t="shared" si="1"/>
        <v xml:space="preserve">df = df[np.abs(df.past_nine_month_return-df.past_nine_month_return.apply(np.nanmean())&lt;=(3*df.past_nine_month_return.apply(nanstd())] </v>
      </c>
      <c r="F52" t="str">
        <f t="shared" si="2"/>
        <v>past_nine_month_return_median = df.groupby(['year-month'])[['past_nine_month_return']].apply(np.nanmedian)</v>
      </c>
      <c r="G52">
        <v>178</v>
      </c>
      <c r="H52" t="str">
        <f t="shared" si="3"/>
        <v>past_nine_month_return_median.name = 'past_nine_month_return_median'</v>
      </c>
      <c r="I52">
        <v>179</v>
      </c>
      <c r="J52">
        <v>180</v>
      </c>
      <c r="K52" t="str">
        <f t="shared" si="4"/>
        <v>df = df.join(past_nine_month_return_median, on=['year-month'])</v>
      </c>
      <c r="L52" t="str">
        <f t="shared" si="5"/>
        <v>past_nine_month_return_sector_median = df.groupby(['year-month', 'industry'])[['past_nine_month_return']].apply(np.nanmedian)</v>
      </c>
      <c r="M52" t="str">
        <f t="shared" si="6"/>
        <v>past_nine_month_return_sector_median.name = 'past_nine_month_return_sector_median'</v>
      </c>
      <c r="N52" t="str">
        <f t="shared" si="7"/>
        <v>df = df.join(past_nine_month_return_sector_median, on=['year-month', 'industry'])</v>
      </c>
      <c r="O52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P52" t="str">
        <f t="shared" si="9"/>
        <v>past_nine_month_return_mad.name = 'past_nine_month_return_mad'</v>
      </c>
      <c r="Q52" t="str">
        <f t="shared" si="10"/>
        <v>df = df.join(past_nine_month_return_mad, on=['year-month'])</v>
      </c>
      <c r="R52" t="str">
        <f t="shared" si="11"/>
        <v>if df.groupby(['year-month', 'industry'])[['past_nine_month_return']].apply(mad).any() == 0:
    past_nine_month_return_sector_mad = df.groupby(['year-month', 'industry'])[['past_nine_month_return']].apply(meanad)
else:
    past_nine_month_return_sector_mad = df.groupby(['year-month', 'industry'])[['past_nine_month_return']].apply(mad)</v>
      </c>
      <c r="S52" t="str">
        <f t="shared" si="12"/>
        <v>past_nine_month_return_sector_mad.name = 'past_nine_month_return_sector_mad'</v>
      </c>
      <c r="T52" t="str">
        <f t="shared" si="13"/>
        <v>df = df.join(past_nine_month_return_sector_mad, on=['year-month', 'industry'])</v>
      </c>
      <c r="U52" t="str">
        <f t="shared" si="14"/>
        <v>df['past_nine_month_return_zscore'] = (df['past_nine_month_return'] - df['past_nine_month_return_median']) / df['past_nine_month_return_mad']</v>
      </c>
      <c r="V52" t="str">
        <f t="shared" si="15"/>
        <v>df['past_nine_month_return_sector_zscore'] = (df['past_nine_month_return'] - df['past_nine_month_return_sector_median']) / df['past_nine_month_return_sector_mad']</v>
      </c>
    </row>
    <row r="53" spans="1:22" x14ac:dyDescent="0.25">
      <c r="A53" t="s">
        <v>255</v>
      </c>
      <c r="B53">
        <v>51</v>
      </c>
      <c r="C53" t="str">
        <f t="shared" si="0"/>
        <v xml:space="preserve">'past_ten_month_return', </v>
      </c>
      <c r="D53">
        <v>181</v>
      </c>
      <c r="E53" t="str">
        <f t="shared" si="1"/>
        <v xml:space="preserve">df = df[np.abs(df.past_ten_month_return-df.past_ten_month_return.apply(np.nanmean())&lt;=(3*df.past_ten_month_return.apply(nanstd())] </v>
      </c>
      <c r="F53" t="str">
        <f t="shared" si="2"/>
        <v>past_ten_month_return_median = df.groupby(['year-month'])[['past_ten_month_return']].apply(np.nanmedian)</v>
      </c>
      <c r="G53">
        <v>182</v>
      </c>
      <c r="H53" t="str">
        <f t="shared" si="3"/>
        <v>past_ten_month_return_median.name = 'past_ten_month_return_median'</v>
      </c>
      <c r="I53">
        <v>183</v>
      </c>
      <c r="J53">
        <v>184</v>
      </c>
      <c r="K53" t="str">
        <f t="shared" si="4"/>
        <v>df = df.join(past_ten_month_return_median, on=['year-month'])</v>
      </c>
      <c r="L53" t="str">
        <f t="shared" si="5"/>
        <v>past_ten_month_return_sector_median = df.groupby(['year-month', 'industry'])[['past_ten_month_return']].apply(np.nanmedian)</v>
      </c>
      <c r="M53" t="str">
        <f t="shared" si="6"/>
        <v>past_ten_month_return_sector_median.name = 'past_ten_month_return_sector_median'</v>
      </c>
      <c r="N53" t="str">
        <f t="shared" si="7"/>
        <v>df = df.join(past_ten_month_return_sector_median, on=['year-month', 'industry'])</v>
      </c>
      <c r="O53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P53" t="str">
        <f t="shared" si="9"/>
        <v>past_ten_month_return_mad.name = 'past_ten_month_return_mad'</v>
      </c>
      <c r="Q53" t="str">
        <f t="shared" si="10"/>
        <v>df = df.join(past_ten_month_return_mad, on=['year-month'])</v>
      </c>
      <c r="R53" t="str">
        <f t="shared" si="11"/>
        <v>if df.groupby(['year-month', 'industry'])[['past_ten_month_return']].apply(mad).any() == 0:
    past_ten_month_return_sector_mad = df.groupby(['year-month', 'industry'])[['past_ten_month_return']].apply(meanad)
else:
    past_ten_month_return_sector_mad = df.groupby(['year-month', 'industry'])[['past_ten_month_return']].apply(mad)</v>
      </c>
      <c r="S53" t="str">
        <f t="shared" si="12"/>
        <v>past_ten_month_return_sector_mad.name = 'past_ten_month_return_sector_mad'</v>
      </c>
      <c r="T53" t="str">
        <f t="shared" si="13"/>
        <v>df = df.join(past_ten_month_return_sector_mad, on=['year-month', 'industry'])</v>
      </c>
      <c r="U53" t="str">
        <f t="shared" si="14"/>
        <v>df['past_ten_month_return_zscore'] = (df['past_ten_month_return'] - df['past_ten_month_return_median']) / df['past_ten_month_return_mad']</v>
      </c>
      <c r="V53" t="str">
        <f t="shared" si="15"/>
        <v>df['past_ten_month_return_sector_zscore'] = (df['past_ten_month_return'] - df['past_ten_month_return_sector_median']) / df['past_ten_month_return_sector_mad']</v>
      </c>
    </row>
    <row r="54" spans="1:22" x14ac:dyDescent="0.25">
      <c r="A54" t="s">
        <v>245</v>
      </c>
      <c r="B54">
        <v>52</v>
      </c>
      <c r="C54" t="str">
        <f t="shared" si="0"/>
        <v xml:space="preserve">'past_eleven_month_return', </v>
      </c>
      <c r="D54">
        <v>185</v>
      </c>
      <c r="E54" t="str">
        <f t="shared" si="1"/>
        <v xml:space="preserve">df = df[np.abs(df.past_eleven_month_return-df.past_eleven_month_return.apply(np.nanmean())&lt;=(3*df.past_eleven_month_return.apply(nanstd())] </v>
      </c>
      <c r="F54" t="str">
        <f t="shared" si="2"/>
        <v>past_eleven_month_return_median = df.groupby(['year-month'])[['past_eleven_month_return']].apply(np.nanmedian)</v>
      </c>
      <c r="G54">
        <v>186</v>
      </c>
      <c r="H54" t="str">
        <f t="shared" si="3"/>
        <v>past_eleven_month_return_median.name = 'past_eleven_month_return_median'</v>
      </c>
      <c r="I54">
        <v>187</v>
      </c>
      <c r="J54">
        <v>188</v>
      </c>
      <c r="K54" t="str">
        <f t="shared" si="4"/>
        <v>df = df.join(past_eleven_month_return_median, on=['year-month'])</v>
      </c>
      <c r="L54" t="str">
        <f t="shared" si="5"/>
        <v>past_eleven_month_return_sector_median = df.groupby(['year-month', 'industry'])[['past_eleven_month_return']].apply(np.nanmedian)</v>
      </c>
      <c r="M54" t="str">
        <f t="shared" si="6"/>
        <v>past_eleven_month_return_sector_median.name = 'past_eleven_month_return_sector_median'</v>
      </c>
      <c r="N54" t="str">
        <f t="shared" si="7"/>
        <v>df = df.join(past_eleven_month_return_sector_median, on=['year-month', 'industry'])</v>
      </c>
      <c r="O54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P54" t="str">
        <f t="shared" si="9"/>
        <v>past_eleven_month_return_mad.name = 'past_eleven_month_return_mad'</v>
      </c>
      <c r="Q54" t="str">
        <f t="shared" si="10"/>
        <v>df = df.join(past_eleven_month_return_mad, on=['year-month'])</v>
      </c>
      <c r="R54" t="str">
        <f t="shared" si="11"/>
        <v>if df.groupby(['year-month', 'industry'])[['past_eleven_month_return']].apply(mad).any() == 0:
    past_eleven_month_return_sector_mad = df.groupby(['year-month', 'industry'])[['past_eleven_month_return']].apply(meanad)
else:
    past_eleven_month_return_sector_mad = df.groupby(['year-month', 'industry'])[['past_eleven_month_return']].apply(mad)</v>
      </c>
      <c r="S54" t="str">
        <f t="shared" si="12"/>
        <v>past_eleven_month_return_sector_mad.name = 'past_eleven_month_return_sector_mad'</v>
      </c>
      <c r="T54" t="str">
        <f t="shared" si="13"/>
        <v>df = df.join(past_eleven_month_return_sector_mad, on=['year-month', 'industry'])</v>
      </c>
      <c r="U54" t="str">
        <f t="shared" si="14"/>
        <v>df['past_eleven_month_return_zscore'] = (df['past_eleven_month_return'] - df['past_eleven_month_return_median']) / df['past_eleven_month_return_mad']</v>
      </c>
      <c r="V54" t="str">
        <f t="shared" si="15"/>
        <v>df['past_eleven_month_return_sector_zscore'] = (df['past_eleven_month_return'] - df['past_eleven_month_return_sector_median']) / df['past_eleven_month_return_sector_mad']</v>
      </c>
    </row>
    <row r="55" spans="1:22" x14ac:dyDescent="0.25">
      <c r="A55" t="s">
        <v>232</v>
      </c>
      <c r="B55">
        <v>53</v>
      </c>
      <c r="C55" t="str">
        <f t="shared" si="0"/>
        <v xml:space="preserve">'past_twelve_month_return', </v>
      </c>
      <c r="D55">
        <v>189</v>
      </c>
      <c r="E55" t="str">
        <f t="shared" si="1"/>
        <v xml:space="preserve">df = df[np.abs(df.past_twelve_month_return-df.past_twelve_month_return.apply(np.nanmean())&lt;=(3*df.past_twelve_month_return.apply(nanstd())] </v>
      </c>
      <c r="F55" t="str">
        <f t="shared" si="2"/>
        <v>past_twelve_month_return_median = df.groupby(['year-month'])[['past_twelve_month_return']].apply(np.nanmedian)</v>
      </c>
      <c r="G55">
        <v>190</v>
      </c>
      <c r="H55" t="str">
        <f t="shared" si="3"/>
        <v>past_twelve_month_return_median.name = 'past_twelve_month_return_median'</v>
      </c>
      <c r="I55">
        <v>191</v>
      </c>
      <c r="J55">
        <v>192</v>
      </c>
      <c r="K55" t="str">
        <f t="shared" si="4"/>
        <v>df = df.join(past_twelve_month_return_median, on=['year-month'])</v>
      </c>
      <c r="L55" t="str">
        <f t="shared" si="5"/>
        <v>past_twelve_month_return_sector_median = df.groupby(['year-month', 'industry'])[['past_twelve_month_return']].apply(np.nanmedian)</v>
      </c>
      <c r="M55" t="str">
        <f t="shared" si="6"/>
        <v>past_twelve_month_return_sector_median.name = 'past_twelve_month_return_sector_median'</v>
      </c>
      <c r="N55" t="str">
        <f t="shared" si="7"/>
        <v>df = df.join(past_twelve_month_return_sector_median, on=['year-month', 'industry'])</v>
      </c>
      <c r="O55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P55" t="str">
        <f t="shared" si="9"/>
        <v>past_twelve_month_return_mad.name = 'past_twelve_month_return_mad'</v>
      </c>
      <c r="Q55" t="str">
        <f t="shared" si="10"/>
        <v>df = df.join(past_twelve_month_return_mad, on=['year-month'])</v>
      </c>
      <c r="R55" t="str">
        <f t="shared" si="11"/>
        <v>if df.groupby(['year-month', 'industry'])[['past_twelve_month_return']].apply(mad).any() == 0:
    past_twelve_month_return_sector_mad = df.groupby(['year-month', 'industry'])[['past_twelve_month_return']].apply(meanad)
else:
    past_twelve_month_return_sector_mad = df.groupby(['year-month', 'industry'])[['past_twelve_month_return']].apply(mad)</v>
      </c>
      <c r="S55" t="str">
        <f t="shared" si="12"/>
        <v>past_twelve_month_return_sector_mad.name = 'past_twelve_month_return_sector_mad'</v>
      </c>
      <c r="T55" t="str">
        <f t="shared" si="13"/>
        <v>df = df.join(past_twelve_month_return_sector_mad, on=['year-month', 'industry'])</v>
      </c>
      <c r="U55" t="str">
        <f t="shared" si="14"/>
        <v>df['past_twelve_month_return_zscore'] = (df['past_twelve_month_return'] - df['past_twelve_month_return_median']) / df['past_twelve_month_return_mad']</v>
      </c>
      <c r="V55" t="str">
        <f t="shared" si="15"/>
        <v>df['past_twelve_month_return_sector_zscore'] = (df['past_twelve_month_return'] - df['past_twelve_month_return_sector_median']) / df['past_twelve_month_return_sector_mad']</v>
      </c>
    </row>
    <row r="56" spans="1:22" x14ac:dyDescent="0.25">
      <c r="A56" t="s">
        <v>225</v>
      </c>
      <c r="B56">
        <v>54</v>
      </c>
      <c r="C56" t="str">
        <f t="shared" si="0"/>
        <v xml:space="preserve">'past_thirteen_month_return', </v>
      </c>
      <c r="D56">
        <v>193</v>
      </c>
      <c r="E56" t="str">
        <f t="shared" si="1"/>
        <v xml:space="preserve">df = df[np.abs(df.past_thirteen_month_return-df.past_thirteen_month_return.apply(np.nanmean())&lt;=(3*df.past_thirteen_month_return.apply(nanstd())] </v>
      </c>
      <c r="F56" t="str">
        <f t="shared" si="2"/>
        <v>past_thirteen_month_return_median = df.groupby(['year-month'])[['past_thirteen_month_return']].apply(np.nanmedian)</v>
      </c>
      <c r="G56">
        <v>194</v>
      </c>
      <c r="H56" t="str">
        <f t="shared" si="3"/>
        <v>past_thirteen_month_return_median.name = 'past_thirteen_month_return_median'</v>
      </c>
      <c r="I56">
        <v>195</v>
      </c>
      <c r="J56">
        <v>196</v>
      </c>
      <c r="K56" t="str">
        <f t="shared" si="4"/>
        <v>df = df.join(past_thirteen_month_return_median, on=['year-month'])</v>
      </c>
      <c r="L56" t="str">
        <f t="shared" si="5"/>
        <v>past_thirteen_month_return_sector_median = df.groupby(['year-month', 'industry'])[['past_thirteen_month_return']].apply(np.nanmedian)</v>
      </c>
      <c r="M56" t="str">
        <f t="shared" si="6"/>
        <v>past_thirteen_month_return_sector_median.name = 'past_thirteen_month_return_sector_median'</v>
      </c>
      <c r="N56" t="str">
        <f t="shared" si="7"/>
        <v>df = df.join(past_thirteen_month_return_sector_median, on=['year-month', 'industry'])</v>
      </c>
      <c r="O56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P56" t="str">
        <f t="shared" si="9"/>
        <v>past_thirteen_month_return_mad.name = 'past_thirteen_month_return_mad'</v>
      </c>
      <c r="Q56" t="str">
        <f t="shared" si="10"/>
        <v>df = df.join(past_thirteen_month_return_mad, on=['year-month'])</v>
      </c>
      <c r="R56" t="str">
        <f t="shared" si="11"/>
        <v>if df.groupby(['year-month', 'industry'])[['past_thirteen_month_return']].apply(mad).any() == 0:
    past_thirteen_month_return_sector_mad = df.groupby(['year-month', 'industry'])[['past_thirteen_month_return']].apply(meanad)
else:
    past_thirteen_month_return_sector_mad = df.groupby(['year-month', 'industry'])[['past_thirteen_month_return']].apply(mad)</v>
      </c>
      <c r="S56" t="str">
        <f t="shared" si="12"/>
        <v>past_thirteen_month_return_sector_mad.name = 'past_thirteen_month_return_sector_mad'</v>
      </c>
      <c r="T56" t="str">
        <f t="shared" si="13"/>
        <v>df = df.join(past_thirteen_month_return_sector_mad, on=['year-month', 'industry'])</v>
      </c>
      <c r="U56" t="str">
        <f t="shared" si="14"/>
        <v>df['past_thirteen_month_return_zscore'] = (df['past_thirteen_month_return'] - df['past_thirteen_month_return_median']) / df['past_thirteen_month_return_mad']</v>
      </c>
      <c r="V56" t="str">
        <f t="shared" si="15"/>
        <v>df['past_thirteen_month_return_sector_zscore'] = (df['past_thirteen_month_return'] - df['past_thirteen_month_return_sector_median']) / df['past_thirteen_month_return_sector_mad']</v>
      </c>
    </row>
    <row r="57" spans="1:22" x14ac:dyDescent="0.25">
      <c r="A57" t="s">
        <v>216</v>
      </c>
      <c r="B57">
        <v>55</v>
      </c>
      <c r="C57" t="str">
        <f t="shared" si="0"/>
        <v xml:space="preserve">'past_fourteen_month_return', </v>
      </c>
      <c r="D57">
        <v>197</v>
      </c>
      <c r="E57" t="str">
        <f t="shared" si="1"/>
        <v xml:space="preserve">df = df[np.abs(df.past_fourteen_month_return-df.past_fourteen_month_return.apply(np.nanmean())&lt;=(3*df.past_fourteen_month_return.apply(nanstd())] </v>
      </c>
      <c r="F57" t="str">
        <f t="shared" si="2"/>
        <v>past_fourteen_month_return_median = df.groupby(['year-month'])[['past_fourteen_month_return']].apply(np.nanmedian)</v>
      </c>
      <c r="G57">
        <v>198</v>
      </c>
      <c r="H57" t="str">
        <f t="shared" si="3"/>
        <v>past_fourteen_month_return_median.name = 'past_fourteen_month_return_median'</v>
      </c>
      <c r="I57">
        <v>199</v>
      </c>
      <c r="J57">
        <v>200</v>
      </c>
      <c r="K57" t="str">
        <f t="shared" si="4"/>
        <v>df = df.join(past_fourteen_month_return_median, on=['year-month'])</v>
      </c>
      <c r="L57" t="str">
        <f t="shared" si="5"/>
        <v>past_fourteen_month_return_sector_median = df.groupby(['year-month', 'industry'])[['past_fourteen_month_return']].apply(np.nanmedian)</v>
      </c>
      <c r="M57" t="str">
        <f t="shared" si="6"/>
        <v>past_fourteen_month_return_sector_median.name = 'past_fourteen_month_return_sector_median'</v>
      </c>
      <c r="N57" t="str">
        <f t="shared" si="7"/>
        <v>df = df.join(past_fourteen_month_return_sector_median, on=['year-month', 'industry'])</v>
      </c>
      <c r="O57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P57" t="str">
        <f t="shared" si="9"/>
        <v>past_fourteen_month_return_mad.name = 'past_fourteen_month_return_mad'</v>
      </c>
      <c r="Q57" t="str">
        <f t="shared" si="10"/>
        <v>df = df.join(past_fourteen_month_return_mad, on=['year-month'])</v>
      </c>
      <c r="R57" t="str">
        <f t="shared" si="11"/>
        <v>if df.groupby(['year-month', 'industry'])[['past_fourteen_month_return']].apply(mad).any() == 0:
    past_fourteen_month_return_sector_mad = df.groupby(['year-month', 'industry'])[['past_fourteen_month_return']].apply(meanad)
else:
    past_fourteen_month_return_sector_mad = df.groupby(['year-month', 'industry'])[['past_fourteen_month_return']].apply(mad)</v>
      </c>
      <c r="S57" t="str">
        <f t="shared" si="12"/>
        <v>past_fourteen_month_return_sector_mad.name = 'past_fourteen_month_return_sector_mad'</v>
      </c>
      <c r="T57" t="str">
        <f t="shared" si="13"/>
        <v>df = df.join(past_fourteen_month_return_sector_mad, on=['year-month', 'industry'])</v>
      </c>
      <c r="U57" t="str">
        <f t="shared" si="14"/>
        <v>df['past_fourteen_month_return_zscore'] = (df['past_fourteen_month_return'] - df['past_fourteen_month_return_median']) / df['past_fourteen_month_return_mad']</v>
      </c>
      <c r="V57" t="str">
        <f t="shared" si="15"/>
        <v>df['past_fourteen_month_return_sector_zscore'] = (df['past_fourteen_month_return'] - df['past_fourteen_month_return_sector_median']) / df['past_fourteen_month_return_sector_mad']</v>
      </c>
    </row>
    <row r="58" spans="1:22" x14ac:dyDescent="0.25">
      <c r="A58" t="s">
        <v>209</v>
      </c>
      <c r="B58">
        <v>56</v>
      </c>
      <c r="C58" t="str">
        <f t="shared" si="0"/>
        <v xml:space="preserve">'past_fifteen_month_return', </v>
      </c>
      <c r="D58">
        <v>201</v>
      </c>
      <c r="E58" t="str">
        <f t="shared" si="1"/>
        <v xml:space="preserve">df = df[np.abs(df.past_fifteen_month_return-df.past_fifteen_month_return.apply(np.nanmean())&lt;=(3*df.past_fifteen_month_return.apply(nanstd())] </v>
      </c>
      <c r="F58" t="str">
        <f t="shared" si="2"/>
        <v>past_fifteen_month_return_median = df.groupby(['year-month'])[['past_fifteen_month_return']].apply(np.nanmedian)</v>
      </c>
      <c r="G58">
        <v>202</v>
      </c>
      <c r="H58" t="str">
        <f t="shared" si="3"/>
        <v>past_fifteen_month_return_median.name = 'past_fifteen_month_return_median'</v>
      </c>
      <c r="I58">
        <v>203</v>
      </c>
      <c r="J58">
        <v>204</v>
      </c>
      <c r="K58" t="str">
        <f t="shared" si="4"/>
        <v>df = df.join(past_fifteen_month_return_median, on=['year-month'])</v>
      </c>
      <c r="L58" t="str">
        <f t="shared" si="5"/>
        <v>past_fifteen_month_return_sector_median = df.groupby(['year-month', 'industry'])[['past_fifteen_month_return']].apply(np.nanmedian)</v>
      </c>
      <c r="M58" t="str">
        <f t="shared" si="6"/>
        <v>past_fifteen_month_return_sector_median.name = 'past_fifteen_month_return_sector_median'</v>
      </c>
      <c r="N58" t="str">
        <f t="shared" si="7"/>
        <v>df = df.join(past_fifteen_month_return_sector_median, on=['year-month', 'industry'])</v>
      </c>
      <c r="O58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P58" t="str">
        <f t="shared" si="9"/>
        <v>past_fifteen_month_return_mad.name = 'past_fifteen_month_return_mad'</v>
      </c>
      <c r="Q58" t="str">
        <f t="shared" si="10"/>
        <v>df = df.join(past_fifteen_month_return_mad, on=['year-month'])</v>
      </c>
      <c r="R58" t="str">
        <f t="shared" si="11"/>
        <v>if df.groupby(['year-month', 'industry'])[['past_fifteen_month_return']].apply(mad).any() == 0:
    past_fifteen_month_return_sector_mad = df.groupby(['year-month', 'industry'])[['past_fifteen_month_return']].apply(meanad)
else:
    past_fifteen_month_return_sector_mad = df.groupby(['year-month', 'industry'])[['past_fifteen_month_return']].apply(mad)</v>
      </c>
      <c r="S58" t="str">
        <f t="shared" si="12"/>
        <v>past_fifteen_month_return_sector_mad.name = 'past_fifteen_month_return_sector_mad'</v>
      </c>
      <c r="T58" t="str">
        <f t="shared" si="13"/>
        <v>df = df.join(past_fifteen_month_return_sector_mad, on=['year-month', 'industry'])</v>
      </c>
      <c r="U58" t="str">
        <f t="shared" si="14"/>
        <v>df['past_fifteen_month_return_zscore'] = (df['past_fifteen_month_return'] - df['past_fifteen_month_return_median']) / df['past_fifteen_month_return_mad']</v>
      </c>
      <c r="V58" t="str">
        <f t="shared" si="15"/>
        <v>df['past_fifteen_month_return_sector_zscore'] = (df['past_fifteen_month_return'] - df['past_fifteen_month_return_sector_median']) / df['past_fifteen_month_return_sector_mad']</v>
      </c>
    </row>
    <row r="59" spans="1:22" x14ac:dyDescent="0.25">
      <c r="A59" t="s">
        <v>202</v>
      </c>
      <c r="B59">
        <v>57</v>
      </c>
      <c r="C59" t="str">
        <f t="shared" si="0"/>
        <v xml:space="preserve">'past_sixteen_month_return', </v>
      </c>
      <c r="D59">
        <v>205</v>
      </c>
      <c r="E59" t="str">
        <f t="shared" si="1"/>
        <v xml:space="preserve">df = df[np.abs(df.past_sixteen_month_return-df.past_sixteen_month_return.apply(np.nanmean())&lt;=(3*df.past_sixteen_month_return.apply(nanstd())] </v>
      </c>
      <c r="F59" t="str">
        <f t="shared" si="2"/>
        <v>past_sixteen_month_return_median = df.groupby(['year-month'])[['past_sixteen_month_return']].apply(np.nanmedian)</v>
      </c>
      <c r="G59">
        <v>206</v>
      </c>
      <c r="H59" t="str">
        <f t="shared" si="3"/>
        <v>past_sixteen_month_return_median.name = 'past_sixteen_month_return_median'</v>
      </c>
      <c r="I59">
        <v>207</v>
      </c>
      <c r="J59">
        <v>208</v>
      </c>
      <c r="K59" t="str">
        <f t="shared" si="4"/>
        <v>df = df.join(past_sixteen_month_return_median, on=['year-month'])</v>
      </c>
      <c r="L59" t="str">
        <f t="shared" si="5"/>
        <v>past_sixteen_month_return_sector_median = df.groupby(['year-month', 'industry'])[['past_sixteen_month_return']].apply(np.nanmedian)</v>
      </c>
      <c r="M59" t="str">
        <f t="shared" si="6"/>
        <v>past_sixteen_month_return_sector_median.name = 'past_sixteen_month_return_sector_median'</v>
      </c>
      <c r="N59" t="str">
        <f t="shared" si="7"/>
        <v>df = df.join(past_sixteen_month_return_sector_median, on=['year-month', 'industry'])</v>
      </c>
      <c r="O59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P59" t="str">
        <f t="shared" si="9"/>
        <v>past_sixteen_month_return_mad.name = 'past_sixteen_month_return_mad'</v>
      </c>
      <c r="Q59" t="str">
        <f t="shared" si="10"/>
        <v>df = df.join(past_sixteen_month_return_mad, on=['year-month'])</v>
      </c>
      <c r="R59" t="str">
        <f t="shared" si="11"/>
        <v>if df.groupby(['year-month', 'industry'])[['past_sixteen_month_return']].apply(mad).any() == 0:
    past_sixteen_month_return_sector_mad = df.groupby(['year-month', 'industry'])[['past_sixteen_month_return']].apply(meanad)
else:
    past_sixteen_month_return_sector_mad = df.groupby(['year-month', 'industry'])[['past_sixteen_month_return']].apply(mad)</v>
      </c>
      <c r="S59" t="str">
        <f t="shared" si="12"/>
        <v>past_sixteen_month_return_sector_mad.name = 'past_sixteen_month_return_sector_mad'</v>
      </c>
      <c r="T59" t="str">
        <f t="shared" si="13"/>
        <v>df = df.join(past_sixteen_month_return_sector_mad, on=['year-month', 'industry'])</v>
      </c>
      <c r="U59" t="str">
        <f t="shared" si="14"/>
        <v>df['past_sixteen_month_return_zscore'] = (df['past_sixteen_month_return'] - df['past_sixteen_month_return_median']) / df['past_sixteen_month_return_mad']</v>
      </c>
      <c r="V59" t="str">
        <f t="shared" si="15"/>
        <v>df['past_sixteen_month_return_sector_zscore'] = (df['past_sixteen_month_return'] - df['past_sixteen_month_return_sector_median']) / df['past_sixteen_month_return_sector_mad']</v>
      </c>
    </row>
    <row r="60" spans="1:22" x14ac:dyDescent="0.25">
      <c r="A60" t="s">
        <v>193</v>
      </c>
      <c r="B60">
        <v>58</v>
      </c>
      <c r="C60" t="str">
        <f t="shared" si="0"/>
        <v xml:space="preserve">'past_seventeen_month_return', </v>
      </c>
      <c r="D60">
        <v>209</v>
      </c>
      <c r="E60" t="str">
        <f t="shared" si="1"/>
        <v xml:space="preserve">df = df[np.abs(df.past_seventeen_month_return-df.past_seventeen_month_return.apply(np.nanmean())&lt;=(3*df.past_seventeen_month_return.apply(nanstd())] </v>
      </c>
      <c r="F60" t="str">
        <f t="shared" si="2"/>
        <v>past_seventeen_month_return_median = df.groupby(['year-month'])[['past_seventeen_month_return']].apply(np.nanmedian)</v>
      </c>
      <c r="G60">
        <v>210</v>
      </c>
      <c r="H60" t="str">
        <f t="shared" si="3"/>
        <v>past_seventeen_month_return_median.name = 'past_seventeen_month_return_median'</v>
      </c>
      <c r="I60">
        <v>211</v>
      </c>
      <c r="J60">
        <v>212</v>
      </c>
      <c r="K60" t="str">
        <f t="shared" si="4"/>
        <v>df = df.join(past_seventeen_month_return_median, on=['year-month'])</v>
      </c>
      <c r="L60" t="str">
        <f t="shared" si="5"/>
        <v>past_seventeen_month_return_sector_median = df.groupby(['year-month', 'industry'])[['past_seventeen_month_return']].apply(np.nanmedian)</v>
      </c>
      <c r="M60" t="str">
        <f t="shared" si="6"/>
        <v>past_seventeen_month_return_sector_median.name = 'past_seventeen_month_return_sector_median'</v>
      </c>
      <c r="N60" t="str">
        <f t="shared" si="7"/>
        <v>df = df.join(past_seventeen_month_return_sector_median, on=['year-month', 'industry'])</v>
      </c>
      <c r="O60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P60" t="str">
        <f t="shared" si="9"/>
        <v>past_seventeen_month_return_mad.name = 'past_seventeen_month_return_mad'</v>
      </c>
      <c r="Q60" t="str">
        <f t="shared" si="10"/>
        <v>df = df.join(past_seventeen_month_return_mad, on=['year-month'])</v>
      </c>
      <c r="R60" t="str">
        <f t="shared" si="11"/>
        <v>if df.groupby(['year-month', 'industry'])[['past_seventeen_month_return']].apply(mad).any() == 0:
    past_seventeen_month_return_sector_mad = df.groupby(['year-month', 'industry'])[['past_seventeen_month_return']].apply(meanad)
else:
    past_seventeen_month_return_sector_mad = df.groupby(['year-month', 'industry'])[['past_seventeen_month_return']].apply(mad)</v>
      </c>
      <c r="S60" t="str">
        <f t="shared" si="12"/>
        <v>past_seventeen_month_return_sector_mad.name = 'past_seventeen_month_return_sector_mad'</v>
      </c>
      <c r="T60" t="str">
        <f t="shared" si="13"/>
        <v>df = df.join(past_seventeen_month_return_sector_mad, on=['year-month', 'industry'])</v>
      </c>
      <c r="U60" t="str">
        <f t="shared" si="14"/>
        <v>df['past_seventeen_month_return_zscore'] = (df['past_seventeen_month_return'] - df['past_seventeen_month_return_median']) / df['past_seventeen_month_return_mad']</v>
      </c>
      <c r="V60" t="str">
        <f t="shared" si="15"/>
        <v>df['past_seventeen_month_return_sector_zscore'] = (df['past_seventeen_month_return'] - df['past_seventeen_month_return_sector_median']) / df['past_seventeen_month_return_sector_mad']</v>
      </c>
    </row>
    <row r="61" spans="1:22" x14ac:dyDescent="0.25">
      <c r="A61" t="s">
        <v>183</v>
      </c>
      <c r="B61">
        <v>59</v>
      </c>
      <c r="C61" t="str">
        <f t="shared" si="0"/>
        <v xml:space="preserve">'past_eighteen_month_return', </v>
      </c>
      <c r="D61">
        <v>213</v>
      </c>
      <c r="E61" t="str">
        <f t="shared" si="1"/>
        <v xml:space="preserve">df = df[np.abs(df.past_eighteen_month_return-df.past_eighteen_month_return.apply(np.nanmean())&lt;=(3*df.past_eighteen_month_return.apply(nanstd())] </v>
      </c>
      <c r="F61" t="str">
        <f t="shared" si="2"/>
        <v>past_eighteen_month_return_median = df.groupby(['year-month'])[['past_eighteen_month_return']].apply(np.nanmedian)</v>
      </c>
      <c r="G61">
        <v>214</v>
      </c>
      <c r="H61" t="str">
        <f t="shared" si="3"/>
        <v>past_eighteen_month_return_median.name = 'past_eighteen_month_return_median'</v>
      </c>
      <c r="I61">
        <v>215</v>
      </c>
      <c r="J61">
        <v>216</v>
      </c>
      <c r="K61" t="str">
        <f t="shared" si="4"/>
        <v>df = df.join(past_eighteen_month_return_median, on=['year-month'])</v>
      </c>
      <c r="L61" t="str">
        <f t="shared" si="5"/>
        <v>past_eighteen_month_return_sector_median = df.groupby(['year-month', 'industry'])[['past_eighteen_month_return']].apply(np.nanmedian)</v>
      </c>
      <c r="M61" t="str">
        <f t="shared" si="6"/>
        <v>past_eighteen_month_return_sector_median.name = 'past_eighteen_month_return_sector_median'</v>
      </c>
      <c r="N61" t="str">
        <f t="shared" si="7"/>
        <v>df = df.join(past_eighteen_month_return_sector_median, on=['year-month', 'industry'])</v>
      </c>
      <c r="O61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P61" t="str">
        <f t="shared" si="9"/>
        <v>past_eighteen_month_return_mad.name = 'past_eighteen_month_return_mad'</v>
      </c>
      <c r="Q61" t="str">
        <f t="shared" si="10"/>
        <v>df = df.join(past_eighteen_month_return_mad, on=['year-month'])</v>
      </c>
      <c r="R61" t="str">
        <f t="shared" si="11"/>
        <v>if df.groupby(['year-month', 'industry'])[['past_eighteen_month_return']].apply(mad).any() == 0:
    past_eighteen_month_return_sector_mad = df.groupby(['year-month', 'industry'])[['past_eighteen_month_return']].apply(meanad)
else:
    past_eighteen_month_return_sector_mad = df.groupby(['year-month', 'industry'])[['past_eighteen_month_return']].apply(mad)</v>
      </c>
      <c r="S61" t="str">
        <f t="shared" si="12"/>
        <v>past_eighteen_month_return_sector_mad.name = 'past_eighteen_month_return_sector_mad'</v>
      </c>
      <c r="T61" t="str">
        <f t="shared" si="13"/>
        <v>df = df.join(past_eighteen_month_return_sector_mad, on=['year-month', 'industry'])</v>
      </c>
      <c r="U61" t="str">
        <f t="shared" si="14"/>
        <v>df['past_eighteen_month_return_zscore'] = (df['past_eighteen_month_return'] - df['past_eighteen_month_return_median']) / df['past_eighteen_month_return_mad']</v>
      </c>
      <c r="V61" t="str">
        <f t="shared" si="15"/>
        <v>df['past_eighteen_month_return_sector_zscore'] = (df['past_eighteen_month_return'] - df['past_eighteen_month_return_sector_median']) / df['past_eighteen_month_return_sector_mad']</v>
      </c>
    </row>
    <row r="62" spans="1:22" x14ac:dyDescent="0.25">
      <c r="A62" t="s">
        <v>175</v>
      </c>
      <c r="B62">
        <v>60</v>
      </c>
      <c r="C62" t="str">
        <f t="shared" si="0"/>
        <v xml:space="preserve">'past_nineteen_month_return', </v>
      </c>
      <c r="D62">
        <v>217</v>
      </c>
      <c r="E62" t="str">
        <f t="shared" si="1"/>
        <v xml:space="preserve">df = df[np.abs(df.past_nineteen_month_return-df.past_nineteen_month_return.apply(np.nanmean())&lt;=(3*df.past_nineteen_month_return.apply(nanstd())] </v>
      </c>
      <c r="F62" t="str">
        <f t="shared" si="2"/>
        <v>past_nineteen_month_return_median = df.groupby(['year-month'])[['past_nineteen_month_return']].apply(np.nanmedian)</v>
      </c>
      <c r="G62">
        <v>218</v>
      </c>
      <c r="H62" t="str">
        <f t="shared" si="3"/>
        <v>past_nineteen_month_return_median.name = 'past_nineteen_month_return_median'</v>
      </c>
      <c r="I62">
        <v>219</v>
      </c>
      <c r="J62">
        <v>220</v>
      </c>
      <c r="K62" t="str">
        <f t="shared" si="4"/>
        <v>df = df.join(past_nineteen_month_return_median, on=['year-month'])</v>
      </c>
      <c r="L62" t="str">
        <f t="shared" si="5"/>
        <v>past_nineteen_month_return_sector_median = df.groupby(['year-month', 'industry'])[['past_nineteen_month_return']].apply(np.nanmedian)</v>
      </c>
      <c r="M62" t="str">
        <f t="shared" si="6"/>
        <v>past_nineteen_month_return_sector_median.name = 'past_nineteen_month_return_sector_median'</v>
      </c>
      <c r="N62" t="str">
        <f t="shared" si="7"/>
        <v>df = df.join(past_nineteen_month_return_sector_median, on=['year-month', 'industry'])</v>
      </c>
      <c r="O62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P62" t="str">
        <f t="shared" si="9"/>
        <v>past_nineteen_month_return_mad.name = 'past_nineteen_month_return_mad'</v>
      </c>
      <c r="Q62" t="str">
        <f t="shared" si="10"/>
        <v>df = df.join(past_nineteen_month_return_mad, on=['year-month'])</v>
      </c>
      <c r="R62" t="str">
        <f t="shared" si="11"/>
        <v>if df.groupby(['year-month', 'industry'])[['past_nineteen_month_return']].apply(mad).any() == 0:
    past_nineteen_month_return_sector_mad = df.groupby(['year-month', 'industry'])[['past_nineteen_month_return']].apply(meanad)
else:
    past_nineteen_month_return_sector_mad = df.groupby(['year-month', 'industry'])[['past_nineteen_month_return']].apply(mad)</v>
      </c>
      <c r="S62" t="str">
        <f t="shared" si="12"/>
        <v>past_nineteen_month_return_sector_mad.name = 'past_nineteen_month_return_sector_mad'</v>
      </c>
      <c r="T62" t="str">
        <f t="shared" si="13"/>
        <v>df = df.join(past_nineteen_month_return_sector_mad, on=['year-month', 'industry'])</v>
      </c>
      <c r="U62" t="str">
        <f t="shared" si="14"/>
        <v>df['past_nineteen_month_return_zscore'] = (df['past_nineteen_month_return'] - df['past_nineteen_month_return_median']) / df['past_nineteen_month_return_mad']</v>
      </c>
      <c r="V62" t="str">
        <f t="shared" si="15"/>
        <v>df['past_nineteen_month_return_sector_zscore'] = (df['past_nineteen_month_return'] - df['past_nineteen_month_return_sector_median']) / df['past_nineteen_month_return_sector_mad']</v>
      </c>
    </row>
    <row r="63" spans="1:22" x14ac:dyDescent="0.25">
      <c r="A63" t="s">
        <v>166</v>
      </c>
      <c r="B63">
        <v>61</v>
      </c>
      <c r="C63" t="str">
        <f t="shared" si="0"/>
        <v xml:space="preserve">'past_twenty_month_return', </v>
      </c>
      <c r="D63">
        <v>221</v>
      </c>
      <c r="E63" t="str">
        <f t="shared" si="1"/>
        <v xml:space="preserve">df = df[np.abs(df.past_twenty_month_return-df.past_twenty_month_return.apply(np.nanmean())&lt;=(3*df.past_twenty_month_return.apply(nanstd())] </v>
      </c>
      <c r="F63" t="str">
        <f t="shared" si="2"/>
        <v>past_twenty_month_return_median = df.groupby(['year-month'])[['past_twenty_month_return']].apply(np.nanmedian)</v>
      </c>
      <c r="G63">
        <v>222</v>
      </c>
      <c r="H63" t="str">
        <f t="shared" si="3"/>
        <v>past_twenty_month_return_median.name = 'past_twenty_month_return_median'</v>
      </c>
      <c r="I63">
        <v>223</v>
      </c>
      <c r="J63">
        <v>224</v>
      </c>
      <c r="K63" t="str">
        <f t="shared" si="4"/>
        <v>df = df.join(past_twenty_month_return_median, on=['year-month'])</v>
      </c>
      <c r="L63" t="str">
        <f t="shared" si="5"/>
        <v>past_twenty_month_return_sector_median = df.groupby(['year-month', 'industry'])[['past_twenty_month_return']].apply(np.nanmedian)</v>
      </c>
      <c r="M63" t="str">
        <f t="shared" si="6"/>
        <v>past_twenty_month_return_sector_median.name = 'past_twenty_month_return_sector_median'</v>
      </c>
      <c r="N63" t="str">
        <f t="shared" si="7"/>
        <v>df = df.join(past_twenty_month_return_sector_median, on=['year-month', 'industry'])</v>
      </c>
      <c r="O63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P63" t="str">
        <f t="shared" si="9"/>
        <v>past_twenty_month_return_mad.name = 'past_twenty_month_return_mad'</v>
      </c>
      <c r="Q63" t="str">
        <f t="shared" si="10"/>
        <v>df = df.join(past_twenty_month_return_mad, on=['year-month'])</v>
      </c>
      <c r="R63" t="str">
        <f t="shared" si="11"/>
        <v>if df.groupby(['year-month', 'industry'])[['past_twenty_month_return']].apply(mad).any() == 0:
    past_twenty_month_return_sector_mad = df.groupby(['year-month', 'industry'])[['past_twenty_month_return']].apply(meanad)
else:
    past_twenty_month_return_sector_mad = df.groupby(['year-month', 'industry'])[['past_twenty_month_return']].apply(mad)</v>
      </c>
      <c r="S63" t="str">
        <f t="shared" si="12"/>
        <v>past_twenty_month_return_sector_mad.name = 'past_twenty_month_return_sector_mad'</v>
      </c>
      <c r="T63" t="str">
        <f t="shared" si="13"/>
        <v>df = df.join(past_twenty_month_return_sector_mad, on=['year-month', 'industry'])</v>
      </c>
      <c r="U63" t="str">
        <f t="shared" si="14"/>
        <v>df['past_twenty_month_return_zscore'] = (df['past_twenty_month_return'] - df['past_twenty_month_return_median']) / df['past_twenty_month_return_mad']</v>
      </c>
      <c r="V63" t="str">
        <f t="shared" si="15"/>
        <v>df['past_twenty_month_return_sector_zscore'] = (df['past_twenty_month_return'] - df['past_twenty_month_return_sector_median']) / df['past_twenty_month_return_sector_mad']</v>
      </c>
    </row>
    <row r="64" spans="1:22" x14ac:dyDescent="0.25">
      <c r="A64" t="s">
        <v>158</v>
      </c>
      <c r="B64">
        <v>62</v>
      </c>
      <c r="C64" t="str">
        <f t="shared" si="0"/>
        <v xml:space="preserve">'past_twentyone_month_return', </v>
      </c>
      <c r="D64">
        <v>225</v>
      </c>
      <c r="E64" t="str">
        <f t="shared" si="1"/>
        <v xml:space="preserve">df = df[np.abs(df.past_twentyone_month_return-df.past_twentyone_month_return.apply(np.nanmean())&lt;=(3*df.past_twentyone_month_return.apply(nanstd())] </v>
      </c>
      <c r="F64" t="str">
        <f t="shared" si="2"/>
        <v>past_twentyone_month_return_median = df.groupby(['year-month'])[['past_twentyone_month_return']].apply(np.nanmedian)</v>
      </c>
      <c r="G64">
        <v>226</v>
      </c>
      <c r="H64" t="str">
        <f t="shared" si="3"/>
        <v>past_twentyone_month_return_median.name = 'past_twentyone_month_return_median'</v>
      </c>
      <c r="I64">
        <v>227</v>
      </c>
      <c r="J64">
        <v>228</v>
      </c>
      <c r="K64" t="str">
        <f t="shared" si="4"/>
        <v>df = df.join(past_twentyone_month_return_median, on=['year-month'])</v>
      </c>
      <c r="L64" t="str">
        <f t="shared" si="5"/>
        <v>past_twentyone_month_return_sector_median = df.groupby(['year-month', 'industry'])[['past_twentyone_month_return']].apply(np.nanmedian)</v>
      </c>
      <c r="M64" t="str">
        <f t="shared" si="6"/>
        <v>past_twentyone_month_return_sector_median.name = 'past_twentyone_month_return_sector_median'</v>
      </c>
      <c r="N64" t="str">
        <f t="shared" si="7"/>
        <v>df = df.join(past_twentyone_month_return_sector_median, on=['year-month', 'industry'])</v>
      </c>
      <c r="O64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P64" t="str">
        <f t="shared" si="9"/>
        <v>past_twentyone_month_return_mad.name = 'past_twentyone_month_return_mad'</v>
      </c>
      <c r="Q64" t="str">
        <f t="shared" si="10"/>
        <v>df = df.join(past_twentyone_month_return_mad, on=['year-month'])</v>
      </c>
      <c r="R64" t="str">
        <f t="shared" si="11"/>
        <v>if df.groupby(['year-month', 'industry'])[['past_twentyone_month_return']].apply(mad).any() == 0:
    past_twentyone_month_return_sector_mad = df.groupby(['year-month', 'industry'])[['past_twentyone_month_return']].apply(meanad)
else:
    past_twentyone_month_return_sector_mad = df.groupby(['year-month', 'industry'])[['past_twentyone_month_return']].apply(mad)</v>
      </c>
      <c r="S64" t="str">
        <f t="shared" si="12"/>
        <v>past_twentyone_month_return_sector_mad.name = 'past_twentyone_month_return_sector_mad'</v>
      </c>
      <c r="T64" t="str">
        <f t="shared" si="13"/>
        <v>df = df.join(past_twentyone_month_return_sector_mad, on=['year-month', 'industry'])</v>
      </c>
      <c r="U64" t="str">
        <f t="shared" si="14"/>
        <v>df['past_twentyone_month_return_zscore'] = (df['past_twentyone_month_return'] - df['past_twentyone_month_return_median']) / df['past_twentyone_month_return_mad']</v>
      </c>
      <c r="V64" t="str">
        <f t="shared" si="15"/>
        <v>df['past_twentyone_month_return_sector_zscore'] = (df['past_twentyone_month_return'] - df['past_twentyone_month_return_sector_median']) / df['past_twentyone_month_return_sector_mad']</v>
      </c>
    </row>
    <row r="65" spans="1:22" x14ac:dyDescent="0.25">
      <c r="A65" t="s">
        <v>153</v>
      </c>
      <c r="B65">
        <v>63</v>
      </c>
      <c r="C65" t="str">
        <f t="shared" si="0"/>
        <v xml:space="preserve">'past_twentytwo_month_return', </v>
      </c>
      <c r="D65">
        <v>229</v>
      </c>
      <c r="E65" t="str">
        <f t="shared" si="1"/>
        <v xml:space="preserve">df = df[np.abs(df.past_twentytwo_month_return-df.past_twentytwo_month_return.apply(np.nanmean())&lt;=(3*df.past_twentytwo_month_return.apply(nanstd())] </v>
      </c>
      <c r="F65" t="str">
        <f t="shared" si="2"/>
        <v>past_twentytwo_month_return_median = df.groupby(['year-month'])[['past_twentytwo_month_return']].apply(np.nanmedian)</v>
      </c>
      <c r="G65">
        <v>230</v>
      </c>
      <c r="H65" t="str">
        <f t="shared" si="3"/>
        <v>past_twentytwo_month_return_median.name = 'past_twentytwo_month_return_median'</v>
      </c>
      <c r="I65">
        <v>231</v>
      </c>
      <c r="J65">
        <v>232</v>
      </c>
      <c r="K65" t="str">
        <f t="shared" si="4"/>
        <v>df = df.join(past_twentytwo_month_return_median, on=['year-month'])</v>
      </c>
      <c r="L65" t="str">
        <f t="shared" si="5"/>
        <v>past_twentytwo_month_return_sector_median = df.groupby(['year-month', 'industry'])[['past_twentytwo_month_return']].apply(np.nanmedian)</v>
      </c>
      <c r="M65" t="str">
        <f t="shared" si="6"/>
        <v>past_twentytwo_month_return_sector_median.name = 'past_twentytwo_month_return_sector_median'</v>
      </c>
      <c r="N65" t="str">
        <f t="shared" si="7"/>
        <v>df = df.join(past_twentytwo_month_return_sector_median, on=['year-month', 'industry'])</v>
      </c>
      <c r="O65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P65" t="str">
        <f t="shared" si="9"/>
        <v>past_twentytwo_month_return_mad.name = 'past_twentytwo_month_return_mad'</v>
      </c>
      <c r="Q65" t="str">
        <f t="shared" si="10"/>
        <v>df = df.join(past_twentytwo_month_return_mad, on=['year-month'])</v>
      </c>
      <c r="R65" t="str">
        <f t="shared" si="11"/>
        <v>if df.groupby(['year-month', 'industry'])[['past_twentytwo_month_return']].apply(mad).any() == 0:
    past_twentytwo_month_return_sector_mad = df.groupby(['year-month', 'industry'])[['past_twentytwo_month_return']].apply(meanad)
else:
    past_twentytwo_month_return_sector_mad = df.groupby(['year-month', 'industry'])[['past_twentytwo_month_return']].apply(mad)</v>
      </c>
      <c r="S65" t="str">
        <f t="shared" si="12"/>
        <v>past_twentytwo_month_return_sector_mad.name = 'past_twentytwo_month_return_sector_mad'</v>
      </c>
      <c r="T65" t="str">
        <f t="shared" si="13"/>
        <v>df = df.join(past_twentytwo_month_return_sector_mad, on=['year-month', 'industry'])</v>
      </c>
      <c r="U65" t="str">
        <f t="shared" si="14"/>
        <v>df['past_twentytwo_month_return_zscore'] = (df['past_twentytwo_month_return'] - df['past_twentytwo_month_return_median']) / df['past_twentytwo_month_return_mad']</v>
      </c>
      <c r="V65" t="str">
        <f t="shared" si="15"/>
        <v>df['past_twentytwo_month_return_sector_zscore'] = (df['past_twentytwo_month_return'] - df['past_twentytwo_month_return_sector_median']) / df['past_twentytwo_month_return_sector_mad']</v>
      </c>
    </row>
    <row r="66" spans="1:22" x14ac:dyDescent="0.25">
      <c r="A66" t="s">
        <v>141</v>
      </c>
      <c r="B66">
        <v>64</v>
      </c>
      <c r="C66" t="str">
        <f t="shared" si="0"/>
        <v xml:space="preserve">'past_twentythree_month_return', </v>
      </c>
      <c r="D66">
        <v>233</v>
      </c>
      <c r="E66" t="str">
        <f t="shared" si="1"/>
        <v xml:space="preserve">df = df[np.abs(df.past_twentythree_month_return-df.past_twentythree_month_return.apply(np.nanmean())&lt;=(3*df.past_twentythree_month_return.apply(nanstd())] </v>
      </c>
      <c r="F66" t="str">
        <f t="shared" si="2"/>
        <v>past_twentythree_month_return_median = df.groupby(['year-month'])[['past_twentythree_month_return']].apply(np.nanmedian)</v>
      </c>
      <c r="G66">
        <v>234</v>
      </c>
      <c r="H66" t="str">
        <f t="shared" si="3"/>
        <v>past_twentythree_month_return_median.name = 'past_twentythree_month_return_median'</v>
      </c>
      <c r="I66">
        <v>235</v>
      </c>
      <c r="J66">
        <v>236</v>
      </c>
      <c r="K66" t="str">
        <f t="shared" si="4"/>
        <v>df = df.join(past_twentythree_month_return_median, on=['year-month'])</v>
      </c>
      <c r="L66" t="str">
        <f t="shared" si="5"/>
        <v>past_twentythree_month_return_sector_median = df.groupby(['year-month', 'industry'])[['past_twentythree_month_return']].apply(np.nanmedian)</v>
      </c>
      <c r="M66" t="str">
        <f t="shared" si="6"/>
        <v>past_twentythree_month_return_sector_median.name = 'past_twentythree_month_return_sector_median'</v>
      </c>
      <c r="N66" t="str">
        <f t="shared" si="7"/>
        <v>df = df.join(past_twentythree_month_return_sector_median, on=['year-month', 'industry'])</v>
      </c>
      <c r="O66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P66" t="str">
        <f t="shared" si="9"/>
        <v>past_twentythree_month_return_mad.name = 'past_twentythree_month_return_mad'</v>
      </c>
      <c r="Q66" t="str">
        <f t="shared" si="10"/>
        <v>df = df.join(past_twentythree_month_return_mad, on=['year-month'])</v>
      </c>
      <c r="R66" t="str">
        <f t="shared" si="11"/>
        <v>if df.groupby(['year-month', 'industry'])[['past_twentythree_month_return']].apply(mad).any() == 0:
    past_twentythree_month_return_sector_mad = df.groupby(['year-month', 'industry'])[['past_twentythree_month_return']].apply(meanad)
else:
    past_twentythree_month_return_sector_mad = df.groupby(['year-month', 'industry'])[['past_twentythree_month_return']].apply(mad)</v>
      </c>
      <c r="S66" t="str">
        <f t="shared" si="12"/>
        <v>past_twentythree_month_return_sector_mad.name = 'past_twentythree_month_return_sector_mad'</v>
      </c>
      <c r="T66" t="str">
        <f t="shared" si="13"/>
        <v>df = df.join(past_twentythree_month_return_sector_mad, on=['year-month', 'industry'])</v>
      </c>
      <c r="U66" t="str">
        <f t="shared" si="14"/>
        <v>df['past_twentythree_month_return_zscore'] = (df['past_twentythree_month_return'] - df['past_twentythree_month_return_median']) / df['past_twentythree_month_return_mad']</v>
      </c>
      <c r="V66" t="str">
        <f t="shared" si="15"/>
        <v>df['past_twentythree_month_return_sector_zscore'] = (df['past_twentythree_month_return'] - df['past_twentythree_month_return_sector_median']) / df['past_twentythree_month_return_sector_mad']</v>
      </c>
    </row>
    <row r="67" spans="1:22" x14ac:dyDescent="0.25">
      <c r="A67" t="s">
        <v>128</v>
      </c>
      <c r="B67">
        <v>65</v>
      </c>
      <c r="C67" t="str">
        <f t="shared" ref="C67:C130" si="16">CONCATENATE("'",A67,"', ")</f>
        <v xml:space="preserve">'past_twentyfour_month_return', </v>
      </c>
      <c r="D67">
        <v>237</v>
      </c>
      <c r="E67" t="str">
        <f t="shared" si="1"/>
        <v xml:space="preserve">df = df[np.abs(df.past_twentyfour_month_return-df.past_twentyfour_month_return.apply(np.nanmean())&lt;=(3*df.past_twentyfour_month_return.apply(nanstd())] </v>
      </c>
      <c r="F67" t="str">
        <f t="shared" si="2"/>
        <v>past_twentyfour_month_return_median = df.groupby(['year-month'])[['past_twentyfour_month_return']].apply(np.nanmedian)</v>
      </c>
      <c r="G67">
        <v>238</v>
      </c>
      <c r="H67" t="str">
        <f t="shared" si="3"/>
        <v>past_twentyfour_month_return_median.name = 'past_twentyfour_month_return_median'</v>
      </c>
      <c r="I67">
        <v>239</v>
      </c>
      <c r="J67">
        <v>240</v>
      </c>
      <c r="K67" t="str">
        <f t="shared" si="4"/>
        <v>df = df.join(past_twentyfour_month_return_median, on=['year-month'])</v>
      </c>
      <c r="L67" t="str">
        <f t="shared" si="5"/>
        <v>past_twentyfour_month_return_sector_median = df.groupby(['year-month', 'industry'])[['past_twentyfour_month_return']].apply(np.nanmedian)</v>
      </c>
      <c r="M67" t="str">
        <f t="shared" si="6"/>
        <v>past_twentyfour_month_return_sector_median.name = 'past_twentyfour_month_return_sector_median'</v>
      </c>
      <c r="N67" t="str">
        <f t="shared" si="7"/>
        <v>df = df.join(past_twentyfour_month_return_sector_median, on=['year-month', 'industry'])</v>
      </c>
      <c r="O67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P67" t="str">
        <f t="shared" si="9"/>
        <v>past_twentyfour_month_return_mad.name = 'past_twentyfour_month_return_mad'</v>
      </c>
      <c r="Q67" t="str">
        <f t="shared" si="10"/>
        <v>df = df.join(past_twentyfour_month_return_mad, on=['year-month'])</v>
      </c>
      <c r="R67" t="str">
        <f t="shared" si="11"/>
        <v>if df.groupby(['year-month', 'industry'])[['past_twentyfour_month_return']].apply(mad).any() == 0:
    past_twentyfour_month_return_sector_mad = df.groupby(['year-month', 'industry'])[['past_twentyfour_month_return']].apply(meanad)
else:
    past_twentyfour_month_return_sector_mad = df.groupby(['year-month', 'industry'])[['past_twentyfour_month_return']].apply(mad)</v>
      </c>
      <c r="S67" t="str">
        <f t="shared" si="12"/>
        <v>past_twentyfour_month_return_sector_mad.name = 'past_twentyfour_month_return_sector_mad'</v>
      </c>
      <c r="T67" t="str">
        <f t="shared" si="13"/>
        <v>df = df.join(past_twentyfour_month_return_sector_mad, on=['year-month', 'industry'])</v>
      </c>
      <c r="U67" t="str">
        <f t="shared" si="14"/>
        <v>df['past_twentyfour_month_return_zscore'] = (df['past_twentyfour_month_return'] - df['past_twentyfour_month_return_median']) / df['past_twentyfour_month_return_mad']</v>
      </c>
      <c r="V67" t="str">
        <f t="shared" si="15"/>
        <v>df['past_twentyfour_month_return_sector_zscore'] = (df['past_twentyfour_month_return'] - df['past_twentyfour_month_return_sector_median']) / df['past_twentyfour_month_return_sector_mad']</v>
      </c>
    </row>
    <row r="68" spans="1:22" x14ac:dyDescent="0.25">
      <c r="A68" t="s">
        <v>125</v>
      </c>
      <c r="B68">
        <v>66</v>
      </c>
      <c r="C68" t="str">
        <f t="shared" si="16"/>
        <v xml:space="preserve">'past_twentyfive_month_return', </v>
      </c>
      <c r="D68">
        <v>241</v>
      </c>
      <c r="E68" t="str">
        <f t="shared" si="1"/>
        <v xml:space="preserve">df = df[np.abs(df.past_twentyfive_month_return-df.past_twentyfive_month_return.apply(np.nanmean())&lt;=(3*df.past_twentyfive_month_return.apply(nanstd())] </v>
      </c>
      <c r="F68" t="str">
        <f t="shared" si="2"/>
        <v>past_twentyfive_month_return_median = df.groupby(['year-month'])[['past_twentyfive_month_return']].apply(np.nanmedian)</v>
      </c>
      <c r="G68">
        <v>242</v>
      </c>
      <c r="H68" t="str">
        <f t="shared" si="3"/>
        <v>past_twentyfive_month_return_median.name = 'past_twentyfive_month_return_median'</v>
      </c>
      <c r="I68">
        <v>243</v>
      </c>
      <c r="J68">
        <v>244</v>
      </c>
      <c r="K68" t="str">
        <f t="shared" si="4"/>
        <v>df = df.join(past_twentyfive_month_return_median, on=['year-month'])</v>
      </c>
      <c r="L68" t="str">
        <f t="shared" si="5"/>
        <v>past_twentyfive_month_return_sector_median = df.groupby(['year-month', 'industry'])[['past_twentyfive_month_return']].apply(np.nanmedian)</v>
      </c>
      <c r="M68" t="str">
        <f t="shared" si="6"/>
        <v>past_twentyfive_month_return_sector_median.name = 'past_twentyfive_month_return_sector_median'</v>
      </c>
      <c r="N68" t="str">
        <f t="shared" si="7"/>
        <v>df = df.join(past_twentyfive_month_return_sector_median, on=['year-month', 'industry'])</v>
      </c>
      <c r="O68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P68" t="str">
        <f t="shared" si="9"/>
        <v>past_twentyfive_month_return_mad.name = 'past_twentyfive_month_return_mad'</v>
      </c>
      <c r="Q68" t="str">
        <f t="shared" si="10"/>
        <v>df = df.join(past_twentyfive_month_return_mad, on=['year-month'])</v>
      </c>
      <c r="R68" t="str">
        <f t="shared" si="11"/>
        <v>if df.groupby(['year-month', 'industry'])[['past_twentyfive_month_return']].apply(mad).any() == 0:
    past_twentyfive_month_return_sector_mad = df.groupby(['year-month', 'industry'])[['past_twentyfive_month_return']].apply(meanad)
else:
    past_twentyfive_month_return_sector_mad = df.groupby(['year-month', 'industry'])[['past_twentyfive_month_return']].apply(mad)</v>
      </c>
      <c r="S68" t="str">
        <f t="shared" si="12"/>
        <v>past_twentyfive_month_return_sector_mad.name = 'past_twentyfive_month_return_sector_mad'</v>
      </c>
      <c r="T68" t="str">
        <f t="shared" si="13"/>
        <v>df = df.join(past_twentyfive_month_return_sector_mad, on=['year-month', 'industry'])</v>
      </c>
      <c r="U68" t="str">
        <f t="shared" si="14"/>
        <v>df['past_twentyfive_month_return_zscore'] = (df['past_twentyfive_month_return'] - df['past_twentyfive_month_return_median']) / df['past_twentyfive_month_return_mad']</v>
      </c>
      <c r="V68" t="str">
        <f t="shared" si="15"/>
        <v>df['past_twentyfive_month_return_sector_zscore'] = (df['past_twentyfive_month_return'] - df['past_twentyfive_month_return_sector_median']) / df['past_twentyfive_month_return_sector_mad']</v>
      </c>
    </row>
    <row r="69" spans="1:22" x14ac:dyDescent="0.25">
      <c r="A69" t="s">
        <v>116</v>
      </c>
      <c r="B69">
        <v>67</v>
      </c>
      <c r="C69" t="str">
        <f t="shared" si="16"/>
        <v xml:space="preserve">'past_twentysix_month_return', </v>
      </c>
      <c r="D69">
        <v>245</v>
      </c>
      <c r="E69" t="str">
        <f t="shared" si="1"/>
        <v xml:space="preserve">df = df[np.abs(df.past_twentysix_month_return-df.past_twentysix_month_return.apply(np.nanmean())&lt;=(3*df.past_twentysix_month_return.apply(nanstd())] </v>
      </c>
      <c r="F69" t="str">
        <f t="shared" si="2"/>
        <v>past_twentysix_month_return_median = df.groupby(['year-month'])[['past_twentysix_month_return']].apply(np.nanmedian)</v>
      </c>
      <c r="G69">
        <v>246</v>
      </c>
      <c r="H69" t="str">
        <f t="shared" si="3"/>
        <v>past_twentysix_month_return_median.name = 'past_twentysix_month_return_median'</v>
      </c>
      <c r="I69">
        <v>247</v>
      </c>
      <c r="J69">
        <v>248</v>
      </c>
      <c r="K69" t="str">
        <f t="shared" si="4"/>
        <v>df = df.join(past_twentysix_month_return_median, on=['year-month'])</v>
      </c>
      <c r="L69" t="str">
        <f t="shared" si="5"/>
        <v>past_twentysix_month_return_sector_median = df.groupby(['year-month', 'industry'])[['past_twentysix_month_return']].apply(np.nanmedian)</v>
      </c>
      <c r="M69" t="str">
        <f t="shared" si="6"/>
        <v>past_twentysix_month_return_sector_median.name = 'past_twentysix_month_return_sector_median'</v>
      </c>
      <c r="N69" t="str">
        <f t="shared" si="7"/>
        <v>df = df.join(past_twentysix_month_return_sector_median, on=['year-month', 'industry'])</v>
      </c>
      <c r="O69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P69" t="str">
        <f t="shared" si="9"/>
        <v>past_twentysix_month_return_mad.name = 'past_twentysix_month_return_mad'</v>
      </c>
      <c r="Q69" t="str">
        <f t="shared" si="10"/>
        <v>df = df.join(past_twentysix_month_return_mad, on=['year-month'])</v>
      </c>
      <c r="R69" t="str">
        <f t="shared" si="11"/>
        <v>if df.groupby(['year-month', 'industry'])[['past_twentysix_month_return']].apply(mad).any() == 0:
    past_twentysix_month_return_sector_mad = df.groupby(['year-month', 'industry'])[['past_twentysix_month_return']].apply(meanad)
else:
    past_twentysix_month_return_sector_mad = df.groupby(['year-month', 'industry'])[['past_twentysix_month_return']].apply(mad)</v>
      </c>
      <c r="S69" t="str">
        <f t="shared" si="12"/>
        <v>past_twentysix_month_return_sector_mad.name = 'past_twentysix_month_return_sector_mad'</v>
      </c>
      <c r="T69" t="str">
        <f t="shared" si="13"/>
        <v>df = df.join(past_twentysix_month_return_sector_mad, on=['year-month', 'industry'])</v>
      </c>
      <c r="U69" t="str">
        <f t="shared" si="14"/>
        <v>df['past_twentysix_month_return_zscore'] = (df['past_twentysix_month_return'] - df['past_twentysix_month_return_median']) / df['past_twentysix_month_return_mad']</v>
      </c>
      <c r="V69" t="str">
        <f t="shared" si="15"/>
        <v>df['past_twentysix_month_return_sector_zscore'] = (df['past_twentysix_month_return'] - df['past_twentysix_month_return_sector_median']) / df['past_twentysix_month_return_sector_mad']</v>
      </c>
    </row>
    <row r="70" spans="1:22" x14ac:dyDescent="0.25">
      <c r="A70" t="s">
        <v>105</v>
      </c>
      <c r="B70">
        <v>68</v>
      </c>
      <c r="C70" t="str">
        <f t="shared" si="16"/>
        <v xml:space="preserve">'past_twentyseven_month_return', </v>
      </c>
      <c r="D70">
        <v>249</v>
      </c>
      <c r="E70" t="str">
        <f t="shared" si="1"/>
        <v xml:space="preserve">df = df[np.abs(df.past_twentyseven_month_return-df.past_twentyseven_month_return.apply(np.nanmean())&lt;=(3*df.past_twentyseven_month_return.apply(nanstd())] </v>
      </c>
      <c r="F70" t="str">
        <f t="shared" si="2"/>
        <v>past_twentyseven_month_return_median = df.groupby(['year-month'])[['past_twentyseven_month_return']].apply(np.nanmedian)</v>
      </c>
      <c r="G70">
        <v>250</v>
      </c>
      <c r="H70" t="str">
        <f t="shared" si="3"/>
        <v>past_twentyseven_month_return_median.name = 'past_twentyseven_month_return_median'</v>
      </c>
      <c r="I70">
        <v>251</v>
      </c>
      <c r="J70">
        <v>252</v>
      </c>
      <c r="K70" t="str">
        <f t="shared" si="4"/>
        <v>df = df.join(past_twentyseven_month_return_median, on=['year-month'])</v>
      </c>
      <c r="L70" t="str">
        <f t="shared" si="5"/>
        <v>past_twentyseven_month_return_sector_median = df.groupby(['year-month', 'industry'])[['past_twentyseven_month_return']].apply(np.nanmedian)</v>
      </c>
      <c r="M70" t="str">
        <f t="shared" si="6"/>
        <v>past_twentyseven_month_return_sector_median.name = 'past_twentyseven_month_return_sector_median'</v>
      </c>
      <c r="N70" t="str">
        <f t="shared" si="7"/>
        <v>df = df.join(past_twentyseven_month_return_sector_median, on=['year-month', 'industry'])</v>
      </c>
      <c r="O70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P70" t="str">
        <f t="shared" si="9"/>
        <v>past_twentyseven_month_return_mad.name = 'past_twentyseven_month_return_mad'</v>
      </c>
      <c r="Q70" t="str">
        <f t="shared" si="10"/>
        <v>df = df.join(past_twentyseven_month_return_mad, on=['year-month'])</v>
      </c>
      <c r="R70" t="str">
        <f t="shared" si="11"/>
        <v>if df.groupby(['year-month', 'industry'])[['past_twentyseven_month_return']].apply(mad).any() == 0:
    past_twentyseven_month_return_sector_mad = df.groupby(['year-month', 'industry'])[['past_twentyseven_month_return']].apply(meanad)
else:
    past_twentyseven_month_return_sector_mad = df.groupby(['year-month', 'industry'])[['past_twentyseven_month_return']].apply(mad)</v>
      </c>
      <c r="S70" t="str">
        <f t="shared" si="12"/>
        <v>past_twentyseven_month_return_sector_mad.name = 'past_twentyseven_month_return_sector_mad'</v>
      </c>
      <c r="T70" t="str">
        <f t="shared" si="13"/>
        <v>df = df.join(past_twentyseven_month_return_sector_mad, on=['year-month', 'industry'])</v>
      </c>
      <c r="U70" t="str">
        <f t="shared" si="14"/>
        <v>df['past_twentyseven_month_return_zscore'] = (df['past_twentyseven_month_return'] - df['past_twentyseven_month_return_median']) / df['past_twentyseven_month_return_mad']</v>
      </c>
      <c r="V70" t="str">
        <f t="shared" si="15"/>
        <v>df['past_twentyseven_month_return_sector_zscore'] = (df['past_twentyseven_month_return'] - df['past_twentyseven_month_return_sector_median']) / df['past_twentyseven_month_return_sector_mad']</v>
      </c>
    </row>
    <row r="71" spans="1:22" x14ac:dyDescent="0.25">
      <c r="A71" t="s">
        <v>93</v>
      </c>
      <c r="B71">
        <v>69</v>
      </c>
      <c r="C71" t="str">
        <f t="shared" si="16"/>
        <v xml:space="preserve">'past_twentyeight_month_return', </v>
      </c>
      <c r="D71">
        <v>253</v>
      </c>
      <c r="E71" t="str">
        <f t="shared" si="1"/>
        <v xml:space="preserve">df = df[np.abs(df.past_twentyeight_month_return-df.past_twentyeight_month_return.apply(np.nanmean())&lt;=(3*df.past_twentyeight_month_return.apply(nanstd())] </v>
      </c>
      <c r="F71" t="str">
        <f t="shared" si="2"/>
        <v>past_twentyeight_month_return_median = df.groupby(['year-month'])[['past_twentyeight_month_return']].apply(np.nanmedian)</v>
      </c>
      <c r="G71">
        <v>254</v>
      </c>
      <c r="H71" t="str">
        <f t="shared" si="3"/>
        <v>past_twentyeight_month_return_median.name = 'past_twentyeight_month_return_median'</v>
      </c>
      <c r="I71">
        <v>255</v>
      </c>
      <c r="J71">
        <v>256</v>
      </c>
      <c r="K71" t="str">
        <f t="shared" si="4"/>
        <v>df = df.join(past_twentyeight_month_return_median, on=['year-month'])</v>
      </c>
      <c r="L71" t="str">
        <f t="shared" si="5"/>
        <v>past_twentyeight_month_return_sector_median = df.groupby(['year-month', 'industry'])[['past_twentyeight_month_return']].apply(np.nanmedian)</v>
      </c>
      <c r="M71" t="str">
        <f t="shared" si="6"/>
        <v>past_twentyeight_month_return_sector_median.name = 'past_twentyeight_month_return_sector_median'</v>
      </c>
      <c r="N71" t="str">
        <f t="shared" si="7"/>
        <v>df = df.join(past_twentyeight_month_return_sector_median, on=['year-month', 'industry'])</v>
      </c>
      <c r="O71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P71" t="str">
        <f t="shared" si="9"/>
        <v>past_twentyeight_month_return_mad.name = 'past_twentyeight_month_return_mad'</v>
      </c>
      <c r="Q71" t="str">
        <f t="shared" si="10"/>
        <v>df = df.join(past_twentyeight_month_return_mad, on=['year-month'])</v>
      </c>
      <c r="R71" t="str">
        <f t="shared" si="11"/>
        <v>if df.groupby(['year-month', 'industry'])[['past_twentyeight_month_return']].apply(mad).any() == 0:
    past_twentyeight_month_return_sector_mad = df.groupby(['year-month', 'industry'])[['past_twentyeight_month_return']].apply(meanad)
else:
    past_twentyeight_month_return_sector_mad = df.groupby(['year-month', 'industry'])[['past_twentyeight_month_return']].apply(mad)</v>
      </c>
      <c r="S71" t="str">
        <f t="shared" si="12"/>
        <v>past_twentyeight_month_return_sector_mad.name = 'past_twentyeight_month_return_sector_mad'</v>
      </c>
      <c r="T71" t="str">
        <f t="shared" si="13"/>
        <v>df = df.join(past_twentyeight_month_return_sector_mad, on=['year-month', 'industry'])</v>
      </c>
      <c r="U71" t="str">
        <f t="shared" si="14"/>
        <v>df['past_twentyeight_month_return_zscore'] = (df['past_twentyeight_month_return'] - df['past_twentyeight_month_return_median']) / df['past_twentyeight_month_return_mad']</v>
      </c>
      <c r="V71" t="str">
        <f t="shared" si="15"/>
        <v>df['past_twentyeight_month_return_sector_zscore'] = (df['past_twentyeight_month_return'] - df['past_twentyeight_month_return_sector_median']) / df['past_twentyeight_month_return_sector_mad']</v>
      </c>
    </row>
    <row r="72" spans="1:22" x14ac:dyDescent="0.25">
      <c r="A72" t="s">
        <v>86</v>
      </c>
      <c r="B72">
        <v>70</v>
      </c>
      <c r="C72" t="str">
        <f t="shared" si="16"/>
        <v xml:space="preserve">'past_twentynine_month_return', </v>
      </c>
      <c r="D72">
        <v>257</v>
      </c>
      <c r="E72" t="str">
        <f t="shared" si="1"/>
        <v xml:space="preserve">df = df[np.abs(df.past_twentynine_month_return-df.past_twentynine_month_return.apply(np.nanmean())&lt;=(3*df.past_twentynine_month_return.apply(nanstd())] </v>
      </c>
      <c r="F72" t="str">
        <f t="shared" si="2"/>
        <v>past_twentynine_month_return_median = df.groupby(['year-month'])[['past_twentynine_month_return']].apply(np.nanmedian)</v>
      </c>
      <c r="G72">
        <v>258</v>
      </c>
      <c r="H72" t="str">
        <f t="shared" si="3"/>
        <v>past_twentynine_month_return_median.name = 'past_twentynine_month_return_median'</v>
      </c>
      <c r="I72">
        <v>259</v>
      </c>
      <c r="J72">
        <v>260</v>
      </c>
      <c r="K72" t="str">
        <f t="shared" si="4"/>
        <v>df = df.join(past_twentynine_month_return_median, on=['year-month'])</v>
      </c>
      <c r="L72" t="str">
        <f t="shared" si="5"/>
        <v>past_twentynine_month_return_sector_median = df.groupby(['year-month', 'industry'])[['past_twentynine_month_return']].apply(np.nanmedian)</v>
      </c>
      <c r="M72" t="str">
        <f t="shared" si="6"/>
        <v>past_twentynine_month_return_sector_median.name = 'past_twentynine_month_return_sector_median'</v>
      </c>
      <c r="N72" t="str">
        <f t="shared" si="7"/>
        <v>df = df.join(past_twentynine_month_return_sector_median, on=['year-month', 'industry'])</v>
      </c>
      <c r="O72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P72" t="str">
        <f t="shared" si="9"/>
        <v>past_twentynine_month_return_mad.name = 'past_twentynine_month_return_mad'</v>
      </c>
      <c r="Q72" t="str">
        <f t="shared" si="10"/>
        <v>df = df.join(past_twentynine_month_return_mad, on=['year-month'])</v>
      </c>
      <c r="R72" t="str">
        <f t="shared" si="11"/>
        <v>if df.groupby(['year-month', 'industry'])[['past_twentynine_month_return']].apply(mad).any() == 0:
    past_twentynine_month_return_sector_mad = df.groupby(['year-month', 'industry'])[['past_twentynine_month_return']].apply(meanad)
else:
    past_twentynine_month_return_sector_mad = df.groupby(['year-month', 'industry'])[['past_twentynine_month_return']].apply(mad)</v>
      </c>
      <c r="S72" t="str">
        <f t="shared" si="12"/>
        <v>past_twentynine_month_return_sector_mad.name = 'past_twentynine_month_return_sector_mad'</v>
      </c>
      <c r="T72" t="str">
        <f t="shared" si="13"/>
        <v>df = df.join(past_twentynine_month_return_sector_mad, on=['year-month', 'industry'])</v>
      </c>
      <c r="U72" t="str">
        <f t="shared" si="14"/>
        <v>df['past_twentynine_month_return_zscore'] = (df['past_twentynine_month_return'] - df['past_twentynine_month_return_median']) / df['past_twentynine_month_return_mad']</v>
      </c>
      <c r="V72" t="str">
        <f t="shared" si="15"/>
        <v>df['past_twentynine_month_return_sector_zscore'] = (df['past_twentynine_month_return'] - df['past_twentynine_month_return_sector_median']) / df['past_twentynine_month_return_sector_mad']</v>
      </c>
    </row>
    <row r="73" spans="1:22" x14ac:dyDescent="0.25">
      <c r="A73" t="s">
        <v>79</v>
      </c>
      <c r="B73">
        <v>71</v>
      </c>
      <c r="C73" t="str">
        <f t="shared" si="16"/>
        <v xml:space="preserve">'past_thirty_month_return', </v>
      </c>
      <c r="D73">
        <v>261</v>
      </c>
      <c r="E73" t="str">
        <f t="shared" ref="E73:E136" si="17">CONCATENATE("df = df[np.abs(df.",A73,"-df.",A73,".apply(np.nanmean())&lt;=(3*df.",A73,".apply(nanstd())] ")</f>
        <v xml:space="preserve">df = df[np.abs(df.past_thirty_month_return-df.past_thirty_month_return.apply(np.nanmean())&lt;=(3*df.past_thirty_month_return.apply(nanstd())] </v>
      </c>
      <c r="F73" t="str">
        <f t="shared" ref="F73:F136" si="18">CONCATENATE(A73,"_median = df.groupby(['year-month'])[['",A73,"']].apply(np.nanmedian)")</f>
        <v>past_thirty_month_return_median = df.groupby(['year-month'])[['past_thirty_month_return']].apply(np.nanmedian)</v>
      </c>
      <c r="G73">
        <v>262</v>
      </c>
      <c r="H73" t="str">
        <f t="shared" ref="H73:H136" si="19">CONCATENATE(A73,"_median.name = '", A73,"_median'")</f>
        <v>past_thirty_month_return_median.name = 'past_thirty_month_return_median'</v>
      </c>
      <c r="I73">
        <v>263</v>
      </c>
      <c r="J73">
        <v>264</v>
      </c>
      <c r="K73" t="str">
        <f t="shared" ref="K73:K136" si="20">CONCATENATE("df = df.join(",A73,"_median, on=['year-month'])")</f>
        <v>df = df.join(past_thirty_month_return_median, on=['year-month'])</v>
      </c>
      <c r="L73" t="str">
        <f t="shared" ref="L73:L136" si="21">CONCATENATE(A73,"_sector_median = df.groupby(['year-month', 'industry'])[['",A73,"']].apply(np.nanmedian)")</f>
        <v>past_thirty_month_return_sector_median = df.groupby(['year-month', 'industry'])[['past_thirty_month_return']].apply(np.nanmedian)</v>
      </c>
      <c r="M73" t="str">
        <f t="shared" ref="M73:M136" si="22">CONCATENATE(A73,"_sector_median.name = '", A73,"_sector_median'")</f>
        <v>past_thirty_month_return_sector_median.name = 'past_thirty_month_return_sector_median'</v>
      </c>
      <c r="N73" t="str">
        <f t="shared" ref="N73:N136" si="23">CONCATENATE("df = df.join(",A73,"_sector_median, on=['year-month', 'industry'])")</f>
        <v>df = df.join(past_thirty_month_return_sector_median, on=['year-month', 'industry'])</v>
      </c>
      <c r="O73" t="str">
        <f t="shared" ref="O73:O136" si="24">CONCATENATE("if df.groupby(['year-month'])[['",A73,"']].apply(mad).any() == 0:
    ",A73,"_mad = df.groupby(['year-month'])[['",A73,"']].apply(meanad)
else:
    ",A73,"_mad = df.groupby(['year-month'])[['",A73,"']].apply(mad)")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P73" t="str">
        <f t="shared" ref="P73:P136" si="25">CONCATENATE(A73,"_mad.name = '", A73,"_mad'")</f>
        <v>past_thirty_month_return_mad.name = 'past_thirty_month_return_mad'</v>
      </c>
      <c r="Q73" t="str">
        <f t="shared" ref="Q73:Q136" si="26">CONCATENATE("df = df.join(",A73,"_mad, on=['year-month'])")</f>
        <v>df = df.join(past_thirty_month_return_mad, on=['year-month'])</v>
      </c>
      <c r="R73" t="str">
        <f t="shared" ref="R73:R136" si="27">CONCATENATE("if df.groupby(['year-month', 'industry'])[['",A73,"']].apply(mad).any() == 0:
    ",A73,"_sector_mad = df.groupby(['year-month', 'industry'])[['",A73,"']].apply(meanad)
else:
    ",A73,"_sector_mad = df.groupby(['year-month', 'industry'])[['",A73,"']].apply(mad)")</f>
        <v>if df.groupby(['year-month', 'industry'])[['past_thirty_month_return']].apply(mad).any() == 0:
    past_thirty_month_return_sector_mad = df.groupby(['year-month', 'industry'])[['past_thirty_month_return']].apply(meanad)
else:
    past_thirty_month_return_sector_mad = df.groupby(['year-month', 'industry'])[['past_thirty_month_return']].apply(mad)</v>
      </c>
      <c r="S73" t="str">
        <f t="shared" ref="S73:S136" si="28">CONCATENATE(A73,"_sector_mad.name = '", A73,"_sector_mad'")</f>
        <v>past_thirty_month_return_sector_mad.name = 'past_thirty_month_return_sector_mad'</v>
      </c>
      <c r="T73" t="str">
        <f t="shared" ref="T73:T136" si="29">CONCATENATE("df = df.join(",A73,"_sector_mad, on=['year-month', 'industry'])")</f>
        <v>df = df.join(past_thirty_month_return_sector_mad, on=['year-month', 'industry'])</v>
      </c>
      <c r="U73" t="str">
        <f t="shared" ref="U73:U136" si="30">CONCATENATE("df['", A73,"_zscore'] = (df['",A73, "'] - df['", A73,"_median']) / df['",A73,"_mad']")</f>
        <v>df['past_thirty_month_return_zscore'] = (df['past_thirty_month_return'] - df['past_thirty_month_return_median']) / df['past_thirty_month_return_mad']</v>
      </c>
      <c r="V73" t="str">
        <f t="shared" ref="V73:V136" si="31">CONCATENATE("df['", A73,"_sector_zscore'] = (df['",A73, "'] - df['", A73,"_sector_median']) / df['",A73,"_sector_mad']")</f>
        <v>df['past_thirty_month_return_sector_zscore'] = (df['past_thirty_month_return'] - df['past_thirty_month_return_sector_median']) / df['past_thirty_month_return_sector_mad']</v>
      </c>
    </row>
    <row r="74" spans="1:22" x14ac:dyDescent="0.25">
      <c r="A74" t="s">
        <v>73</v>
      </c>
      <c r="B74">
        <v>72</v>
      </c>
      <c r="C74" t="str">
        <f t="shared" si="16"/>
        <v xml:space="preserve">'past_thirtyone_month_return', </v>
      </c>
      <c r="D74">
        <v>265</v>
      </c>
      <c r="E74" t="str">
        <f t="shared" si="17"/>
        <v xml:space="preserve">df = df[np.abs(df.past_thirtyone_month_return-df.past_thirtyone_month_return.apply(np.nanmean())&lt;=(3*df.past_thirtyone_month_return.apply(nanstd())] </v>
      </c>
      <c r="F74" t="str">
        <f t="shared" si="18"/>
        <v>past_thirtyone_month_return_median = df.groupby(['year-month'])[['past_thirtyone_month_return']].apply(np.nanmedian)</v>
      </c>
      <c r="G74">
        <v>266</v>
      </c>
      <c r="H74" t="str">
        <f t="shared" si="19"/>
        <v>past_thirtyone_month_return_median.name = 'past_thirtyone_month_return_median'</v>
      </c>
      <c r="I74">
        <v>267</v>
      </c>
      <c r="J74">
        <v>268</v>
      </c>
      <c r="K74" t="str">
        <f t="shared" si="20"/>
        <v>df = df.join(past_thirtyone_month_return_median, on=['year-month'])</v>
      </c>
      <c r="L74" t="str">
        <f t="shared" si="21"/>
        <v>past_thirtyone_month_return_sector_median = df.groupby(['year-month', 'industry'])[['past_thirtyone_month_return']].apply(np.nanmedian)</v>
      </c>
      <c r="M74" t="str">
        <f t="shared" si="22"/>
        <v>past_thirtyone_month_return_sector_median.name = 'past_thirtyone_month_return_sector_median'</v>
      </c>
      <c r="N74" t="str">
        <f t="shared" si="23"/>
        <v>df = df.join(past_thirtyone_month_return_sector_median, on=['year-month', 'industry'])</v>
      </c>
      <c r="O74" t="str">
        <f t="shared" si="24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P74" t="str">
        <f t="shared" si="25"/>
        <v>past_thirtyone_month_return_mad.name = 'past_thirtyone_month_return_mad'</v>
      </c>
      <c r="Q74" t="str">
        <f t="shared" si="26"/>
        <v>df = df.join(past_thirtyone_month_return_mad, on=['year-month'])</v>
      </c>
      <c r="R74" t="str">
        <f t="shared" si="27"/>
        <v>if df.groupby(['year-month', 'industry'])[['past_thirtyone_month_return']].apply(mad).any() == 0:
    past_thirtyone_month_return_sector_mad = df.groupby(['year-month', 'industry'])[['past_thirtyone_month_return']].apply(meanad)
else:
    past_thirtyone_month_return_sector_mad = df.groupby(['year-month', 'industry'])[['past_thirtyone_month_return']].apply(mad)</v>
      </c>
      <c r="S74" t="str">
        <f t="shared" si="28"/>
        <v>past_thirtyone_month_return_sector_mad.name = 'past_thirtyone_month_return_sector_mad'</v>
      </c>
      <c r="T74" t="str">
        <f t="shared" si="29"/>
        <v>df = df.join(past_thirtyone_month_return_sector_mad, on=['year-month', 'industry'])</v>
      </c>
      <c r="U74" t="str">
        <f t="shared" si="30"/>
        <v>df['past_thirtyone_month_return_zscore'] = (df['past_thirtyone_month_return'] - df['past_thirtyone_month_return_median']) / df['past_thirtyone_month_return_mad']</v>
      </c>
      <c r="V74" t="str">
        <f t="shared" si="31"/>
        <v>df['past_thirtyone_month_return_sector_zscore'] = (df['past_thirtyone_month_return'] - df['past_thirtyone_month_return_sector_median']) / df['past_thirtyone_month_return_sector_mad']</v>
      </c>
    </row>
    <row r="75" spans="1:22" x14ac:dyDescent="0.25">
      <c r="A75" t="s">
        <v>65</v>
      </c>
      <c r="B75">
        <v>73</v>
      </c>
      <c r="C75" t="str">
        <f t="shared" si="16"/>
        <v xml:space="preserve">'past_thirtytwo_month_return', </v>
      </c>
      <c r="D75">
        <v>269</v>
      </c>
      <c r="E75" t="str">
        <f t="shared" si="17"/>
        <v xml:space="preserve">df = df[np.abs(df.past_thirtytwo_month_return-df.past_thirtytwo_month_return.apply(np.nanmean())&lt;=(3*df.past_thirtytwo_month_return.apply(nanstd())] </v>
      </c>
      <c r="F75" t="str">
        <f t="shared" si="18"/>
        <v>past_thirtytwo_month_return_median = df.groupby(['year-month'])[['past_thirtytwo_month_return']].apply(np.nanmedian)</v>
      </c>
      <c r="G75">
        <v>270</v>
      </c>
      <c r="H75" t="str">
        <f t="shared" si="19"/>
        <v>past_thirtytwo_month_return_median.name = 'past_thirtytwo_month_return_median'</v>
      </c>
      <c r="I75">
        <v>271</v>
      </c>
      <c r="J75">
        <v>272</v>
      </c>
      <c r="K75" t="str">
        <f t="shared" si="20"/>
        <v>df = df.join(past_thirtytwo_month_return_median, on=['year-month'])</v>
      </c>
      <c r="L75" t="str">
        <f t="shared" si="21"/>
        <v>past_thirtytwo_month_return_sector_median = df.groupby(['year-month', 'industry'])[['past_thirtytwo_month_return']].apply(np.nanmedian)</v>
      </c>
      <c r="M75" t="str">
        <f t="shared" si="22"/>
        <v>past_thirtytwo_month_return_sector_median.name = 'past_thirtytwo_month_return_sector_median'</v>
      </c>
      <c r="N75" t="str">
        <f t="shared" si="23"/>
        <v>df = df.join(past_thirtytwo_month_return_sector_median, on=['year-month', 'industry'])</v>
      </c>
      <c r="O75" t="str">
        <f t="shared" si="24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P75" t="str">
        <f t="shared" si="25"/>
        <v>past_thirtytwo_month_return_mad.name = 'past_thirtytwo_month_return_mad'</v>
      </c>
      <c r="Q75" t="str">
        <f t="shared" si="26"/>
        <v>df = df.join(past_thirtytwo_month_return_mad, on=['year-month'])</v>
      </c>
      <c r="R75" t="str">
        <f t="shared" si="27"/>
        <v>if df.groupby(['year-month', 'industry'])[['past_thirtytwo_month_return']].apply(mad).any() == 0:
    past_thirtytwo_month_return_sector_mad = df.groupby(['year-month', 'industry'])[['past_thirtytwo_month_return']].apply(meanad)
else:
    past_thirtytwo_month_return_sector_mad = df.groupby(['year-month', 'industry'])[['past_thirtytwo_month_return']].apply(mad)</v>
      </c>
      <c r="S75" t="str">
        <f t="shared" si="28"/>
        <v>past_thirtytwo_month_return_sector_mad.name = 'past_thirtytwo_month_return_sector_mad'</v>
      </c>
      <c r="T75" t="str">
        <f t="shared" si="29"/>
        <v>df = df.join(past_thirtytwo_month_return_sector_mad, on=['year-month', 'industry'])</v>
      </c>
      <c r="U75" t="str">
        <f t="shared" si="30"/>
        <v>df['past_thirtytwo_month_return_zscore'] = (df['past_thirtytwo_month_return'] - df['past_thirtytwo_month_return_median']) / df['past_thirtytwo_month_return_mad']</v>
      </c>
      <c r="V75" t="str">
        <f t="shared" si="31"/>
        <v>df['past_thirtytwo_month_return_sector_zscore'] = (df['past_thirtytwo_month_return'] - df['past_thirtytwo_month_return_sector_median']) / df['past_thirtytwo_month_return_sector_mad']</v>
      </c>
    </row>
    <row r="76" spans="1:22" x14ac:dyDescent="0.25">
      <c r="A76" t="s">
        <v>52</v>
      </c>
      <c r="B76">
        <v>74</v>
      </c>
      <c r="C76" t="str">
        <f t="shared" si="16"/>
        <v xml:space="preserve">'past_thirtythree_month_return', </v>
      </c>
      <c r="D76">
        <v>273</v>
      </c>
      <c r="E76" t="str">
        <f t="shared" si="17"/>
        <v xml:space="preserve">df = df[np.abs(df.past_thirtythree_month_return-df.past_thirtythree_month_return.apply(np.nanmean())&lt;=(3*df.past_thirtythree_month_return.apply(nanstd())] </v>
      </c>
      <c r="F76" t="str">
        <f t="shared" si="18"/>
        <v>past_thirtythree_month_return_median = df.groupby(['year-month'])[['past_thirtythree_month_return']].apply(np.nanmedian)</v>
      </c>
      <c r="G76">
        <v>274</v>
      </c>
      <c r="H76" t="str">
        <f t="shared" si="19"/>
        <v>past_thirtythree_month_return_median.name = 'past_thirtythree_month_return_median'</v>
      </c>
      <c r="I76">
        <v>275</v>
      </c>
      <c r="J76">
        <v>276</v>
      </c>
      <c r="K76" t="str">
        <f t="shared" si="20"/>
        <v>df = df.join(past_thirtythree_month_return_median, on=['year-month'])</v>
      </c>
      <c r="L76" t="str">
        <f t="shared" si="21"/>
        <v>past_thirtythree_month_return_sector_median = df.groupby(['year-month', 'industry'])[['past_thirtythree_month_return']].apply(np.nanmedian)</v>
      </c>
      <c r="M76" t="str">
        <f t="shared" si="22"/>
        <v>past_thirtythree_month_return_sector_median.name = 'past_thirtythree_month_return_sector_median'</v>
      </c>
      <c r="N76" t="str">
        <f t="shared" si="23"/>
        <v>df = df.join(past_thirtythree_month_return_sector_median, on=['year-month', 'industry'])</v>
      </c>
      <c r="O76" t="str">
        <f t="shared" si="24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P76" t="str">
        <f t="shared" si="25"/>
        <v>past_thirtythree_month_return_mad.name = 'past_thirtythree_month_return_mad'</v>
      </c>
      <c r="Q76" t="str">
        <f t="shared" si="26"/>
        <v>df = df.join(past_thirtythree_month_return_mad, on=['year-month'])</v>
      </c>
      <c r="R76" t="str">
        <f t="shared" si="27"/>
        <v>if df.groupby(['year-month', 'industry'])[['past_thirtythree_month_return']].apply(mad).any() == 0:
    past_thirtythree_month_return_sector_mad = df.groupby(['year-month', 'industry'])[['past_thirtythree_month_return']].apply(meanad)
else:
    past_thirtythree_month_return_sector_mad = df.groupby(['year-month', 'industry'])[['past_thirtythree_month_return']].apply(mad)</v>
      </c>
      <c r="S76" t="str">
        <f t="shared" si="28"/>
        <v>past_thirtythree_month_return_sector_mad.name = 'past_thirtythree_month_return_sector_mad'</v>
      </c>
      <c r="T76" t="str">
        <f t="shared" si="29"/>
        <v>df = df.join(past_thirtythree_month_return_sector_mad, on=['year-month', 'industry'])</v>
      </c>
      <c r="U76" t="str">
        <f t="shared" si="30"/>
        <v>df['past_thirtythree_month_return_zscore'] = (df['past_thirtythree_month_return'] - df['past_thirtythree_month_return_median']) / df['past_thirtythree_month_return_mad']</v>
      </c>
      <c r="V76" t="str">
        <f t="shared" si="31"/>
        <v>df['past_thirtythree_month_return_sector_zscore'] = (df['past_thirtythree_month_return'] - df['past_thirtythree_month_return_sector_median']) / df['past_thirtythree_month_return_sector_mad']</v>
      </c>
    </row>
    <row r="77" spans="1:22" x14ac:dyDescent="0.25">
      <c r="A77" t="s">
        <v>42</v>
      </c>
      <c r="B77">
        <v>75</v>
      </c>
      <c r="C77" t="str">
        <f t="shared" si="16"/>
        <v xml:space="preserve">'past_thirtyfour_month_return', </v>
      </c>
      <c r="D77">
        <v>277</v>
      </c>
      <c r="E77" t="str">
        <f t="shared" si="17"/>
        <v xml:space="preserve">df = df[np.abs(df.past_thirtyfour_month_return-df.past_thirtyfour_month_return.apply(np.nanmean())&lt;=(3*df.past_thirtyfour_month_return.apply(nanstd())] </v>
      </c>
      <c r="F77" t="str">
        <f t="shared" si="18"/>
        <v>past_thirtyfour_month_return_median = df.groupby(['year-month'])[['past_thirtyfour_month_return']].apply(np.nanmedian)</v>
      </c>
      <c r="G77">
        <v>278</v>
      </c>
      <c r="H77" t="str">
        <f t="shared" si="19"/>
        <v>past_thirtyfour_month_return_median.name = 'past_thirtyfour_month_return_median'</v>
      </c>
      <c r="I77">
        <v>279</v>
      </c>
      <c r="J77">
        <v>280</v>
      </c>
      <c r="K77" t="str">
        <f t="shared" si="20"/>
        <v>df = df.join(past_thirtyfour_month_return_median, on=['year-month'])</v>
      </c>
      <c r="L77" t="str">
        <f t="shared" si="21"/>
        <v>past_thirtyfour_month_return_sector_median = df.groupby(['year-month', 'industry'])[['past_thirtyfour_month_return']].apply(np.nanmedian)</v>
      </c>
      <c r="M77" t="str">
        <f t="shared" si="22"/>
        <v>past_thirtyfour_month_return_sector_median.name = 'past_thirtyfour_month_return_sector_median'</v>
      </c>
      <c r="N77" t="str">
        <f t="shared" si="23"/>
        <v>df = df.join(past_thirtyfour_month_return_sector_median, on=['year-month', 'industry'])</v>
      </c>
      <c r="O77" t="str">
        <f t="shared" si="24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P77" t="str">
        <f t="shared" si="25"/>
        <v>past_thirtyfour_month_return_mad.name = 'past_thirtyfour_month_return_mad'</v>
      </c>
      <c r="Q77" t="str">
        <f t="shared" si="26"/>
        <v>df = df.join(past_thirtyfour_month_return_mad, on=['year-month'])</v>
      </c>
      <c r="R77" t="str">
        <f t="shared" si="27"/>
        <v>if df.groupby(['year-month', 'industry'])[['past_thirtyfour_month_return']].apply(mad).any() == 0:
    past_thirtyfour_month_return_sector_mad = df.groupby(['year-month', 'industry'])[['past_thirtyfour_month_return']].apply(meanad)
else:
    past_thirtyfour_month_return_sector_mad = df.groupby(['year-month', 'industry'])[['past_thirtyfour_month_return']].apply(mad)</v>
      </c>
      <c r="S77" t="str">
        <f t="shared" si="28"/>
        <v>past_thirtyfour_month_return_sector_mad.name = 'past_thirtyfour_month_return_sector_mad'</v>
      </c>
      <c r="T77" t="str">
        <f t="shared" si="29"/>
        <v>df = df.join(past_thirtyfour_month_return_sector_mad, on=['year-month', 'industry'])</v>
      </c>
      <c r="U77" t="str">
        <f t="shared" si="30"/>
        <v>df['past_thirtyfour_month_return_zscore'] = (df['past_thirtyfour_month_return'] - df['past_thirtyfour_month_return_median']) / df['past_thirtyfour_month_return_mad']</v>
      </c>
      <c r="V77" t="str">
        <f t="shared" si="31"/>
        <v>df['past_thirtyfour_month_return_sector_zscore'] = (df['past_thirtyfour_month_return'] - df['past_thirtyfour_month_return_sector_median']) / df['past_thirtyfour_month_return_sector_mad']</v>
      </c>
    </row>
    <row r="78" spans="1:22" x14ac:dyDescent="0.25">
      <c r="A78" t="s">
        <v>36</v>
      </c>
      <c r="B78">
        <v>76</v>
      </c>
      <c r="C78" t="str">
        <f t="shared" si="16"/>
        <v xml:space="preserve">'past_thirtyfive_month_return', </v>
      </c>
      <c r="D78">
        <v>281</v>
      </c>
      <c r="E78" t="str">
        <f t="shared" si="17"/>
        <v xml:space="preserve">df = df[np.abs(df.past_thirtyfive_month_return-df.past_thirtyfive_month_return.apply(np.nanmean())&lt;=(3*df.past_thirtyfive_month_return.apply(nanstd())] </v>
      </c>
      <c r="F78" t="str">
        <f t="shared" si="18"/>
        <v>past_thirtyfive_month_return_median = df.groupby(['year-month'])[['past_thirtyfive_month_return']].apply(np.nanmedian)</v>
      </c>
      <c r="G78">
        <v>282</v>
      </c>
      <c r="H78" t="str">
        <f t="shared" si="19"/>
        <v>past_thirtyfive_month_return_median.name = 'past_thirtyfive_month_return_median'</v>
      </c>
      <c r="I78">
        <v>283</v>
      </c>
      <c r="J78">
        <v>284</v>
      </c>
      <c r="K78" t="str">
        <f t="shared" si="20"/>
        <v>df = df.join(past_thirtyfive_month_return_median, on=['year-month'])</v>
      </c>
      <c r="L78" t="str">
        <f t="shared" si="21"/>
        <v>past_thirtyfive_month_return_sector_median = df.groupby(['year-month', 'industry'])[['past_thirtyfive_month_return']].apply(np.nanmedian)</v>
      </c>
      <c r="M78" t="str">
        <f t="shared" si="22"/>
        <v>past_thirtyfive_month_return_sector_median.name = 'past_thirtyfive_month_return_sector_median'</v>
      </c>
      <c r="N78" t="str">
        <f t="shared" si="23"/>
        <v>df = df.join(past_thirtyfive_month_return_sector_median, on=['year-month', 'industry'])</v>
      </c>
      <c r="O78" t="str">
        <f t="shared" si="24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P78" t="str">
        <f t="shared" si="25"/>
        <v>past_thirtyfive_month_return_mad.name = 'past_thirtyfive_month_return_mad'</v>
      </c>
      <c r="Q78" t="str">
        <f t="shared" si="26"/>
        <v>df = df.join(past_thirtyfive_month_return_mad, on=['year-month'])</v>
      </c>
      <c r="R78" t="str">
        <f t="shared" si="27"/>
        <v>if df.groupby(['year-month', 'industry'])[['past_thirtyfive_month_return']].apply(mad).any() == 0:
    past_thirtyfive_month_return_sector_mad = df.groupby(['year-month', 'industry'])[['past_thirtyfive_month_return']].apply(meanad)
else:
    past_thirtyfive_month_return_sector_mad = df.groupby(['year-month', 'industry'])[['past_thirtyfive_month_return']].apply(mad)</v>
      </c>
      <c r="S78" t="str">
        <f t="shared" si="28"/>
        <v>past_thirtyfive_month_return_sector_mad.name = 'past_thirtyfive_month_return_sector_mad'</v>
      </c>
      <c r="T78" t="str">
        <f t="shared" si="29"/>
        <v>df = df.join(past_thirtyfive_month_return_sector_mad, on=['year-month', 'industry'])</v>
      </c>
      <c r="U78" t="str">
        <f t="shared" si="30"/>
        <v>df['past_thirtyfive_month_return_zscore'] = (df['past_thirtyfive_month_return'] - df['past_thirtyfive_month_return_median']) / df['past_thirtyfive_month_return_mad']</v>
      </c>
      <c r="V78" t="str">
        <f t="shared" si="31"/>
        <v>df['past_thirtyfive_month_return_sector_zscore'] = (df['past_thirtyfive_month_return'] - df['past_thirtyfive_month_return_sector_median']) / df['past_thirtyfive_month_return_sector_mad']</v>
      </c>
    </row>
    <row r="79" spans="1:22" x14ac:dyDescent="0.25">
      <c r="A79" t="s">
        <v>29</v>
      </c>
      <c r="B79">
        <v>77</v>
      </c>
      <c r="C79" t="str">
        <f t="shared" si="16"/>
        <v xml:space="preserve">'past_thirtysix_month_return', </v>
      </c>
      <c r="D79">
        <v>285</v>
      </c>
      <c r="E79" t="str">
        <f t="shared" si="17"/>
        <v xml:space="preserve">df = df[np.abs(df.past_thirtysix_month_return-df.past_thirtysix_month_return.apply(np.nanmean())&lt;=(3*df.past_thirtysix_month_return.apply(nanstd())] </v>
      </c>
      <c r="F79" t="str">
        <f t="shared" si="18"/>
        <v>past_thirtysix_month_return_median = df.groupby(['year-month'])[['past_thirtysix_month_return']].apply(np.nanmedian)</v>
      </c>
      <c r="G79">
        <v>286</v>
      </c>
      <c r="H79" t="str">
        <f t="shared" si="19"/>
        <v>past_thirtysix_month_return_median.name = 'past_thirtysix_month_return_median'</v>
      </c>
      <c r="I79">
        <v>287</v>
      </c>
      <c r="J79">
        <v>288</v>
      </c>
      <c r="K79" t="str">
        <f t="shared" si="20"/>
        <v>df = df.join(past_thirtysix_month_return_median, on=['year-month'])</v>
      </c>
      <c r="L79" t="str">
        <f t="shared" si="21"/>
        <v>past_thirtysix_month_return_sector_median = df.groupby(['year-month', 'industry'])[['past_thirtysix_month_return']].apply(np.nanmedian)</v>
      </c>
      <c r="M79" t="str">
        <f t="shared" si="22"/>
        <v>past_thirtysix_month_return_sector_median.name = 'past_thirtysix_month_return_sector_median'</v>
      </c>
      <c r="N79" t="str">
        <f t="shared" si="23"/>
        <v>df = df.join(past_thirtysix_month_return_sector_median, on=['year-month', 'industry'])</v>
      </c>
      <c r="O79" t="str">
        <f t="shared" si="24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P79" t="str">
        <f t="shared" si="25"/>
        <v>past_thirtysix_month_return_mad.name = 'past_thirtysix_month_return_mad'</v>
      </c>
      <c r="Q79" t="str">
        <f t="shared" si="26"/>
        <v>df = df.join(past_thirtysix_month_return_mad, on=['year-month'])</v>
      </c>
      <c r="R79" t="str">
        <f t="shared" si="27"/>
        <v>if df.groupby(['year-month', 'industry'])[['past_thirtysix_month_return']].apply(mad).any() == 0:
    past_thirtysix_month_return_sector_mad = df.groupby(['year-month', 'industry'])[['past_thirtysix_month_return']].apply(meanad)
else:
    past_thirtysix_month_return_sector_mad = df.groupby(['year-month', 'industry'])[['past_thirtysix_month_return']].apply(mad)</v>
      </c>
      <c r="S79" t="str">
        <f t="shared" si="28"/>
        <v>past_thirtysix_month_return_sector_mad.name = 'past_thirtysix_month_return_sector_mad'</v>
      </c>
      <c r="T79" t="str">
        <f t="shared" si="29"/>
        <v>df = df.join(past_thirtysix_month_return_sector_mad, on=['year-month', 'industry'])</v>
      </c>
      <c r="U79" t="str">
        <f t="shared" si="30"/>
        <v>df['past_thirtysix_month_return_zscore'] = (df['past_thirtysix_month_return'] - df['past_thirtysix_month_return_median']) / df['past_thirtysix_month_return_mad']</v>
      </c>
      <c r="V79" t="str">
        <f t="shared" si="31"/>
        <v>df['past_thirtysix_month_return_sector_zscore'] = (df['past_thirtysix_month_return'] - df['past_thirtysix_month_return_sector_median']) / df['past_thirtysix_month_return_sector_mad']</v>
      </c>
    </row>
    <row r="80" spans="1:22" x14ac:dyDescent="0.25">
      <c r="A80" t="s">
        <v>447</v>
      </c>
      <c r="B80">
        <v>78</v>
      </c>
      <c r="C80" t="str">
        <f t="shared" si="16"/>
        <v xml:space="preserve">'accrual', </v>
      </c>
      <c r="D80">
        <v>289</v>
      </c>
      <c r="E80" t="str">
        <f t="shared" si="17"/>
        <v xml:space="preserve">df = df[np.abs(df.accrual-df.accrual.apply(np.nanmean())&lt;=(3*df.accrual.apply(nanstd())] </v>
      </c>
      <c r="F80" t="str">
        <f t="shared" si="18"/>
        <v>accrual_median = df.groupby(['year-month'])[['accrual']].apply(np.nanmedian)</v>
      </c>
      <c r="G80">
        <v>290</v>
      </c>
      <c r="H80" t="str">
        <f t="shared" si="19"/>
        <v>accrual_median.name = 'accrual_median'</v>
      </c>
      <c r="I80">
        <v>291</v>
      </c>
      <c r="J80">
        <v>292</v>
      </c>
      <c r="K80" t="str">
        <f t="shared" si="20"/>
        <v>df = df.join(accrual_median, on=['year-month'])</v>
      </c>
      <c r="L80" t="str">
        <f t="shared" si="21"/>
        <v>accrual_sector_median = df.groupby(['year-month', 'industry'])[['accrual']].apply(np.nanmedian)</v>
      </c>
      <c r="M80" t="str">
        <f t="shared" si="22"/>
        <v>accrual_sector_median.name = 'accrual_sector_median'</v>
      </c>
      <c r="N80" t="str">
        <f t="shared" si="23"/>
        <v>df = df.join(accrual_sector_median, on=['year-month', 'industry'])</v>
      </c>
      <c r="O80" t="str">
        <f t="shared" si="24"/>
        <v>if df.groupby(['year-month'])[['accrual']].apply(mad).any() == 0:
    accrual_mad = df.groupby(['year-month'])[['accrual']].apply(meanad)
else:
    accrual_mad = df.groupby(['year-month'])[['accrual']].apply(mad)</v>
      </c>
      <c r="P80" t="str">
        <f t="shared" si="25"/>
        <v>accrual_mad.name = 'accrual_mad'</v>
      </c>
      <c r="Q80" t="str">
        <f t="shared" si="26"/>
        <v>df = df.join(accrual_mad, on=['year-month'])</v>
      </c>
      <c r="R80" t="str">
        <f t="shared" si="27"/>
        <v>if df.groupby(['year-month', 'industry'])[['accrual']].apply(mad).any() == 0:
    accrual_sector_mad = df.groupby(['year-month', 'industry'])[['accrual']].apply(meanad)
else:
    accrual_sector_mad = df.groupby(['year-month', 'industry'])[['accrual']].apply(mad)</v>
      </c>
      <c r="S80" t="str">
        <f t="shared" si="28"/>
        <v>accrual_sector_mad.name = 'accrual_sector_mad'</v>
      </c>
      <c r="T80" t="str">
        <f t="shared" si="29"/>
        <v>df = df.join(accrual_sector_mad, on=['year-month', 'industry'])</v>
      </c>
      <c r="U80" t="str">
        <f t="shared" si="30"/>
        <v>df['accrual_zscore'] = (df['accrual'] - df['accrual_median']) / df['accrual_mad']</v>
      </c>
      <c r="V80" t="str">
        <f t="shared" si="31"/>
        <v>df['accrual_sector_zscore'] = (df['accrual'] - df['accrual_sector_median']) / df['accrual_sector_mad']</v>
      </c>
    </row>
    <row r="81" spans="1:22" x14ac:dyDescent="0.25">
      <c r="A81" t="s">
        <v>406</v>
      </c>
      <c r="B81">
        <v>79</v>
      </c>
      <c r="C81" t="str">
        <f t="shared" si="16"/>
        <v xml:space="preserve">'adv_sale', </v>
      </c>
      <c r="D81">
        <v>293</v>
      </c>
      <c r="E81" t="str">
        <f t="shared" si="17"/>
        <v xml:space="preserve">df = df[np.abs(df.adv_sale-df.adv_sale.apply(np.nanmean())&lt;=(3*df.adv_sale.apply(nanstd())] </v>
      </c>
      <c r="F81" t="str">
        <f t="shared" si="18"/>
        <v>adv_sale_median = df.groupby(['year-month'])[['adv_sale']].apply(np.nanmedian)</v>
      </c>
      <c r="G81">
        <v>294</v>
      </c>
      <c r="H81" t="str">
        <f t="shared" si="19"/>
        <v>adv_sale_median.name = 'adv_sale_median'</v>
      </c>
      <c r="I81">
        <v>295</v>
      </c>
      <c r="J81">
        <v>296</v>
      </c>
      <c r="K81" t="str">
        <f t="shared" si="20"/>
        <v>df = df.join(adv_sale_median, on=['year-month'])</v>
      </c>
      <c r="L81" t="str">
        <f t="shared" si="21"/>
        <v>adv_sale_sector_median = df.groupby(['year-month', 'industry'])[['adv_sale']].apply(np.nanmedian)</v>
      </c>
      <c r="M81" t="str">
        <f t="shared" si="22"/>
        <v>adv_sale_sector_median.name = 'adv_sale_sector_median'</v>
      </c>
      <c r="N81" t="str">
        <f t="shared" si="23"/>
        <v>df = df.join(adv_sale_sector_median, on=['year-month', 'industry'])</v>
      </c>
      <c r="O81" t="str">
        <f t="shared" si="24"/>
        <v>if df.groupby(['year-month'])[['adv_sale']].apply(mad).any() == 0:
    adv_sale_mad = df.groupby(['year-month'])[['adv_sale']].apply(meanad)
else:
    adv_sale_mad = df.groupby(['year-month'])[['adv_sale']].apply(mad)</v>
      </c>
      <c r="P81" t="str">
        <f t="shared" si="25"/>
        <v>adv_sale_mad.name = 'adv_sale_mad'</v>
      </c>
      <c r="Q81" t="str">
        <f t="shared" si="26"/>
        <v>df = df.join(adv_sale_mad, on=['year-month'])</v>
      </c>
      <c r="R81" t="str">
        <f t="shared" si="27"/>
        <v>if df.groupby(['year-month', 'industry'])[['adv_sale']].apply(mad).any() == 0:
    adv_sale_sector_mad = df.groupby(['year-month', 'industry'])[['adv_sale']].apply(meanad)
else:
    adv_sale_sector_mad = df.groupby(['year-month', 'industry'])[['adv_sale']].apply(mad)</v>
      </c>
      <c r="S81" t="str">
        <f t="shared" si="28"/>
        <v>adv_sale_sector_mad.name = 'adv_sale_sector_mad'</v>
      </c>
      <c r="T81" t="str">
        <f t="shared" si="29"/>
        <v>df = df.join(adv_sale_sector_mad, on=['year-month', 'industry'])</v>
      </c>
      <c r="U81" t="str">
        <f t="shared" si="30"/>
        <v>df['adv_sale_zscore'] = (df['adv_sale'] - df['adv_sale_median']) / df['adv_sale_mad']</v>
      </c>
      <c r="V81" t="str">
        <f t="shared" si="31"/>
        <v>df['adv_sale_sector_zscore'] = (df['adv_sale'] - df['adv_sale_sector_median']) / df['adv_sale_sector_mad']</v>
      </c>
    </row>
    <row r="82" spans="1:22" x14ac:dyDescent="0.25">
      <c r="A82" t="s">
        <v>443</v>
      </c>
      <c r="B82">
        <v>80</v>
      </c>
      <c r="C82" t="str">
        <f t="shared" si="16"/>
        <v xml:space="preserve">'aftret_eq', </v>
      </c>
      <c r="D82">
        <v>297</v>
      </c>
      <c r="E82" t="str">
        <f t="shared" si="17"/>
        <v xml:space="preserve">df = df[np.abs(df.aftret_eq-df.aftret_eq.apply(np.nanmean())&lt;=(3*df.aftret_eq.apply(nanstd())] </v>
      </c>
      <c r="F82" t="str">
        <f t="shared" si="18"/>
        <v>aftret_eq_median = df.groupby(['year-month'])[['aftret_eq']].apply(np.nanmedian)</v>
      </c>
      <c r="G82">
        <v>298</v>
      </c>
      <c r="H82" t="str">
        <f t="shared" si="19"/>
        <v>aftret_eq_median.name = 'aftret_eq_median'</v>
      </c>
      <c r="I82">
        <v>299</v>
      </c>
      <c r="J82">
        <v>300</v>
      </c>
      <c r="K82" t="str">
        <f t="shared" si="20"/>
        <v>df = df.join(aftret_eq_median, on=['year-month'])</v>
      </c>
      <c r="L82" t="str">
        <f t="shared" si="21"/>
        <v>aftret_eq_sector_median = df.groupby(['year-month', 'industry'])[['aftret_eq']].apply(np.nanmedian)</v>
      </c>
      <c r="M82" t="str">
        <f t="shared" si="22"/>
        <v>aftret_eq_sector_median.name = 'aftret_eq_sector_median'</v>
      </c>
      <c r="N82" t="str">
        <f t="shared" si="23"/>
        <v>df = df.join(aftret_eq_sector_median, on=['year-month', 'industry'])</v>
      </c>
      <c r="O82" t="str">
        <f t="shared" si="24"/>
        <v>if df.groupby(['year-month'])[['aftret_eq']].apply(mad).any() == 0:
    aftret_eq_mad = df.groupby(['year-month'])[['aftret_eq']].apply(meanad)
else:
    aftret_eq_mad = df.groupby(['year-month'])[['aftret_eq']].apply(mad)</v>
      </c>
      <c r="P82" t="str">
        <f t="shared" si="25"/>
        <v>aftret_eq_mad.name = 'aftret_eq_mad'</v>
      </c>
      <c r="Q82" t="str">
        <f t="shared" si="26"/>
        <v>df = df.join(aftret_eq_mad, on=['year-month'])</v>
      </c>
      <c r="R82" t="str">
        <f t="shared" si="27"/>
        <v>if df.groupby(['year-month', 'industry'])[['aftret_eq']].apply(mad).any() == 0:
    aftret_eq_sector_mad = df.groupby(['year-month', 'industry'])[['aftret_eq']].apply(meanad)
else:
    aftret_eq_sector_mad = df.groupby(['year-month', 'industry'])[['aftret_eq']].apply(mad)</v>
      </c>
      <c r="S82" t="str">
        <f t="shared" si="28"/>
        <v>aftret_eq_sector_mad.name = 'aftret_eq_sector_mad'</v>
      </c>
      <c r="T82" t="str">
        <f t="shared" si="29"/>
        <v>df = df.join(aftret_eq_sector_mad, on=['year-month', 'industry'])</v>
      </c>
      <c r="U82" t="str">
        <f t="shared" si="30"/>
        <v>df['aftret_eq_zscore'] = (df['aftret_eq'] - df['aftret_eq_median']) / df['aftret_eq_mad']</v>
      </c>
      <c r="V82" t="str">
        <f t="shared" si="31"/>
        <v>df['aftret_eq_sector_zscore'] = (df['aftret_eq'] - df['aftret_eq_sector_median']) / df['aftret_eq_sector_mad']</v>
      </c>
    </row>
    <row r="83" spans="1:22" x14ac:dyDescent="0.25">
      <c r="A83" t="s">
        <v>445</v>
      </c>
      <c r="B83">
        <v>81</v>
      </c>
      <c r="C83" t="str">
        <f t="shared" si="16"/>
        <v xml:space="preserve">'aftret_equity', </v>
      </c>
      <c r="D83">
        <v>301</v>
      </c>
      <c r="E83" t="str">
        <f t="shared" si="17"/>
        <v xml:space="preserve">df = df[np.abs(df.aftret_equity-df.aftret_equity.apply(np.nanmean())&lt;=(3*df.aftret_equity.apply(nanstd())] </v>
      </c>
      <c r="F83" t="str">
        <f t="shared" si="18"/>
        <v>aftret_equity_median = df.groupby(['year-month'])[['aftret_equity']].apply(np.nanmedian)</v>
      </c>
      <c r="G83">
        <v>302</v>
      </c>
      <c r="H83" t="str">
        <f t="shared" si="19"/>
        <v>aftret_equity_median.name = 'aftret_equity_median'</v>
      </c>
      <c r="I83">
        <v>303</v>
      </c>
      <c r="J83">
        <v>304</v>
      </c>
      <c r="K83" t="str">
        <f t="shared" si="20"/>
        <v>df = df.join(aftret_equity_median, on=['year-month'])</v>
      </c>
      <c r="L83" t="str">
        <f t="shared" si="21"/>
        <v>aftret_equity_sector_median = df.groupby(['year-month', 'industry'])[['aftret_equity']].apply(np.nanmedian)</v>
      </c>
      <c r="M83" t="str">
        <f t="shared" si="22"/>
        <v>aftret_equity_sector_median.name = 'aftret_equity_sector_median'</v>
      </c>
      <c r="N83" t="str">
        <f t="shared" si="23"/>
        <v>df = df.join(aftret_equity_sector_median, on=['year-month', 'industry'])</v>
      </c>
      <c r="O83" t="str">
        <f t="shared" si="24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P83" t="str">
        <f t="shared" si="25"/>
        <v>aftret_equity_mad.name = 'aftret_equity_mad'</v>
      </c>
      <c r="Q83" t="str">
        <f t="shared" si="26"/>
        <v>df = df.join(aftret_equity_mad, on=['year-month'])</v>
      </c>
      <c r="R83" t="str">
        <f t="shared" si="27"/>
        <v>if df.groupby(['year-month', 'industry'])[['aftret_equity']].apply(mad).any() == 0:
    aftret_equity_sector_mad = df.groupby(['year-month', 'industry'])[['aftret_equity']].apply(meanad)
else:
    aftret_equity_sector_mad = df.groupby(['year-month', 'industry'])[['aftret_equity']].apply(mad)</v>
      </c>
      <c r="S83" t="str">
        <f t="shared" si="28"/>
        <v>aftret_equity_sector_mad.name = 'aftret_equity_sector_mad'</v>
      </c>
      <c r="T83" t="str">
        <f t="shared" si="29"/>
        <v>df = df.join(aftret_equity_sector_mad, on=['year-month', 'industry'])</v>
      </c>
      <c r="U83" t="str">
        <f t="shared" si="30"/>
        <v>df['aftret_equity_zscore'] = (df['aftret_equity'] - df['aftret_equity_median']) / df['aftret_equity_mad']</v>
      </c>
      <c r="V83" t="str">
        <f t="shared" si="31"/>
        <v>df['aftret_equity_sector_zscore'] = (df['aftret_equity'] - df['aftret_equity_sector_median']) / df['aftret_equity_sector_mad']</v>
      </c>
    </row>
    <row r="84" spans="1:22" x14ac:dyDescent="0.25">
      <c r="A84" t="s">
        <v>427</v>
      </c>
      <c r="B84">
        <v>82</v>
      </c>
      <c r="C84" t="str">
        <f t="shared" si="16"/>
        <v xml:space="preserve">'aftret_invcapx', </v>
      </c>
      <c r="D84">
        <v>305</v>
      </c>
      <c r="E84" t="str">
        <f t="shared" si="17"/>
        <v xml:space="preserve">df = df[np.abs(df.aftret_invcapx-df.aftret_invcapx.apply(np.nanmean())&lt;=(3*df.aftret_invcapx.apply(nanstd())] </v>
      </c>
      <c r="F84" t="str">
        <f t="shared" si="18"/>
        <v>aftret_invcapx_median = df.groupby(['year-month'])[['aftret_invcapx']].apply(np.nanmedian)</v>
      </c>
      <c r="G84">
        <v>306</v>
      </c>
      <c r="H84" t="str">
        <f t="shared" si="19"/>
        <v>aftret_invcapx_median.name = 'aftret_invcapx_median'</v>
      </c>
      <c r="I84">
        <v>307</v>
      </c>
      <c r="J84">
        <v>308</v>
      </c>
      <c r="K84" t="str">
        <f t="shared" si="20"/>
        <v>df = df.join(aftret_invcapx_median, on=['year-month'])</v>
      </c>
      <c r="L84" t="str">
        <f t="shared" si="21"/>
        <v>aftret_invcapx_sector_median = df.groupby(['year-month', 'industry'])[['aftret_invcapx']].apply(np.nanmedian)</v>
      </c>
      <c r="M84" t="str">
        <f t="shared" si="22"/>
        <v>aftret_invcapx_sector_median.name = 'aftret_invcapx_sector_median'</v>
      </c>
      <c r="N84" t="str">
        <f t="shared" si="23"/>
        <v>df = df.join(aftret_invcapx_sector_median, on=['year-month', 'industry'])</v>
      </c>
      <c r="O84" t="str">
        <f t="shared" si="24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P84" t="str">
        <f t="shared" si="25"/>
        <v>aftret_invcapx_mad.name = 'aftret_invcapx_mad'</v>
      </c>
      <c r="Q84" t="str">
        <f t="shared" si="26"/>
        <v>df = df.join(aftret_invcapx_mad, on=['year-month'])</v>
      </c>
      <c r="R84" t="str">
        <f t="shared" si="27"/>
        <v>if df.groupby(['year-month', 'industry'])[['aftret_invcapx']].apply(mad).any() == 0:
    aftret_invcapx_sector_mad = df.groupby(['year-month', 'industry'])[['aftret_invcapx']].apply(meanad)
else:
    aftret_invcapx_sector_mad = df.groupby(['year-month', 'industry'])[['aftret_invcapx']].apply(mad)</v>
      </c>
      <c r="S84" t="str">
        <f t="shared" si="28"/>
        <v>aftret_invcapx_sector_mad.name = 'aftret_invcapx_sector_mad'</v>
      </c>
      <c r="T84" t="str">
        <f t="shared" si="29"/>
        <v>df = df.join(aftret_invcapx_sector_mad, on=['year-month', 'industry'])</v>
      </c>
      <c r="U84" t="str">
        <f t="shared" si="30"/>
        <v>df['aftret_invcapx_zscore'] = (df['aftret_invcapx'] - df['aftret_invcapx_median']) / df['aftret_invcapx_mad']</v>
      </c>
      <c r="V84" t="str">
        <f t="shared" si="31"/>
        <v>df['aftret_invcapx_sector_zscore'] = (df['aftret_invcapx'] - df['aftret_invcapx_sector_median']) / df['aftret_invcapx_sector_mad']</v>
      </c>
    </row>
    <row r="85" spans="1:22" x14ac:dyDescent="0.25">
      <c r="A85" t="s">
        <v>412</v>
      </c>
      <c r="B85">
        <v>83</v>
      </c>
      <c r="C85" t="str">
        <f t="shared" si="16"/>
        <v xml:space="preserve">'at_turn', </v>
      </c>
      <c r="D85">
        <v>309</v>
      </c>
      <c r="E85" t="str">
        <f t="shared" si="17"/>
        <v xml:space="preserve">df = df[np.abs(df.at_turn-df.at_turn.apply(np.nanmean())&lt;=(3*df.at_turn.apply(nanstd())] </v>
      </c>
      <c r="F85" t="str">
        <f t="shared" si="18"/>
        <v>at_turn_median = df.groupby(['year-month'])[['at_turn']].apply(np.nanmedian)</v>
      </c>
      <c r="G85">
        <v>310</v>
      </c>
      <c r="H85" t="str">
        <f t="shared" si="19"/>
        <v>at_turn_median.name = 'at_turn_median'</v>
      </c>
      <c r="I85">
        <v>311</v>
      </c>
      <c r="J85">
        <v>312</v>
      </c>
      <c r="K85" t="str">
        <f t="shared" si="20"/>
        <v>df = df.join(at_turn_median, on=['year-month'])</v>
      </c>
      <c r="L85" t="str">
        <f t="shared" si="21"/>
        <v>at_turn_sector_median = df.groupby(['year-month', 'industry'])[['at_turn']].apply(np.nanmedian)</v>
      </c>
      <c r="M85" t="str">
        <f t="shared" si="22"/>
        <v>at_turn_sector_median.name = 'at_turn_sector_median'</v>
      </c>
      <c r="N85" t="str">
        <f t="shared" si="23"/>
        <v>df = df.join(at_turn_sector_median, on=['year-month', 'industry'])</v>
      </c>
      <c r="O85" t="str">
        <f t="shared" si="24"/>
        <v>if df.groupby(['year-month'])[['at_turn']].apply(mad).any() == 0:
    at_turn_mad = df.groupby(['year-month'])[['at_turn']].apply(meanad)
else:
    at_turn_mad = df.groupby(['year-month'])[['at_turn']].apply(mad)</v>
      </c>
      <c r="P85" t="str">
        <f t="shared" si="25"/>
        <v>at_turn_mad.name = 'at_turn_mad'</v>
      </c>
      <c r="Q85" t="str">
        <f t="shared" si="26"/>
        <v>df = df.join(at_turn_mad, on=['year-month'])</v>
      </c>
      <c r="R85" t="str">
        <f t="shared" si="27"/>
        <v>if df.groupby(['year-month', 'industry'])[['at_turn']].apply(mad).any() == 0:
    at_turn_sector_mad = df.groupby(['year-month', 'industry'])[['at_turn']].apply(meanad)
else:
    at_turn_sector_mad = df.groupby(['year-month', 'industry'])[['at_turn']].apply(mad)</v>
      </c>
      <c r="S85" t="str">
        <f t="shared" si="28"/>
        <v>at_turn_sector_mad.name = 'at_turn_sector_mad'</v>
      </c>
      <c r="T85" t="str">
        <f t="shared" si="29"/>
        <v>df = df.join(at_turn_sector_mad, on=['year-month', 'industry'])</v>
      </c>
      <c r="U85" t="str">
        <f t="shared" si="30"/>
        <v>df['at_turn_zscore'] = (df['at_turn'] - df['at_turn_median']) / df['at_turn_mad']</v>
      </c>
      <c r="V85" t="str">
        <f t="shared" si="31"/>
        <v>df['at_turn_sector_zscore'] = (df['at_turn'] - df['at_turn_sector_median']) / df['at_turn_sector_mad']</v>
      </c>
    </row>
    <row r="86" spans="1:22" x14ac:dyDescent="0.25">
      <c r="A86" t="s">
        <v>409</v>
      </c>
      <c r="B86">
        <v>84</v>
      </c>
      <c r="C86" t="str">
        <f t="shared" si="16"/>
        <v xml:space="preserve">'bm', </v>
      </c>
      <c r="D86">
        <v>313</v>
      </c>
      <c r="E86" t="str">
        <f t="shared" si="17"/>
        <v xml:space="preserve">df = df[np.abs(df.bm-df.bm.apply(np.nanmean())&lt;=(3*df.bm.apply(nanstd())] </v>
      </c>
      <c r="F86" t="str">
        <f t="shared" si="18"/>
        <v>bm_median = df.groupby(['year-month'])[['bm']].apply(np.nanmedian)</v>
      </c>
      <c r="G86">
        <v>314</v>
      </c>
      <c r="H86" t="str">
        <f t="shared" si="19"/>
        <v>bm_median.name = 'bm_median'</v>
      </c>
      <c r="I86">
        <v>315</v>
      </c>
      <c r="J86">
        <v>316</v>
      </c>
      <c r="K86" t="str">
        <f t="shared" si="20"/>
        <v>df = df.join(bm_median, on=['year-month'])</v>
      </c>
      <c r="L86" t="str">
        <f t="shared" si="21"/>
        <v>bm_sector_median = df.groupby(['year-month', 'industry'])[['bm']].apply(np.nanmedian)</v>
      </c>
      <c r="M86" t="str">
        <f t="shared" si="22"/>
        <v>bm_sector_median.name = 'bm_sector_median'</v>
      </c>
      <c r="N86" t="str">
        <f t="shared" si="23"/>
        <v>df = df.join(bm_sector_median, on=['year-month', 'industry'])</v>
      </c>
      <c r="O86" t="str">
        <f t="shared" si="24"/>
        <v>if df.groupby(['year-month'])[['bm']].apply(mad).any() == 0:
    bm_mad = df.groupby(['year-month'])[['bm']].apply(meanad)
else:
    bm_mad = df.groupby(['year-month'])[['bm']].apply(mad)</v>
      </c>
      <c r="P86" t="str">
        <f t="shared" si="25"/>
        <v>bm_mad.name = 'bm_mad'</v>
      </c>
      <c r="Q86" t="str">
        <f t="shared" si="26"/>
        <v>df = df.join(bm_mad, on=['year-month'])</v>
      </c>
      <c r="R86" t="str">
        <f t="shared" si="27"/>
        <v>if df.groupby(['year-month', 'industry'])[['bm']].apply(mad).any() == 0:
    bm_sector_mad = df.groupby(['year-month', 'industry'])[['bm']].apply(meanad)
else:
    bm_sector_mad = df.groupby(['year-month', 'industry'])[['bm']].apply(mad)</v>
      </c>
      <c r="S86" t="str">
        <f t="shared" si="28"/>
        <v>bm_sector_mad.name = 'bm_sector_mad'</v>
      </c>
      <c r="T86" t="str">
        <f t="shared" si="29"/>
        <v>df = df.join(bm_sector_mad, on=['year-month', 'industry'])</v>
      </c>
      <c r="U86" t="str">
        <f t="shared" si="30"/>
        <v>df['bm_zscore'] = (df['bm'] - df['bm_median']) / df['bm_mad']</v>
      </c>
      <c r="V86" t="str">
        <f t="shared" si="31"/>
        <v>df['bm_sector_zscore'] = (df['bm'] - df['bm_sector_median']) / df['bm_sector_mad']</v>
      </c>
    </row>
    <row r="87" spans="1:22" x14ac:dyDescent="0.25">
      <c r="A87" t="s">
        <v>403</v>
      </c>
      <c r="B87">
        <v>85</v>
      </c>
      <c r="C87" t="str">
        <f t="shared" si="16"/>
        <v xml:space="preserve">'CAPEI', </v>
      </c>
      <c r="D87">
        <v>317</v>
      </c>
      <c r="E87" t="str">
        <f t="shared" si="17"/>
        <v xml:space="preserve">df = df[np.abs(df.CAPEI-df.CAPEI.apply(np.nanmean())&lt;=(3*df.CAPEI.apply(nanstd())] </v>
      </c>
      <c r="F87" t="str">
        <f t="shared" si="18"/>
        <v>CAPEI_median = df.groupby(['year-month'])[['CAPEI']].apply(np.nanmedian)</v>
      </c>
      <c r="G87">
        <v>318</v>
      </c>
      <c r="H87" t="str">
        <f t="shared" si="19"/>
        <v>CAPEI_median.name = 'CAPEI_median'</v>
      </c>
      <c r="I87">
        <v>319</v>
      </c>
      <c r="J87">
        <v>320</v>
      </c>
      <c r="K87" t="str">
        <f t="shared" si="20"/>
        <v>df = df.join(CAPEI_median, on=['year-month'])</v>
      </c>
      <c r="L87" t="str">
        <f t="shared" si="21"/>
        <v>CAPEI_sector_median = df.groupby(['year-month', 'industry'])[['CAPEI']].apply(np.nanmedian)</v>
      </c>
      <c r="M87" t="str">
        <f t="shared" si="22"/>
        <v>CAPEI_sector_median.name = 'CAPEI_sector_median'</v>
      </c>
      <c r="N87" t="str">
        <f t="shared" si="23"/>
        <v>df = df.join(CAPEI_sector_median, on=['year-month', 'industry'])</v>
      </c>
      <c r="O87" t="str">
        <f t="shared" si="24"/>
        <v>if df.groupby(['year-month'])[['CAPEI']].apply(mad).any() == 0:
    CAPEI_mad = df.groupby(['year-month'])[['CAPEI']].apply(meanad)
else:
    CAPEI_mad = df.groupby(['year-month'])[['CAPEI']].apply(mad)</v>
      </c>
      <c r="P87" t="str">
        <f t="shared" si="25"/>
        <v>CAPEI_mad.name = 'CAPEI_mad'</v>
      </c>
      <c r="Q87" t="str">
        <f t="shared" si="26"/>
        <v>df = df.join(CAPEI_mad, on=['year-month'])</v>
      </c>
      <c r="R87" t="str">
        <f t="shared" si="27"/>
        <v>if df.groupby(['year-month', 'industry'])[['CAPEI']].apply(mad).any() == 0:
    CAPEI_sector_mad = df.groupby(['year-month', 'industry'])[['CAPEI']].apply(meanad)
else:
    CAPEI_sector_mad = df.groupby(['year-month', 'industry'])[['CAPEI']].apply(mad)</v>
      </c>
      <c r="S87" t="str">
        <f t="shared" si="28"/>
        <v>CAPEI_sector_mad.name = 'CAPEI_sector_mad'</v>
      </c>
      <c r="T87" t="str">
        <f t="shared" si="29"/>
        <v>df = df.join(CAPEI_sector_mad, on=['year-month', 'industry'])</v>
      </c>
      <c r="U87" t="str">
        <f t="shared" si="30"/>
        <v>df['CAPEI_zscore'] = (df['CAPEI'] - df['CAPEI_median']) / df['CAPEI_mad']</v>
      </c>
      <c r="V87" t="str">
        <f t="shared" si="31"/>
        <v>df['CAPEI_sector_zscore'] = (df['CAPEI'] - df['CAPEI_sector_median']) / df['CAPEI_sector_mad']</v>
      </c>
    </row>
    <row r="88" spans="1:22" x14ac:dyDescent="0.25">
      <c r="A88" t="s">
        <v>440</v>
      </c>
      <c r="B88">
        <v>86</v>
      </c>
      <c r="C88" t="str">
        <f t="shared" si="16"/>
        <v xml:space="preserve">'capital_ratio', </v>
      </c>
      <c r="D88">
        <v>321</v>
      </c>
      <c r="E88" t="str">
        <f t="shared" si="17"/>
        <v xml:space="preserve">df = df[np.abs(df.capital_ratio-df.capital_ratio.apply(np.nanmean())&lt;=(3*df.capital_ratio.apply(nanstd())] </v>
      </c>
      <c r="F88" t="str">
        <f t="shared" si="18"/>
        <v>capital_ratio_median = df.groupby(['year-month'])[['capital_ratio']].apply(np.nanmedian)</v>
      </c>
      <c r="G88">
        <v>322</v>
      </c>
      <c r="H88" t="str">
        <f t="shared" si="19"/>
        <v>capital_ratio_median.name = 'capital_ratio_median'</v>
      </c>
      <c r="I88">
        <v>323</v>
      </c>
      <c r="J88">
        <v>324</v>
      </c>
      <c r="K88" t="str">
        <f t="shared" si="20"/>
        <v>df = df.join(capital_ratio_median, on=['year-month'])</v>
      </c>
      <c r="L88" t="str">
        <f t="shared" si="21"/>
        <v>capital_ratio_sector_median = df.groupby(['year-month', 'industry'])[['capital_ratio']].apply(np.nanmedian)</v>
      </c>
      <c r="M88" t="str">
        <f t="shared" si="22"/>
        <v>capital_ratio_sector_median.name = 'capital_ratio_sector_median'</v>
      </c>
      <c r="N88" t="str">
        <f t="shared" si="23"/>
        <v>df = df.join(capital_ratio_sector_median, on=['year-month', 'industry'])</v>
      </c>
      <c r="O88" t="str">
        <f t="shared" si="24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P88" t="str">
        <f t="shared" si="25"/>
        <v>capital_ratio_mad.name = 'capital_ratio_mad'</v>
      </c>
      <c r="Q88" t="str">
        <f t="shared" si="26"/>
        <v>df = df.join(capital_ratio_mad, on=['year-month'])</v>
      </c>
      <c r="R88" t="str">
        <f t="shared" si="27"/>
        <v>if df.groupby(['year-month', 'industry'])[['capital_ratio']].apply(mad).any() == 0:
    capital_ratio_sector_mad = df.groupby(['year-month', 'industry'])[['capital_ratio']].apply(meanad)
else:
    capital_ratio_sector_mad = df.groupby(['year-month', 'industry'])[['capital_ratio']].apply(mad)</v>
      </c>
      <c r="S88" t="str">
        <f t="shared" si="28"/>
        <v>capital_ratio_sector_mad.name = 'capital_ratio_sector_mad'</v>
      </c>
      <c r="T88" t="str">
        <f t="shared" si="29"/>
        <v>df = df.join(capital_ratio_sector_mad, on=['year-month', 'industry'])</v>
      </c>
      <c r="U88" t="str">
        <f t="shared" si="30"/>
        <v>df['capital_ratio_zscore'] = (df['capital_ratio'] - df['capital_ratio_median']) / df['capital_ratio_mad']</v>
      </c>
      <c r="V88" t="str">
        <f t="shared" si="31"/>
        <v>df['capital_ratio_sector_zscore'] = (df['capital_ratio'] - df['capital_ratio_sector_median']) / df['capital_ratio_sector_mad']</v>
      </c>
    </row>
    <row r="89" spans="1:22" x14ac:dyDescent="0.25">
      <c r="A89" t="s">
        <v>343</v>
      </c>
      <c r="B89">
        <v>87</v>
      </c>
      <c r="C89" t="str">
        <f t="shared" si="16"/>
        <v xml:space="preserve">'cash_conversion', </v>
      </c>
      <c r="D89">
        <v>325</v>
      </c>
      <c r="E89" t="str">
        <f t="shared" si="17"/>
        <v xml:space="preserve">df = df[np.abs(df.cash_conversion-df.cash_conversion.apply(np.nanmean())&lt;=(3*df.cash_conversion.apply(nanstd())] </v>
      </c>
      <c r="F89" t="str">
        <f t="shared" si="18"/>
        <v>cash_conversion_median = df.groupby(['year-month'])[['cash_conversion']].apply(np.nanmedian)</v>
      </c>
      <c r="G89">
        <v>326</v>
      </c>
      <c r="H89" t="str">
        <f t="shared" si="19"/>
        <v>cash_conversion_median.name = 'cash_conversion_median'</v>
      </c>
      <c r="I89">
        <v>327</v>
      </c>
      <c r="J89">
        <v>328</v>
      </c>
      <c r="K89" t="str">
        <f t="shared" si="20"/>
        <v>df = df.join(cash_conversion_median, on=['year-month'])</v>
      </c>
      <c r="L89" t="str">
        <f t="shared" si="21"/>
        <v>cash_conversion_sector_median = df.groupby(['year-month', 'industry'])[['cash_conversion']].apply(np.nanmedian)</v>
      </c>
      <c r="M89" t="str">
        <f t="shared" si="22"/>
        <v>cash_conversion_sector_median.name = 'cash_conversion_sector_median'</v>
      </c>
      <c r="N89" t="str">
        <f t="shared" si="23"/>
        <v>df = df.join(cash_conversion_sector_median, on=['year-month', 'industry'])</v>
      </c>
      <c r="O89" t="str">
        <f t="shared" si="24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P89" t="str">
        <f t="shared" si="25"/>
        <v>cash_conversion_mad.name = 'cash_conversion_mad'</v>
      </c>
      <c r="Q89" t="str">
        <f t="shared" si="26"/>
        <v>df = df.join(cash_conversion_mad, on=['year-month'])</v>
      </c>
      <c r="R89" t="str">
        <f t="shared" si="27"/>
        <v>if df.groupby(['year-month', 'industry'])[['cash_conversion']].apply(mad).any() == 0:
    cash_conversion_sector_mad = df.groupby(['year-month', 'industry'])[['cash_conversion']].apply(meanad)
else:
    cash_conversion_sector_mad = df.groupby(['year-month', 'industry'])[['cash_conversion']].apply(mad)</v>
      </c>
      <c r="S89" t="str">
        <f t="shared" si="28"/>
        <v>cash_conversion_sector_mad.name = 'cash_conversion_sector_mad'</v>
      </c>
      <c r="T89" t="str">
        <f t="shared" si="29"/>
        <v>df = df.join(cash_conversion_sector_mad, on=['year-month', 'industry'])</v>
      </c>
      <c r="U89" t="str">
        <f t="shared" si="30"/>
        <v>df['cash_conversion_zscore'] = (df['cash_conversion'] - df['cash_conversion_median']) / df['cash_conversion_mad']</v>
      </c>
      <c r="V89" t="str">
        <f t="shared" si="31"/>
        <v>df['cash_conversion_sector_zscore'] = (df['cash_conversion'] - df['cash_conversion_sector_median']) / df['cash_conversion_sector_mad']</v>
      </c>
    </row>
    <row r="90" spans="1:22" x14ac:dyDescent="0.25">
      <c r="A90" t="s">
        <v>432</v>
      </c>
      <c r="B90">
        <v>88</v>
      </c>
      <c r="C90" t="str">
        <f t="shared" si="16"/>
        <v xml:space="preserve">'cash_debt', </v>
      </c>
      <c r="D90">
        <v>329</v>
      </c>
      <c r="E90" t="str">
        <f t="shared" si="17"/>
        <v xml:space="preserve">df = df[np.abs(df.cash_debt-df.cash_debt.apply(np.nanmean())&lt;=(3*df.cash_debt.apply(nanstd())] </v>
      </c>
      <c r="F90" t="str">
        <f t="shared" si="18"/>
        <v>cash_debt_median = df.groupby(['year-month'])[['cash_debt']].apply(np.nanmedian)</v>
      </c>
      <c r="G90">
        <v>330</v>
      </c>
      <c r="H90" t="str">
        <f t="shared" si="19"/>
        <v>cash_debt_median.name = 'cash_debt_median'</v>
      </c>
      <c r="I90">
        <v>331</v>
      </c>
      <c r="J90">
        <v>332</v>
      </c>
      <c r="K90" t="str">
        <f t="shared" si="20"/>
        <v>df = df.join(cash_debt_median, on=['year-month'])</v>
      </c>
      <c r="L90" t="str">
        <f t="shared" si="21"/>
        <v>cash_debt_sector_median = df.groupby(['year-month', 'industry'])[['cash_debt']].apply(np.nanmedian)</v>
      </c>
      <c r="M90" t="str">
        <f t="shared" si="22"/>
        <v>cash_debt_sector_median.name = 'cash_debt_sector_median'</v>
      </c>
      <c r="N90" t="str">
        <f t="shared" si="23"/>
        <v>df = df.join(cash_debt_sector_median, on=['year-month', 'industry'])</v>
      </c>
      <c r="O90" t="str">
        <f t="shared" si="24"/>
        <v>if df.groupby(['year-month'])[['cash_debt']].apply(mad).any() == 0:
    cash_debt_mad = df.groupby(['year-month'])[['cash_debt']].apply(meanad)
else:
    cash_debt_mad = df.groupby(['year-month'])[['cash_debt']].apply(mad)</v>
      </c>
      <c r="P90" t="str">
        <f t="shared" si="25"/>
        <v>cash_debt_mad.name = 'cash_debt_mad'</v>
      </c>
      <c r="Q90" t="str">
        <f t="shared" si="26"/>
        <v>df = df.join(cash_debt_mad, on=['year-month'])</v>
      </c>
      <c r="R90" t="str">
        <f t="shared" si="27"/>
        <v>if df.groupby(['year-month', 'industry'])[['cash_debt']].apply(mad).any() == 0:
    cash_debt_sector_mad = df.groupby(['year-month', 'industry'])[['cash_debt']].apply(meanad)
else:
    cash_debt_sector_mad = df.groupby(['year-month', 'industry'])[['cash_debt']].apply(mad)</v>
      </c>
      <c r="S90" t="str">
        <f t="shared" si="28"/>
        <v>cash_debt_sector_mad.name = 'cash_debt_sector_mad'</v>
      </c>
      <c r="T90" t="str">
        <f t="shared" si="29"/>
        <v>df = df.join(cash_debt_sector_mad, on=['year-month', 'industry'])</v>
      </c>
      <c r="U90" t="str">
        <f t="shared" si="30"/>
        <v>df['cash_debt_zscore'] = (df['cash_debt'] - df['cash_debt_median']) / df['cash_debt_mad']</v>
      </c>
      <c r="V90" t="str">
        <f t="shared" si="31"/>
        <v>df['cash_debt_sector_zscore'] = (df['cash_debt'] - df['cash_debt_sector_median']) / df['cash_debt_sector_mad']</v>
      </c>
    </row>
    <row r="91" spans="1:22" x14ac:dyDescent="0.25">
      <c r="A91" t="s">
        <v>452</v>
      </c>
      <c r="B91">
        <v>89</v>
      </c>
      <c r="C91" t="str">
        <f t="shared" si="16"/>
        <v xml:space="preserve">'cash_lt', </v>
      </c>
      <c r="D91">
        <v>333</v>
      </c>
      <c r="E91" t="str">
        <f t="shared" si="17"/>
        <v xml:space="preserve">df = df[np.abs(df.cash_lt-df.cash_lt.apply(np.nanmean())&lt;=(3*df.cash_lt.apply(nanstd())] </v>
      </c>
      <c r="F91" t="str">
        <f t="shared" si="18"/>
        <v>cash_lt_median = df.groupby(['year-month'])[['cash_lt']].apply(np.nanmedian)</v>
      </c>
      <c r="G91">
        <v>334</v>
      </c>
      <c r="H91" t="str">
        <f t="shared" si="19"/>
        <v>cash_lt_median.name = 'cash_lt_median'</v>
      </c>
      <c r="I91">
        <v>335</v>
      </c>
      <c r="J91">
        <v>336</v>
      </c>
      <c r="K91" t="str">
        <f t="shared" si="20"/>
        <v>df = df.join(cash_lt_median, on=['year-month'])</v>
      </c>
      <c r="L91" t="str">
        <f t="shared" si="21"/>
        <v>cash_lt_sector_median = df.groupby(['year-month', 'industry'])[['cash_lt']].apply(np.nanmedian)</v>
      </c>
      <c r="M91" t="str">
        <f t="shared" si="22"/>
        <v>cash_lt_sector_median.name = 'cash_lt_sector_median'</v>
      </c>
      <c r="N91" t="str">
        <f t="shared" si="23"/>
        <v>df = df.join(cash_lt_sector_median, on=['year-month', 'industry'])</v>
      </c>
      <c r="O91" t="str">
        <f t="shared" si="24"/>
        <v>if df.groupby(['year-month'])[['cash_lt']].apply(mad).any() == 0:
    cash_lt_mad = df.groupby(['year-month'])[['cash_lt']].apply(meanad)
else:
    cash_lt_mad = df.groupby(['year-month'])[['cash_lt']].apply(mad)</v>
      </c>
      <c r="P91" t="str">
        <f t="shared" si="25"/>
        <v>cash_lt_mad.name = 'cash_lt_mad'</v>
      </c>
      <c r="Q91" t="str">
        <f t="shared" si="26"/>
        <v>df = df.join(cash_lt_mad, on=['year-month'])</v>
      </c>
      <c r="R91" t="str">
        <f t="shared" si="27"/>
        <v>if df.groupby(['year-month', 'industry'])[['cash_lt']].apply(mad).any() == 0:
    cash_lt_sector_mad = df.groupby(['year-month', 'industry'])[['cash_lt']].apply(meanad)
else:
    cash_lt_sector_mad = df.groupby(['year-month', 'industry'])[['cash_lt']].apply(mad)</v>
      </c>
      <c r="S91" t="str">
        <f t="shared" si="28"/>
        <v>cash_lt_sector_mad.name = 'cash_lt_sector_mad'</v>
      </c>
      <c r="T91" t="str">
        <f t="shared" si="29"/>
        <v>df = df.join(cash_lt_sector_mad, on=['year-month', 'industry'])</v>
      </c>
      <c r="U91" t="str">
        <f t="shared" si="30"/>
        <v>df['cash_lt_zscore'] = (df['cash_lt'] - df['cash_lt_median']) / df['cash_lt_mad']</v>
      </c>
      <c r="V91" t="str">
        <f t="shared" si="31"/>
        <v>df['cash_lt_sector_zscore'] = (df['cash_lt'] - df['cash_lt_sector_median']) / df['cash_lt_sector_mad']</v>
      </c>
    </row>
    <row r="92" spans="1:22" x14ac:dyDescent="0.25">
      <c r="A92" t="s">
        <v>366</v>
      </c>
      <c r="B92">
        <v>90</v>
      </c>
      <c r="C92" t="str">
        <f t="shared" si="16"/>
        <v xml:space="preserve">'cash_ratio', </v>
      </c>
      <c r="D92">
        <v>337</v>
      </c>
      <c r="E92" t="str">
        <f t="shared" si="17"/>
        <v xml:space="preserve">df = df[np.abs(df.cash_ratio-df.cash_ratio.apply(np.nanmean())&lt;=(3*df.cash_ratio.apply(nanstd())] </v>
      </c>
      <c r="F92" t="str">
        <f t="shared" si="18"/>
        <v>cash_ratio_median = df.groupby(['year-month'])[['cash_ratio']].apply(np.nanmedian)</v>
      </c>
      <c r="G92">
        <v>338</v>
      </c>
      <c r="H92" t="str">
        <f t="shared" si="19"/>
        <v>cash_ratio_median.name = 'cash_ratio_median'</v>
      </c>
      <c r="I92">
        <v>339</v>
      </c>
      <c r="J92">
        <v>340</v>
      </c>
      <c r="K92" t="str">
        <f t="shared" si="20"/>
        <v>df = df.join(cash_ratio_median, on=['year-month'])</v>
      </c>
      <c r="L92" t="str">
        <f t="shared" si="21"/>
        <v>cash_ratio_sector_median = df.groupby(['year-month', 'industry'])[['cash_ratio']].apply(np.nanmedian)</v>
      </c>
      <c r="M92" t="str">
        <f t="shared" si="22"/>
        <v>cash_ratio_sector_median.name = 'cash_ratio_sector_median'</v>
      </c>
      <c r="N92" t="str">
        <f t="shared" si="23"/>
        <v>df = df.join(cash_ratio_sector_median, on=['year-month', 'industry'])</v>
      </c>
      <c r="O92" t="str">
        <f t="shared" si="24"/>
        <v>if df.groupby(['year-month'])[['cash_ratio']].apply(mad).any() == 0:
    cash_ratio_mad = df.groupby(['year-month'])[['cash_ratio']].apply(meanad)
else:
    cash_ratio_mad = df.groupby(['year-month'])[['cash_ratio']].apply(mad)</v>
      </c>
      <c r="P92" t="str">
        <f t="shared" si="25"/>
        <v>cash_ratio_mad.name = 'cash_ratio_mad'</v>
      </c>
      <c r="Q92" t="str">
        <f t="shared" si="26"/>
        <v>df = df.join(cash_ratio_mad, on=['year-month'])</v>
      </c>
      <c r="R92" t="str">
        <f t="shared" si="27"/>
        <v>if df.groupby(['year-month', 'industry'])[['cash_ratio']].apply(mad).any() == 0:
    cash_ratio_sector_mad = df.groupby(['year-month', 'industry'])[['cash_ratio']].apply(meanad)
else:
    cash_ratio_sector_mad = df.groupby(['year-month', 'industry'])[['cash_ratio']].apply(mad)</v>
      </c>
      <c r="S92" t="str">
        <f t="shared" si="28"/>
        <v>cash_ratio_sector_mad.name = 'cash_ratio_sector_mad'</v>
      </c>
      <c r="T92" t="str">
        <f t="shared" si="29"/>
        <v>df = df.join(cash_ratio_sector_mad, on=['year-month', 'industry'])</v>
      </c>
      <c r="U92" t="str">
        <f t="shared" si="30"/>
        <v>df['cash_ratio_zscore'] = (df['cash_ratio'] - df['cash_ratio_median']) / df['cash_ratio_mad']</v>
      </c>
      <c r="V92" t="str">
        <f t="shared" si="31"/>
        <v>df['cash_ratio_sector_zscore'] = (df['cash_ratio'] - df['cash_ratio_sector_median']) / df['cash_ratio_sector_mad']</v>
      </c>
    </row>
    <row r="93" spans="1:22" x14ac:dyDescent="0.25">
      <c r="A93" t="s">
        <v>411</v>
      </c>
      <c r="B93">
        <v>91</v>
      </c>
      <c r="C93" t="str">
        <f t="shared" si="16"/>
        <v xml:space="preserve">'cfm', </v>
      </c>
      <c r="D93">
        <v>341</v>
      </c>
      <c r="E93" t="str">
        <f t="shared" si="17"/>
        <v xml:space="preserve">df = df[np.abs(df.cfm-df.cfm.apply(np.nanmean())&lt;=(3*df.cfm.apply(nanstd())] </v>
      </c>
      <c r="F93" t="str">
        <f t="shared" si="18"/>
        <v>cfm_median = df.groupby(['year-month'])[['cfm']].apply(np.nanmedian)</v>
      </c>
      <c r="G93">
        <v>342</v>
      </c>
      <c r="H93" t="str">
        <f t="shared" si="19"/>
        <v>cfm_median.name = 'cfm_median'</v>
      </c>
      <c r="I93">
        <v>343</v>
      </c>
      <c r="J93">
        <v>344</v>
      </c>
      <c r="K93" t="str">
        <f t="shared" si="20"/>
        <v>df = df.join(cfm_median, on=['year-month'])</v>
      </c>
      <c r="L93" t="str">
        <f t="shared" si="21"/>
        <v>cfm_sector_median = df.groupby(['year-month', 'industry'])[['cfm']].apply(np.nanmedian)</v>
      </c>
      <c r="M93" t="str">
        <f t="shared" si="22"/>
        <v>cfm_sector_median.name = 'cfm_sector_median'</v>
      </c>
      <c r="N93" t="str">
        <f t="shared" si="23"/>
        <v>df = df.join(cfm_sector_median, on=['year-month', 'industry'])</v>
      </c>
      <c r="O93" t="str">
        <f t="shared" si="24"/>
        <v>if df.groupby(['year-month'])[['cfm']].apply(mad).any() == 0:
    cfm_mad = df.groupby(['year-month'])[['cfm']].apply(meanad)
else:
    cfm_mad = df.groupby(['year-month'])[['cfm']].apply(mad)</v>
      </c>
      <c r="P93" t="str">
        <f t="shared" si="25"/>
        <v>cfm_mad.name = 'cfm_mad'</v>
      </c>
      <c r="Q93" t="str">
        <f t="shared" si="26"/>
        <v>df = df.join(cfm_mad, on=['year-month'])</v>
      </c>
      <c r="R93" t="str">
        <f t="shared" si="27"/>
        <v>if df.groupby(['year-month', 'industry'])[['cfm']].apply(mad).any() == 0:
    cfm_sector_mad = df.groupby(['year-month', 'industry'])[['cfm']].apply(meanad)
else:
    cfm_sector_mad = df.groupby(['year-month', 'industry'])[['cfm']].apply(mad)</v>
      </c>
      <c r="S93" t="str">
        <f t="shared" si="28"/>
        <v>cfm_sector_mad.name = 'cfm_sector_mad'</v>
      </c>
      <c r="T93" t="str">
        <f t="shared" si="29"/>
        <v>df = df.join(cfm_sector_mad, on=['year-month', 'industry'])</v>
      </c>
      <c r="U93" t="str">
        <f t="shared" si="30"/>
        <v>df['cfm_zscore'] = (df['cfm'] - df['cfm_median']) / df['cfm_mad']</v>
      </c>
      <c r="V93" t="str">
        <f t="shared" si="31"/>
        <v>df['cfm_sector_zscore'] = (df['cfm'] - df['cfm_sector_median']) / df['cfm_sector_mad']</v>
      </c>
    </row>
    <row r="94" spans="1:22" x14ac:dyDescent="0.25">
      <c r="A94" t="s">
        <v>364</v>
      </c>
      <c r="B94">
        <v>92</v>
      </c>
      <c r="C94" t="str">
        <f t="shared" si="16"/>
        <v xml:space="preserve">'curr_debt', </v>
      </c>
      <c r="D94">
        <v>345</v>
      </c>
      <c r="E94" t="str">
        <f t="shared" si="17"/>
        <v xml:space="preserve">df = df[np.abs(df.curr_debt-df.curr_debt.apply(np.nanmean())&lt;=(3*df.curr_debt.apply(nanstd())] </v>
      </c>
      <c r="F94" t="str">
        <f t="shared" si="18"/>
        <v>curr_debt_median = df.groupby(['year-month'])[['curr_debt']].apply(np.nanmedian)</v>
      </c>
      <c r="G94">
        <v>346</v>
      </c>
      <c r="H94" t="str">
        <f t="shared" si="19"/>
        <v>curr_debt_median.name = 'curr_debt_median'</v>
      </c>
      <c r="I94">
        <v>347</v>
      </c>
      <c r="J94">
        <v>348</v>
      </c>
      <c r="K94" t="str">
        <f t="shared" si="20"/>
        <v>df = df.join(curr_debt_median, on=['year-month'])</v>
      </c>
      <c r="L94" t="str">
        <f t="shared" si="21"/>
        <v>curr_debt_sector_median = df.groupby(['year-month', 'industry'])[['curr_debt']].apply(np.nanmedian)</v>
      </c>
      <c r="M94" t="str">
        <f t="shared" si="22"/>
        <v>curr_debt_sector_median.name = 'curr_debt_sector_median'</v>
      </c>
      <c r="N94" t="str">
        <f t="shared" si="23"/>
        <v>df = df.join(curr_debt_sector_median, on=['year-month', 'industry'])</v>
      </c>
      <c r="O94" t="str">
        <f t="shared" si="24"/>
        <v>if df.groupby(['year-month'])[['curr_debt']].apply(mad).any() == 0:
    curr_debt_mad = df.groupby(['year-month'])[['curr_debt']].apply(meanad)
else:
    curr_debt_mad = df.groupby(['year-month'])[['curr_debt']].apply(mad)</v>
      </c>
      <c r="P94" t="str">
        <f t="shared" si="25"/>
        <v>curr_debt_mad.name = 'curr_debt_mad'</v>
      </c>
      <c r="Q94" t="str">
        <f t="shared" si="26"/>
        <v>df = df.join(curr_debt_mad, on=['year-month'])</v>
      </c>
      <c r="R94" t="str">
        <f t="shared" si="27"/>
        <v>if df.groupby(['year-month', 'industry'])[['curr_debt']].apply(mad).any() == 0:
    curr_debt_sector_mad = df.groupby(['year-month', 'industry'])[['curr_debt']].apply(meanad)
else:
    curr_debt_sector_mad = df.groupby(['year-month', 'industry'])[['curr_debt']].apply(mad)</v>
      </c>
      <c r="S94" t="str">
        <f t="shared" si="28"/>
        <v>curr_debt_sector_mad.name = 'curr_debt_sector_mad'</v>
      </c>
      <c r="T94" t="str">
        <f t="shared" si="29"/>
        <v>df = df.join(curr_debt_sector_mad, on=['year-month', 'industry'])</v>
      </c>
      <c r="U94" t="str">
        <f t="shared" si="30"/>
        <v>df['curr_debt_zscore'] = (df['curr_debt'] - df['curr_debt_median']) / df['curr_debt_mad']</v>
      </c>
      <c r="V94" t="str">
        <f t="shared" si="31"/>
        <v>df['curr_debt_sector_zscore'] = (df['curr_debt'] - df['curr_debt_sector_median']) / df['curr_debt_sector_mad']</v>
      </c>
    </row>
    <row r="95" spans="1:22" x14ac:dyDescent="0.25">
      <c r="A95" t="s">
        <v>367</v>
      </c>
      <c r="B95">
        <v>93</v>
      </c>
      <c r="C95" t="str">
        <f t="shared" si="16"/>
        <v xml:space="preserve">'curr_ratio', </v>
      </c>
      <c r="D95">
        <v>349</v>
      </c>
      <c r="E95" t="str">
        <f t="shared" si="17"/>
        <v xml:space="preserve">df = df[np.abs(df.curr_ratio-df.curr_ratio.apply(np.nanmean())&lt;=(3*df.curr_ratio.apply(nanstd())] </v>
      </c>
      <c r="F95" t="str">
        <f t="shared" si="18"/>
        <v>curr_ratio_median = df.groupby(['year-month'])[['curr_ratio']].apply(np.nanmedian)</v>
      </c>
      <c r="G95">
        <v>350</v>
      </c>
      <c r="H95" t="str">
        <f t="shared" si="19"/>
        <v>curr_ratio_median.name = 'curr_ratio_median'</v>
      </c>
      <c r="I95">
        <v>351</v>
      </c>
      <c r="J95">
        <v>352</v>
      </c>
      <c r="K95" t="str">
        <f t="shared" si="20"/>
        <v>df = df.join(curr_ratio_median, on=['year-month'])</v>
      </c>
      <c r="L95" t="str">
        <f t="shared" si="21"/>
        <v>curr_ratio_sector_median = df.groupby(['year-month', 'industry'])[['curr_ratio']].apply(np.nanmedian)</v>
      </c>
      <c r="M95" t="str">
        <f t="shared" si="22"/>
        <v>curr_ratio_sector_median.name = 'curr_ratio_sector_median'</v>
      </c>
      <c r="N95" t="str">
        <f t="shared" si="23"/>
        <v>df = df.join(curr_ratio_sector_median, on=['year-month', 'industry'])</v>
      </c>
      <c r="O95" t="str">
        <f t="shared" si="24"/>
        <v>if df.groupby(['year-month'])[['curr_ratio']].apply(mad).any() == 0:
    curr_ratio_mad = df.groupby(['year-month'])[['curr_ratio']].apply(meanad)
else:
    curr_ratio_mad = df.groupby(['year-month'])[['curr_ratio']].apply(mad)</v>
      </c>
      <c r="P95" t="str">
        <f t="shared" si="25"/>
        <v>curr_ratio_mad.name = 'curr_ratio_mad'</v>
      </c>
      <c r="Q95" t="str">
        <f t="shared" si="26"/>
        <v>df = df.join(curr_ratio_mad, on=['year-month'])</v>
      </c>
      <c r="R95" t="str">
        <f t="shared" si="27"/>
        <v>if df.groupby(['year-month', 'industry'])[['curr_ratio']].apply(mad).any() == 0:
    curr_ratio_sector_mad = df.groupby(['year-month', 'industry'])[['curr_ratio']].apply(meanad)
else:
    curr_ratio_sector_mad = df.groupby(['year-month', 'industry'])[['curr_ratio']].apply(mad)</v>
      </c>
      <c r="S95" t="str">
        <f t="shared" si="28"/>
        <v>curr_ratio_sector_mad.name = 'curr_ratio_sector_mad'</v>
      </c>
      <c r="T95" t="str">
        <f t="shared" si="29"/>
        <v>df = df.join(curr_ratio_sector_mad, on=['year-month', 'industry'])</v>
      </c>
      <c r="U95" t="str">
        <f t="shared" si="30"/>
        <v>df['curr_ratio_zscore'] = (df['curr_ratio'] - df['curr_ratio_median']) / df['curr_ratio_mad']</v>
      </c>
      <c r="V95" t="str">
        <f t="shared" si="31"/>
        <v>df['curr_ratio_sector_zscore'] = (df['curr_ratio'] - df['curr_ratio_sector_median']) / df['curr_ratio_sector_mad']</v>
      </c>
    </row>
    <row r="96" spans="1:22" x14ac:dyDescent="0.25">
      <c r="A96" t="s">
        <v>450</v>
      </c>
      <c r="B96">
        <v>94</v>
      </c>
      <c r="C96" t="str">
        <f t="shared" si="16"/>
        <v xml:space="preserve">'de_ratio', </v>
      </c>
      <c r="D96">
        <v>353</v>
      </c>
      <c r="E96" t="str">
        <f t="shared" si="17"/>
        <v xml:space="preserve">df = df[np.abs(df.de_ratio-df.de_ratio.apply(np.nanmean())&lt;=(3*df.de_ratio.apply(nanstd())] </v>
      </c>
      <c r="F96" t="str">
        <f t="shared" si="18"/>
        <v>de_ratio_median = df.groupby(['year-month'])[['de_ratio']].apply(np.nanmedian)</v>
      </c>
      <c r="G96">
        <v>354</v>
      </c>
      <c r="H96" t="str">
        <f t="shared" si="19"/>
        <v>de_ratio_median.name = 'de_ratio_median'</v>
      </c>
      <c r="I96">
        <v>355</v>
      </c>
      <c r="J96">
        <v>356</v>
      </c>
      <c r="K96" t="str">
        <f t="shared" si="20"/>
        <v>df = df.join(de_ratio_median, on=['year-month'])</v>
      </c>
      <c r="L96" t="str">
        <f t="shared" si="21"/>
        <v>de_ratio_sector_median = df.groupby(['year-month', 'industry'])[['de_ratio']].apply(np.nanmedian)</v>
      </c>
      <c r="M96" t="str">
        <f t="shared" si="22"/>
        <v>de_ratio_sector_median.name = 'de_ratio_sector_median'</v>
      </c>
      <c r="N96" t="str">
        <f t="shared" si="23"/>
        <v>df = df.join(de_ratio_sector_median, on=['year-month', 'industry'])</v>
      </c>
      <c r="O96" t="str">
        <f t="shared" si="24"/>
        <v>if df.groupby(['year-month'])[['de_ratio']].apply(mad).any() == 0:
    de_ratio_mad = df.groupby(['year-month'])[['de_ratio']].apply(meanad)
else:
    de_ratio_mad = df.groupby(['year-month'])[['de_ratio']].apply(mad)</v>
      </c>
      <c r="P96" t="str">
        <f t="shared" si="25"/>
        <v>de_ratio_mad.name = 'de_ratio_mad'</v>
      </c>
      <c r="Q96" t="str">
        <f t="shared" si="26"/>
        <v>df = df.join(de_ratio_mad, on=['year-month'])</v>
      </c>
      <c r="R96" t="str">
        <f t="shared" si="27"/>
        <v>if df.groupby(['year-month', 'industry'])[['de_ratio']].apply(mad).any() == 0:
    de_ratio_sector_mad = df.groupby(['year-month', 'industry'])[['de_ratio']].apply(meanad)
else:
    de_ratio_sector_mad = df.groupby(['year-month', 'industry'])[['de_ratio']].apply(mad)</v>
      </c>
      <c r="S96" t="str">
        <f t="shared" si="28"/>
        <v>de_ratio_sector_mad.name = 'de_ratio_sector_mad'</v>
      </c>
      <c r="T96" t="str">
        <f t="shared" si="29"/>
        <v>df = df.join(de_ratio_sector_mad, on=['year-month', 'industry'])</v>
      </c>
      <c r="U96" t="str">
        <f t="shared" si="30"/>
        <v>df['de_ratio_zscore'] = (df['de_ratio'] - df['de_ratio_median']) / df['de_ratio_mad']</v>
      </c>
      <c r="V96" t="str">
        <f t="shared" si="31"/>
        <v>df['de_ratio_sector_zscore'] = (df['de_ratio'] - df['de_ratio_sector_median']) / df['de_ratio_sector_mad']</v>
      </c>
    </row>
    <row r="97" spans="1:22" x14ac:dyDescent="0.25">
      <c r="A97" t="s">
        <v>453</v>
      </c>
      <c r="B97">
        <v>95</v>
      </c>
      <c r="C97" t="str">
        <f t="shared" si="16"/>
        <v xml:space="preserve">'debt_assets', </v>
      </c>
      <c r="D97">
        <v>357</v>
      </c>
      <c r="E97" t="str">
        <f t="shared" si="17"/>
        <v xml:space="preserve">df = df[np.abs(df.debt_assets-df.debt_assets.apply(np.nanmean())&lt;=(3*df.debt_assets.apply(nanstd())] </v>
      </c>
      <c r="F97" t="str">
        <f t="shared" si="18"/>
        <v>debt_assets_median = df.groupby(['year-month'])[['debt_assets']].apply(np.nanmedian)</v>
      </c>
      <c r="G97">
        <v>358</v>
      </c>
      <c r="H97" t="str">
        <f t="shared" si="19"/>
        <v>debt_assets_median.name = 'debt_assets_median'</v>
      </c>
      <c r="I97">
        <v>359</v>
      </c>
      <c r="J97">
        <v>360</v>
      </c>
      <c r="K97" t="str">
        <f t="shared" si="20"/>
        <v>df = df.join(debt_assets_median, on=['year-month'])</v>
      </c>
      <c r="L97" t="str">
        <f t="shared" si="21"/>
        <v>debt_assets_sector_median = df.groupby(['year-month', 'industry'])[['debt_assets']].apply(np.nanmedian)</v>
      </c>
      <c r="M97" t="str">
        <f t="shared" si="22"/>
        <v>debt_assets_sector_median.name = 'debt_assets_sector_median'</v>
      </c>
      <c r="N97" t="str">
        <f t="shared" si="23"/>
        <v>df = df.join(debt_assets_sector_median, on=['year-month', 'industry'])</v>
      </c>
      <c r="O97" t="str">
        <f t="shared" si="24"/>
        <v>if df.groupby(['year-month'])[['debt_assets']].apply(mad).any() == 0:
    debt_assets_mad = df.groupby(['year-month'])[['debt_assets']].apply(meanad)
else:
    debt_assets_mad = df.groupby(['year-month'])[['debt_assets']].apply(mad)</v>
      </c>
      <c r="P97" t="str">
        <f t="shared" si="25"/>
        <v>debt_assets_mad.name = 'debt_assets_mad'</v>
      </c>
      <c r="Q97" t="str">
        <f t="shared" si="26"/>
        <v>df = df.join(debt_assets_mad, on=['year-month'])</v>
      </c>
      <c r="R97" t="str">
        <f t="shared" si="27"/>
        <v>if df.groupby(['year-month', 'industry'])[['debt_assets']].apply(mad).any() == 0:
    debt_assets_sector_mad = df.groupby(['year-month', 'industry'])[['debt_assets']].apply(meanad)
else:
    debt_assets_sector_mad = df.groupby(['year-month', 'industry'])[['debt_assets']].apply(mad)</v>
      </c>
      <c r="S97" t="str">
        <f t="shared" si="28"/>
        <v>debt_assets_sector_mad.name = 'debt_assets_sector_mad'</v>
      </c>
      <c r="T97" t="str">
        <f t="shared" si="29"/>
        <v>df = df.join(debt_assets_sector_mad, on=['year-month', 'industry'])</v>
      </c>
      <c r="U97" t="str">
        <f t="shared" si="30"/>
        <v>df['debt_assets_zscore'] = (df['debt_assets'] - df['debt_assets_median']) / df['debt_assets_mad']</v>
      </c>
      <c r="V97" t="str">
        <f t="shared" si="31"/>
        <v>df['debt_assets_sector_zscore'] = (df['debt_assets'] - df['debt_assets_sector_median']) / df['debt_assets_sector_mad']</v>
      </c>
    </row>
    <row r="98" spans="1:22" x14ac:dyDescent="0.25">
      <c r="A98" t="s">
        <v>439</v>
      </c>
      <c r="B98">
        <v>96</v>
      </c>
      <c r="C98" t="str">
        <f t="shared" si="16"/>
        <v xml:space="preserve">'debt_at', </v>
      </c>
      <c r="D98">
        <v>361</v>
      </c>
      <c r="E98" t="str">
        <f t="shared" si="17"/>
        <v xml:space="preserve">df = df[np.abs(df.debt_at-df.debt_at.apply(np.nanmean())&lt;=(3*df.debt_at.apply(nanstd())] </v>
      </c>
      <c r="F98" t="str">
        <f t="shared" si="18"/>
        <v>debt_at_median = df.groupby(['year-month'])[['debt_at']].apply(np.nanmedian)</v>
      </c>
      <c r="G98">
        <v>362</v>
      </c>
      <c r="H98" t="str">
        <f t="shared" si="19"/>
        <v>debt_at_median.name = 'debt_at_median'</v>
      </c>
      <c r="I98">
        <v>363</v>
      </c>
      <c r="J98">
        <v>364</v>
      </c>
      <c r="K98" t="str">
        <f t="shared" si="20"/>
        <v>df = df.join(debt_at_median, on=['year-month'])</v>
      </c>
      <c r="L98" t="str">
        <f t="shared" si="21"/>
        <v>debt_at_sector_median = df.groupby(['year-month', 'industry'])[['debt_at']].apply(np.nanmedian)</v>
      </c>
      <c r="M98" t="str">
        <f t="shared" si="22"/>
        <v>debt_at_sector_median.name = 'debt_at_sector_median'</v>
      </c>
      <c r="N98" t="str">
        <f t="shared" si="23"/>
        <v>df = df.join(debt_at_sector_median, on=['year-month', 'industry'])</v>
      </c>
      <c r="O98" t="str">
        <f t="shared" si="24"/>
        <v>if df.groupby(['year-month'])[['debt_at']].apply(mad).any() == 0:
    debt_at_mad = df.groupby(['year-month'])[['debt_at']].apply(meanad)
else:
    debt_at_mad = df.groupby(['year-month'])[['debt_at']].apply(mad)</v>
      </c>
      <c r="P98" t="str">
        <f t="shared" si="25"/>
        <v>debt_at_mad.name = 'debt_at_mad'</v>
      </c>
      <c r="Q98" t="str">
        <f t="shared" si="26"/>
        <v>df = df.join(debt_at_mad, on=['year-month'])</v>
      </c>
      <c r="R98" t="str">
        <f t="shared" si="27"/>
        <v>if df.groupby(['year-month', 'industry'])[['debt_at']].apply(mad).any() == 0:
    debt_at_sector_mad = df.groupby(['year-month', 'industry'])[['debt_at']].apply(meanad)
else:
    debt_at_sector_mad = df.groupby(['year-month', 'industry'])[['debt_at']].apply(mad)</v>
      </c>
      <c r="S98" t="str">
        <f t="shared" si="28"/>
        <v>debt_at_sector_mad.name = 'debt_at_sector_mad'</v>
      </c>
      <c r="T98" t="str">
        <f t="shared" si="29"/>
        <v>df = df.join(debt_at_sector_mad, on=['year-month', 'industry'])</v>
      </c>
      <c r="U98" t="str">
        <f t="shared" si="30"/>
        <v>df['debt_at_zscore'] = (df['debt_at'] - df['debt_at_median']) / df['debt_at_mad']</v>
      </c>
      <c r="V98" t="str">
        <f t="shared" si="31"/>
        <v>df['debt_at_sector_zscore'] = (df['debt_at'] - df['debt_at_sector_median']) / df['debt_at_sector_mad']</v>
      </c>
    </row>
    <row r="99" spans="1:22" x14ac:dyDescent="0.25">
      <c r="A99" t="s">
        <v>436</v>
      </c>
      <c r="B99">
        <v>97</v>
      </c>
      <c r="C99" t="str">
        <f t="shared" si="16"/>
        <v xml:space="preserve">'debt_capital', </v>
      </c>
      <c r="D99">
        <v>365</v>
      </c>
      <c r="E99" t="str">
        <f t="shared" si="17"/>
        <v xml:space="preserve">df = df[np.abs(df.debt_capital-df.debt_capital.apply(np.nanmean())&lt;=(3*df.debt_capital.apply(nanstd())] </v>
      </c>
      <c r="F99" t="str">
        <f t="shared" si="18"/>
        <v>debt_capital_median = df.groupby(['year-month'])[['debt_capital']].apply(np.nanmedian)</v>
      </c>
      <c r="G99">
        <v>366</v>
      </c>
      <c r="H99" t="str">
        <f t="shared" si="19"/>
        <v>debt_capital_median.name = 'debt_capital_median'</v>
      </c>
      <c r="I99">
        <v>367</v>
      </c>
      <c r="J99">
        <v>368</v>
      </c>
      <c r="K99" t="str">
        <f t="shared" si="20"/>
        <v>df = df.join(debt_capital_median, on=['year-month'])</v>
      </c>
      <c r="L99" t="str">
        <f t="shared" si="21"/>
        <v>debt_capital_sector_median = df.groupby(['year-month', 'industry'])[['debt_capital']].apply(np.nanmedian)</v>
      </c>
      <c r="M99" t="str">
        <f t="shared" si="22"/>
        <v>debt_capital_sector_median.name = 'debt_capital_sector_median'</v>
      </c>
      <c r="N99" t="str">
        <f t="shared" si="23"/>
        <v>df = df.join(debt_capital_sector_median, on=['year-month', 'industry'])</v>
      </c>
      <c r="O99" t="str">
        <f t="shared" si="24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P99" t="str">
        <f t="shared" si="25"/>
        <v>debt_capital_mad.name = 'debt_capital_mad'</v>
      </c>
      <c r="Q99" t="str">
        <f t="shared" si="26"/>
        <v>df = df.join(debt_capital_mad, on=['year-month'])</v>
      </c>
      <c r="R99" t="str">
        <f t="shared" si="27"/>
        <v>if df.groupby(['year-month', 'industry'])[['debt_capital']].apply(mad).any() == 0:
    debt_capital_sector_mad = df.groupby(['year-month', 'industry'])[['debt_capital']].apply(meanad)
else:
    debt_capital_sector_mad = df.groupby(['year-month', 'industry'])[['debt_capital']].apply(mad)</v>
      </c>
      <c r="S99" t="str">
        <f t="shared" si="28"/>
        <v>debt_capital_sector_mad.name = 'debt_capital_sector_mad'</v>
      </c>
      <c r="T99" t="str">
        <f t="shared" si="29"/>
        <v>df = df.join(debt_capital_sector_mad, on=['year-month', 'industry'])</v>
      </c>
      <c r="U99" t="str">
        <f t="shared" si="30"/>
        <v>df['debt_capital_zscore'] = (df['debt_capital'] - df['debt_capital_median']) / df['debt_capital_mad']</v>
      </c>
      <c r="V99" t="str">
        <f t="shared" si="31"/>
        <v>df['debt_capital_sector_zscore'] = (df['debt_capital'] - df['debt_capital_sector_median']) / df['debt_capital_sector_mad']</v>
      </c>
    </row>
    <row r="100" spans="1:22" x14ac:dyDescent="0.25">
      <c r="A100" t="s">
        <v>435</v>
      </c>
      <c r="B100">
        <v>98</v>
      </c>
      <c r="C100" t="str">
        <f t="shared" si="16"/>
        <v xml:space="preserve">'debt_ebitda', </v>
      </c>
      <c r="D100">
        <v>369</v>
      </c>
      <c r="E100" t="str">
        <f t="shared" si="17"/>
        <v xml:space="preserve">df = df[np.abs(df.debt_ebitda-df.debt_ebitda.apply(np.nanmean())&lt;=(3*df.debt_ebitda.apply(nanstd())] </v>
      </c>
      <c r="F100" t="str">
        <f t="shared" si="18"/>
        <v>debt_ebitda_median = df.groupby(['year-month'])[['debt_ebitda']].apply(np.nanmedian)</v>
      </c>
      <c r="G100">
        <v>370</v>
      </c>
      <c r="H100" t="str">
        <f t="shared" si="19"/>
        <v>debt_ebitda_median.name = 'debt_ebitda_median'</v>
      </c>
      <c r="I100">
        <v>371</v>
      </c>
      <c r="J100">
        <v>372</v>
      </c>
      <c r="K100" t="str">
        <f t="shared" si="20"/>
        <v>df = df.join(debt_ebitda_median, on=['year-month'])</v>
      </c>
      <c r="L100" t="str">
        <f t="shared" si="21"/>
        <v>debt_ebitda_sector_median = df.groupby(['year-month', 'industry'])[['debt_ebitda']].apply(np.nanmedian)</v>
      </c>
      <c r="M100" t="str">
        <f t="shared" si="22"/>
        <v>debt_ebitda_sector_median.name = 'debt_ebitda_sector_median'</v>
      </c>
      <c r="N100" t="str">
        <f t="shared" si="23"/>
        <v>df = df.join(debt_ebitda_sector_median, on=['year-month', 'industry'])</v>
      </c>
      <c r="O100" t="str">
        <f t="shared" si="24"/>
        <v>if df.groupby(['year-month'])[['debt_ebitda']].apply(mad).any() == 0:
    debt_ebitda_mad = df.groupby(['year-month'])[['debt_ebitda']].apply(meanad)
else:
    debt_ebitda_mad = df.groupby(['year-month'])[['debt_ebitda']].apply(mad)</v>
      </c>
      <c r="P100" t="str">
        <f t="shared" si="25"/>
        <v>debt_ebitda_mad.name = 'debt_ebitda_mad'</v>
      </c>
      <c r="Q100" t="str">
        <f t="shared" si="26"/>
        <v>df = df.join(debt_ebitda_mad, on=['year-month'])</v>
      </c>
      <c r="R100" t="str">
        <f t="shared" si="27"/>
        <v>if df.groupby(['year-month', 'industry'])[['debt_ebitda']].apply(mad).any() == 0:
    debt_ebitda_sector_mad = df.groupby(['year-month', 'industry'])[['debt_ebitda']].apply(meanad)
else:
    debt_ebitda_sector_mad = df.groupby(['year-month', 'industry'])[['debt_ebitda']].apply(mad)</v>
      </c>
      <c r="S100" t="str">
        <f t="shared" si="28"/>
        <v>debt_ebitda_sector_mad.name = 'debt_ebitda_sector_mad'</v>
      </c>
      <c r="T100" t="str">
        <f t="shared" si="29"/>
        <v>df = df.join(debt_ebitda_sector_mad, on=['year-month', 'industry'])</v>
      </c>
      <c r="U100" t="str">
        <f t="shared" si="30"/>
        <v>df['debt_ebitda_zscore'] = (df['debt_ebitda'] - df['debt_ebitda_median']) / df['debt_ebitda_mad']</v>
      </c>
      <c r="V100" t="str">
        <f t="shared" si="31"/>
        <v>df['debt_ebitda_sector_zscore'] = (df['debt_ebitda'] - df['debt_ebitda_sector_median']) / df['debt_ebitda_sector_mad']</v>
      </c>
    </row>
    <row r="101" spans="1:22" x14ac:dyDescent="0.25">
      <c r="A101" t="s">
        <v>429</v>
      </c>
      <c r="B101">
        <v>99</v>
      </c>
      <c r="C101" t="str">
        <f t="shared" si="16"/>
        <v xml:space="preserve">'debt_invcap', </v>
      </c>
      <c r="D101">
        <v>373</v>
      </c>
      <c r="E101" t="str">
        <f t="shared" si="17"/>
        <v xml:space="preserve">df = df[np.abs(df.debt_invcap-df.debt_invcap.apply(np.nanmean())&lt;=(3*df.debt_invcap.apply(nanstd())] </v>
      </c>
      <c r="F101" t="str">
        <f t="shared" si="18"/>
        <v>debt_invcap_median = df.groupby(['year-month'])[['debt_invcap']].apply(np.nanmedian)</v>
      </c>
      <c r="G101">
        <v>374</v>
      </c>
      <c r="H101" t="str">
        <f t="shared" si="19"/>
        <v>debt_invcap_median.name = 'debt_invcap_median'</v>
      </c>
      <c r="I101">
        <v>375</v>
      </c>
      <c r="J101">
        <v>376</v>
      </c>
      <c r="K101" t="str">
        <f t="shared" si="20"/>
        <v>df = df.join(debt_invcap_median, on=['year-month'])</v>
      </c>
      <c r="L101" t="str">
        <f t="shared" si="21"/>
        <v>debt_invcap_sector_median = df.groupby(['year-month', 'industry'])[['debt_invcap']].apply(np.nanmedian)</v>
      </c>
      <c r="M101" t="str">
        <f t="shared" si="22"/>
        <v>debt_invcap_sector_median.name = 'debt_invcap_sector_median'</v>
      </c>
      <c r="N101" t="str">
        <f t="shared" si="23"/>
        <v>df = df.join(debt_invcap_sector_median, on=['year-month', 'industry'])</v>
      </c>
      <c r="O101" t="str">
        <f t="shared" si="24"/>
        <v>if df.groupby(['year-month'])[['debt_invcap']].apply(mad).any() == 0:
    debt_invcap_mad = df.groupby(['year-month'])[['debt_invcap']].apply(meanad)
else:
    debt_invcap_mad = df.groupby(['year-month'])[['debt_invcap']].apply(mad)</v>
      </c>
      <c r="P101" t="str">
        <f t="shared" si="25"/>
        <v>debt_invcap_mad.name = 'debt_invcap_mad'</v>
      </c>
      <c r="Q101" t="str">
        <f t="shared" si="26"/>
        <v>df = df.join(debt_invcap_mad, on=['year-month'])</v>
      </c>
      <c r="R101" t="str">
        <f t="shared" si="27"/>
        <v>if df.groupby(['year-month', 'industry'])[['debt_invcap']].apply(mad).any() == 0:
    debt_invcap_sector_mad = df.groupby(['year-month', 'industry'])[['debt_invcap']].apply(meanad)
else:
    debt_invcap_sector_mad = df.groupby(['year-month', 'industry'])[['debt_invcap']].apply(mad)</v>
      </c>
      <c r="S101" t="str">
        <f t="shared" si="28"/>
        <v>debt_invcap_sector_mad.name = 'debt_invcap_sector_mad'</v>
      </c>
      <c r="T101" t="str">
        <f t="shared" si="29"/>
        <v>df = df.join(debt_invcap_sector_mad, on=['year-month', 'industry'])</v>
      </c>
      <c r="U101" t="str">
        <f t="shared" si="30"/>
        <v>df['debt_invcap_zscore'] = (df['debt_invcap'] - df['debt_invcap_median']) / df['debt_invcap_mad']</v>
      </c>
      <c r="V101" t="str">
        <f t="shared" si="31"/>
        <v>df['debt_invcap_sector_zscore'] = (df['debt_invcap'] - df['debt_invcap_sector_median']) / df['debt_invcap_sector_mad']</v>
      </c>
    </row>
    <row r="102" spans="1:22" x14ac:dyDescent="0.25">
      <c r="A102" t="s">
        <v>293</v>
      </c>
      <c r="B102">
        <v>100</v>
      </c>
      <c r="C102" t="str">
        <f t="shared" si="16"/>
        <v xml:space="preserve">'DIVYIELD', </v>
      </c>
      <c r="D102">
        <v>377</v>
      </c>
      <c r="E102" t="str">
        <f t="shared" si="17"/>
        <v xml:space="preserve">df = df[np.abs(df.DIVYIELD-df.DIVYIELD.apply(np.nanmean())&lt;=(3*df.DIVYIELD.apply(nanstd())] </v>
      </c>
      <c r="F102" t="str">
        <f t="shared" si="18"/>
        <v>DIVYIELD_median = df.groupby(['year-month'])[['DIVYIELD']].apply(np.nanmedian)</v>
      </c>
      <c r="G102">
        <v>378</v>
      </c>
      <c r="H102" t="str">
        <f t="shared" si="19"/>
        <v>DIVYIELD_median.name = 'DIVYIELD_median'</v>
      </c>
      <c r="I102">
        <v>379</v>
      </c>
      <c r="J102">
        <v>380</v>
      </c>
      <c r="K102" t="str">
        <f t="shared" si="20"/>
        <v>df = df.join(DIVYIELD_median, on=['year-month'])</v>
      </c>
      <c r="L102" t="str">
        <f t="shared" si="21"/>
        <v>DIVYIELD_sector_median = df.groupby(['year-month', 'industry'])[['DIVYIELD']].apply(np.nanmedian)</v>
      </c>
      <c r="M102" t="str">
        <f t="shared" si="22"/>
        <v>DIVYIELD_sector_median.name = 'DIVYIELD_sector_median'</v>
      </c>
      <c r="N102" t="str">
        <f t="shared" si="23"/>
        <v>df = df.join(DIVYIELD_sector_median, on=['year-month', 'industry'])</v>
      </c>
      <c r="O102" t="str">
        <f t="shared" si="24"/>
        <v>if df.groupby(['year-month'])[['DIVYIELD']].apply(mad).any() == 0:
    DIVYIELD_mad = df.groupby(['year-month'])[['DIVYIELD']].apply(meanad)
else:
    DIVYIELD_mad = df.groupby(['year-month'])[['DIVYIELD']].apply(mad)</v>
      </c>
      <c r="P102" t="str">
        <f t="shared" si="25"/>
        <v>DIVYIELD_mad.name = 'DIVYIELD_mad'</v>
      </c>
      <c r="Q102" t="str">
        <f t="shared" si="26"/>
        <v>df = df.join(DIVYIELD_mad, on=['year-month'])</v>
      </c>
      <c r="R102" t="str">
        <f t="shared" si="27"/>
        <v>if df.groupby(['year-month', 'industry'])[['DIVYIELD']].apply(mad).any() == 0:
    DIVYIELD_sector_mad = df.groupby(['year-month', 'industry'])[['DIVYIELD']].apply(meanad)
else:
    DIVYIELD_sector_mad = df.groupby(['year-month', 'industry'])[['DIVYIELD']].apply(mad)</v>
      </c>
      <c r="S102" t="str">
        <f t="shared" si="28"/>
        <v>DIVYIELD_sector_mad.name = 'DIVYIELD_sector_mad'</v>
      </c>
      <c r="T102" t="str">
        <f t="shared" si="29"/>
        <v>df = df.join(DIVYIELD_sector_mad, on=['year-month', 'industry'])</v>
      </c>
      <c r="U102" t="str">
        <f t="shared" si="30"/>
        <v>df['DIVYIELD_zscore'] = (df['DIVYIELD'] - df['DIVYIELD_median']) / df['DIVYIELD_mad']</v>
      </c>
      <c r="V102" t="str">
        <f t="shared" si="31"/>
        <v>df['DIVYIELD_sector_zscore'] = (df['DIVYIELD'] - df['DIVYIELD_sector_median']) / df['DIVYIELD_sector_mad']</v>
      </c>
    </row>
    <row r="103" spans="1:22" x14ac:dyDescent="0.25">
      <c r="A103" t="s">
        <v>404</v>
      </c>
      <c r="B103">
        <v>101</v>
      </c>
      <c r="C103" t="str">
        <f t="shared" si="16"/>
        <v xml:space="preserve">'dltt_be', </v>
      </c>
      <c r="D103">
        <v>381</v>
      </c>
      <c r="E103" t="str">
        <f t="shared" si="17"/>
        <v xml:space="preserve">df = df[np.abs(df.dltt_be-df.dltt_be.apply(np.nanmean())&lt;=(3*df.dltt_be.apply(nanstd())] </v>
      </c>
      <c r="F103" t="str">
        <f t="shared" si="18"/>
        <v>dltt_be_median = df.groupby(['year-month'])[['dltt_be']].apply(np.nanmedian)</v>
      </c>
      <c r="G103">
        <v>382</v>
      </c>
      <c r="H103" t="str">
        <f t="shared" si="19"/>
        <v>dltt_be_median.name = 'dltt_be_median'</v>
      </c>
      <c r="I103">
        <v>383</v>
      </c>
      <c r="J103">
        <v>384</v>
      </c>
      <c r="K103" t="str">
        <f t="shared" si="20"/>
        <v>df = df.join(dltt_be_median, on=['year-month'])</v>
      </c>
      <c r="L103" t="str">
        <f t="shared" si="21"/>
        <v>dltt_be_sector_median = df.groupby(['year-month', 'industry'])[['dltt_be']].apply(np.nanmedian)</v>
      </c>
      <c r="M103" t="str">
        <f t="shared" si="22"/>
        <v>dltt_be_sector_median.name = 'dltt_be_sector_median'</v>
      </c>
      <c r="N103" t="str">
        <f t="shared" si="23"/>
        <v>df = df.join(dltt_be_sector_median, on=['year-month', 'industry'])</v>
      </c>
      <c r="O103" t="str">
        <f t="shared" si="24"/>
        <v>if df.groupby(['year-month'])[['dltt_be']].apply(mad).any() == 0:
    dltt_be_mad = df.groupby(['year-month'])[['dltt_be']].apply(meanad)
else:
    dltt_be_mad = df.groupby(['year-month'])[['dltt_be']].apply(mad)</v>
      </c>
      <c r="P103" t="str">
        <f t="shared" si="25"/>
        <v>dltt_be_mad.name = 'dltt_be_mad'</v>
      </c>
      <c r="Q103" t="str">
        <f t="shared" si="26"/>
        <v>df = df.join(dltt_be_mad, on=['year-month'])</v>
      </c>
      <c r="R103" t="str">
        <f t="shared" si="27"/>
        <v>if df.groupby(['year-month', 'industry'])[['dltt_be']].apply(mad).any() == 0:
    dltt_be_sector_mad = df.groupby(['year-month', 'industry'])[['dltt_be']].apply(meanad)
else:
    dltt_be_sector_mad = df.groupby(['year-month', 'industry'])[['dltt_be']].apply(mad)</v>
      </c>
      <c r="S103" t="str">
        <f t="shared" si="28"/>
        <v>dltt_be_sector_mad.name = 'dltt_be_sector_mad'</v>
      </c>
      <c r="T103" t="str">
        <f t="shared" si="29"/>
        <v>df = df.join(dltt_be_sector_mad, on=['year-month', 'industry'])</v>
      </c>
      <c r="U103" t="str">
        <f t="shared" si="30"/>
        <v>df['dltt_be_zscore'] = (df['dltt_be'] - df['dltt_be_median']) / df['dltt_be_mad']</v>
      </c>
      <c r="V103" t="str">
        <f t="shared" si="31"/>
        <v>df['dltt_be_sector_zscore'] = (df['dltt_be'] - df['dltt_be_sector_median']) / df['dltt_be_sector_mad']</v>
      </c>
    </row>
    <row r="104" spans="1:22" x14ac:dyDescent="0.25">
      <c r="A104" t="s">
        <v>342</v>
      </c>
      <c r="B104">
        <v>102</v>
      </c>
      <c r="C104" t="str">
        <f t="shared" si="16"/>
        <v xml:space="preserve">'dpr', </v>
      </c>
      <c r="D104">
        <v>385</v>
      </c>
      <c r="E104" t="str">
        <f t="shared" si="17"/>
        <v xml:space="preserve">df = df[np.abs(df.dpr-df.dpr.apply(np.nanmean())&lt;=(3*df.dpr.apply(nanstd())] </v>
      </c>
      <c r="F104" t="str">
        <f t="shared" si="18"/>
        <v>dpr_median = df.groupby(['year-month'])[['dpr']].apply(np.nanmedian)</v>
      </c>
      <c r="G104">
        <v>386</v>
      </c>
      <c r="H104" t="str">
        <f t="shared" si="19"/>
        <v>dpr_median.name = 'dpr_median'</v>
      </c>
      <c r="I104">
        <v>387</v>
      </c>
      <c r="J104">
        <v>388</v>
      </c>
      <c r="K104" t="str">
        <f t="shared" si="20"/>
        <v>df = df.join(dpr_median, on=['year-month'])</v>
      </c>
      <c r="L104" t="str">
        <f t="shared" si="21"/>
        <v>dpr_sector_median = df.groupby(['year-month', 'industry'])[['dpr']].apply(np.nanmedian)</v>
      </c>
      <c r="M104" t="str">
        <f t="shared" si="22"/>
        <v>dpr_sector_median.name = 'dpr_sector_median'</v>
      </c>
      <c r="N104" t="str">
        <f t="shared" si="23"/>
        <v>df = df.join(dpr_sector_median, on=['year-month', 'industry'])</v>
      </c>
      <c r="O104" t="str">
        <f t="shared" si="24"/>
        <v>if df.groupby(['year-month'])[['dpr']].apply(mad).any() == 0:
    dpr_mad = df.groupby(['year-month'])[['dpr']].apply(meanad)
else:
    dpr_mad = df.groupby(['year-month'])[['dpr']].apply(mad)</v>
      </c>
      <c r="P104" t="str">
        <f t="shared" si="25"/>
        <v>dpr_mad.name = 'dpr_mad'</v>
      </c>
      <c r="Q104" t="str">
        <f t="shared" si="26"/>
        <v>df = df.join(dpr_mad, on=['year-month'])</v>
      </c>
      <c r="R104" t="str">
        <f t="shared" si="27"/>
        <v>if df.groupby(['year-month', 'industry'])[['dpr']].apply(mad).any() == 0:
    dpr_sector_mad = df.groupby(['year-month', 'industry'])[['dpr']].apply(meanad)
else:
    dpr_sector_mad = df.groupby(['year-month', 'industry'])[['dpr']].apply(mad)</v>
      </c>
      <c r="S104" t="str">
        <f t="shared" si="28"/>
        <v>dpr_sector_mad.name = 'dpr_sector_mad'</v>
      </c>
      <c r="T104" t="str">
        <f t="shared" si="29"/>
        <v>df = df.join(dpr_sector_mad, on=['year-month', 'industry'])</v>
      </c>
      <c r="U104" t="str">
        <f t="shared" si="30"/>
        <v>df['dpr_zscore'] = (df['dpr'] - df['dpr_median']) / df['dpr_mad']</v>
      </c>
      <c r="V104" t="str">
        <f t="shared" si="31"/>
        <v>df['dpr_sector_zscore'] = (df['dpr'] - df['dpr_sector_median']) / df['dpr_sector_mad']</v>
      </c>
    </row>
    <row r="105" spans="1:22" x14ac:dyDescent="0.25">
      <c r="A105" t="s">
        <v>338</v>
      </c>
      <c r="B105">
        <v>103</v>
      </c>
      <c r="C105" t="str">
        <f t="shared" si="16"/>
        <v xml:space="preserve">'efftax', </v>
      </c>
      <c r="D105">
        <v>389</v>
      </c>
      <c r="E105" t="str">
        <f t="shared" si="17"/>
        <v xml:space="preserve">df = df[np.abs(df.efftax-df.efftax.apply(np.nanmean())&lt;=(3*df.efftax.apply(nanstd())] </v>
      </c>
      <c r="F105" t="str">
        <f t="shared" si="18"/>
        <v>efftax_median = df.groupby(['year-month'])[['efftax']].apply(np.nanmedian)</v>
      </c>
      <c r="G105">
        <v>390</v>
      </c>
      <c r="H105" t="str">
        <f t="shared" si="19"/>
        <v>efftax_median.name = 'efftax_median'</v>
      </c>
      <c r="I105">
        <v>391</v>
      </c>
      <c r="J105">
        <v>392</v>
      </c>
      <c r="K105" t="str">
        <f t="shared" si="20"/>
        <v>df = df.join(efftax_median, on=['year-month'])</v>
      </c>
      <c r="L105" t="str">
        <f t="shared" si="21"/>
        <v>efftax_sector_median = df.groupby(['year-month', 'industry'])[['efftax']].apply(np.nanmedian)</v>
      </c>
      <c r="M105" t="str">
        <f t="shared" si="22"/>
        <v>efftax_sector_median.name = 'efftax_sector_median'</v>
      </c>
      <c r="N105" t="str">
        <f t="shared" si="23"/>
        <v>df = df.join(efftax_sector_median, on=['year-month', 'industry'])</v>
      </c>
      <c r="O105" t="str">
        <f t="shared" si="24"/>
        <v>if df.groupby(['year-month'])[['efftax']].apply(mad).any() == 0:
    efftax_mad = df.groupby(['year-month'])[['efftax']].apply(meanad)
else:
    efftax_mad = df.groupby(['year-month'])[['efftax']].apply(mad)</v>
      </c>
      <c r="P105" t="str">
        <f t="shared" si="25"/>
        <v>efftax_mad.name = 'efftax_mad'</v>
      </c>
      <c r="Q105" t="str">
        <f t="shared" si="26"/>
        <v>df = df.join(efftax_mad, on=['year-month'])</v>
      </c>
      <c r="R105" t="str">
        <f t="shared" si="27"/>
        <v>if df.groupby(['year-month', 'industry'])[['efftax']].apply(mad).any() == 0:
    efftax_sector_mad = df.groupby(['year-month', 'industry'])[['efftax']].apply(meanad)
else:
    efftax_sector_mad = df.groupby(['year-month', 'industry'])[['efftax']].apply(mad)</v>
      </c>
      <c r="S105" t="str">
        <f t="shared" si="28"/>
        <v>efftax_sector_mad.name = 'efftax_sector_mad'</v>
      </c>
      <c r="T105" t="str">
        <f t="shared" si="29"/>
        <v>df = df.join(efftax_sector_mad, on=['year-month', 'industry'])</v>
      </c>
      <c r="U105" t="str">
        <f t="shared" si="30"/>
        <v>df['efftax_zscore'] = (df['efftax'] - df['efftax_median']) / df['efftax_mad']</v>
      </c>
      <c r="V105" t="str">
        <f t="shared" si="31"/>
        <v>df['efftax_sector_zscore'] = (df['efftax'] - df['efftax_sector_median']) / df['efftax_sector_mad']</v>
      </c>
    </row>
    <row r="106" spans="1:22" x14ac:dyDescent="0.25">
      <c r="A106" t="s">
        <v>437</v>
      </c>
      <c r="B106">
        <v>104</v>
      </c>
      <c r="C106" t="str">
        <f t="shared" si="16"/>
        <v xml:space="preserve">'equity_invcap', </v>
      </c>
      <c r="D106">
        <v>393</v>
      </c>
      <c r="E106" t="str">
        <f t="shared" si="17"/>
        <v xml:space="preserve">df = df[np.abs(df.equity_invcap-df.equity_invcap.apply(np.nanmean())&lt;=(3*df.equity_invcap.apply(nanstd())] </v>
      </c>
      <c r="F106" t="str">
        <f t="shared" si="18"/>
        <v>equity_invcap_median = df.groupby(['year-month'])[['equity_invcap']].apply(np.nanmedian)</v>
      </c>
      <c r="G106">
        <v>394</v>
      </c>
      <c r="H106" t="str">
        <f t="shared" si="19"/>
        <v>equity_invcap_median.name = 'equity_invcap_median'</v>
      </c>
      <c r="I106">
        <v>395</v>
      </c>
      <c r="J106">
        <v>396</v>
      </c>
      <c r="K106" t="str">
        <f t="shared" si="20"/>
        <v>df = df.join(equity_invcap_median, on=['year-month'])</v>
      </c>
      <c r="L106" t="str">
        <f t="shared" si="21"/>
        <v>equity_invcap_sector_median = df.groupby(['year-month', 'industry'])[['equity_invcap']].apply(np.nanmedian)</v>
      </c>
      <c r="M106" t="str">
        <f t="shared" si="22"/>
        <v>equity_invcap_sector_median.name = 'equity_invcap_sector_median'</v>
      </c>
      <c r="N106" t="str">
        <f t="shared" si="23"/>
        <v>df = df.join(equity_invcap_sector_median, on=['year-month', 'industry'])</v>
      </c>
      <c r="O106" t="str">
        <f t="shared" si="24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P106" t="str">
        <f t="shared" si="25"/>
        <v>equity_invcap_mad.name = 'equity_invcap_mad'</v>
      </c>
      <c r="Q106" t="str">
        <f t="shared" si="26"/>
        <v>df = df.join(equity_invcap_mad, on=['year-month'])</v>
      </c>
      <c r="R106" t="str">
        <f t="shared" si="27"/>
        <v>if df.groupby(['year-month', 'industry'])[['equity_invcap']].apply(mad).any() == 0:
    equity_invcap_sector_mad = df.groupby(['year-month', 'industry'])[['equity_invcap']].apply(meanad)
else:
    equity_invcap_sector_mad = df.groupby(['year-month', 'industry'])[['equity_invcap']].apply(mad)</v>
      </c>
      <c r="S106" t="str">
        <f t="shared" si="28"/>
        <v>equity_invcap_sector_mad.name = 'equity_invcap_sector_mad'</v>
      </c>
      <c r="T106" t="str">
        <f t="shared" si="29"/>
        <v>df = df.join(equity_invcap_sector_mad, on=['year-month', 'industry'])</v>
      </c>
      <c r="U106" t="str">
        <f t="shared" si="30"/>
        <v>df['equity_invcap_zscore'] = (df['equity_invcap'] - df['equity_invcap_median']) / df['equity_invcap_mad']</v>
      </c>
      <c r="V106" t="str">
        <f t="shared" si="31"/>
        <v>df['equity_invcap_sector_zscore'] = (df['equity_invcap'] - df['equity_invcap_sector_median']) / df['equity_invcap_sector_mad']</v>
      </c>
    </row>
    <row r="107" spans="1:22" x14ac:dyDescent="0.25">
      <c r="A107" t="s">
        <v>442</v>
      </c>
      <c r="B107">
        <v>105</v>
      </c>
      <c r="C107" t="str">
        <f t="shared" si="16"/>
        <v xml:space="preserve">'evm', </v>
      </c>
      <c r="D107">
        <v>397</v>
      </c>
      <c r="E107" t="str">
        <f t="shared" si="17"/>
        <v xml:space="preserve">df = df[np.abs(df.evm-df.evm.apply(np.nanmean())&lt;=(3*df.evm.apply(nanstd())] </v>
      </c>
      <c r="F107" t="str">
        <f t="shared" si="18"/>
        <v>evm_median = df.groupby(['year-month'])[['evm']].apply(np.nanmedian)</v>
      </c>
      <c r="G107">
        <v>398</v>
      </c>
      <c r="H107" t="str">
        <f t="shared" si="19"/>
        <v>evm_median.name = 'evm_median'</v>
      </c>
      <c r="I107">
        <v>399</v>
      </c>
      <c r="J107">
        <v>400</v>
      </c>
      <c r="K107" t="str">
        <f t="shared" si="20"/>
        <v>df = df.join(evm_median, on=['year-month'])</v>
      </c>
      <c r="L107" t="str">
        <f t="shared" si="21"/>
        <v>evm_sector_median = df.groupby(['year-month', 'industry'])[['evm']].apply(np.nanmedian)</v>
      </c>
      <c r="M107" t="str">
        <f t="shared" si="22"/>
        <v>evm_sector_median.name = 'evm_sector_median'</v>
      </c>
      <c r="N107" t="str">
        <f t="shared" si="23"/>
        <v>df = df.join(evm_sector_median, on=['year-month', 'industry'])</v>
      </c>
      <c r="O107" t="str">
        <f t="shared" si="24"/>
        <v>if df.groupby(['year-month'])[['evm']].apply(mad).any() == 0:
    evm_mad = df.groupby(['year-month'])[['evm']].apply(meanad)
else:
    evm_mad = df.groupby(['year-month'])[['evm']].apply(mad)</v>
      </c>
      <c r="P107" t="str">
        <f t="shared" si="25"/>
        <v>evm_mad.name = 'evm_mad'</v>
      </c>
      <c r="Q107" t="str">
        <f t="shared" si="26"/>
        <v>df = df.join(evm_mad, on=['year-month'])</v>
      </c>
      <c r="R107" t="str">
        <f t="shared" si="27"/>
        <v>if df.groupby(['year-month', 'industry'])[['evm']].apply(mad).any() == 0:
    evm_sector_mad = df.groupby(['year-month', 'industry'])[['evm']].apply(meanad)
else:
    evm_sector_mad = df.groupby(['year-month', 'industry'])[['evm']].apply(mad)</v>
      </c>
      <c r="S107" t="str">
        <f t="shared" si="28"/>
        <v>evm_sector_mad.name = 'evm_sector_mad'</v>
      </c>
      <c r="T107" t="str">
        <f t="shared" si="29"/>
        <v>df = df.join(evm_sector_mad, on=['year-month', 'industry'])</v>
      </c>
      <c r="U107" t="str">
        <f t="shared" si="30"/>
        <v>df['evm_zscore'] = (df['evm'] - df['evm_median']) / df['evm_mad']</v>
      </c>
      <c r="V107" t="str">
        <f t="shared" si="31"/>
        <v>df['evm_sector_zscore'] = (df['evm'] - df['evm_sector_median']) / df['evm_sector_mad']</v>
      </c>
    </row>
    <row r="108" spans="1:22" x14ac:dyDescent="0.25">
      <c r="A108" t="s">
        <v>357</v>
      </c>
      <c r="B108">
        <v>106</v>
      </c>
      <c r="C108" t="str">
        <f t="shared" si="16"/>
        <v xml:space="preserve">'fcf_ocf', </v>
      </c>
      <c r="D108">
        <v>401</v>
      </c>
      <c r="E108" t="str">
        <f t="shared" si="17"/>
        <v xml:space="preserve">df = df[np.abs(df.fcf_ocf-df.fcf_ocf.apply(np.nanmean())&lt;=(3*df.fcf_ocf.apply(nanstd())] </v>
      </c>
      <c r="F108" t="str">
        <f t="shared" si="18"/>
        <v>fcf_ocf_median = df.groupby(['year-month'])[['fcf_ocf']].apply(np.nanmedian)</v>
      </c>
      <c r="G108">
        <v>402</v>
      </c>
      <c r="H108" t="str">
        <f t="shared" si="19"/>
        <v>fcf_ocf_median.name = 'fcf_ocf_median'</v>
      </c>
      <c r="I108">
        <v>403</v>
      </c>
      <c r="J108">
        <v>404</v>
      </c>
      <c r="K108" t="str">
        <f t="shared" si="20"/>
        <v>df = df.join(fcf_ocf_median, on=['year-month'])</v>
      </c>
      <c r="L108" t="str">
        <f t="shared" si="21"/>
        <v>fcf_ocf_sector_median = df.groupby(['year-month', 'industry'])[['fcf_ocf']].apply(np.nanmedian)</v>
      </c>
      <c r="M108" t="str">
        <f t="shared" si="22"/>
        <v>fcf_ocf_sector_median.name = 'fcf_ocf_sector_median'</v>
      </c>
      <c r="N108" t="str">
        <f t="shared" si="23"/>
        <v>df = df.join(fcf_ocf_sector_median, on=['year-month', 'industry'])</v>
      </c>
      <c r="O108" t="str">
        <f t="shared" si="24"/>
        <v>if df.groupby(['year-month'])[['fcf_ocf']].apply(mad).any() == 0:
    fcf_ocf_mad = df.groupby(['year-month'])[['fcf_ocf']].apply(meanad)
else:
    fcf_ocf_mad = df.groupby(['year-month'])[['fcf_ocf']].apply(mad)</v>
      </c>
      <c r="P108" t="str">
        <f t="shared" si="25"/>
        <v>fcf_ocf_mad.name = 'fcf_ocf_mad'</v>
      </c>
      <c r="Q108" t="str">
        <f t="shared" si="26"/>
        <v>df = df.join(fcf_ocf_mad, on=['year-month'])</v>
      </c>
      <c r="R108" t="str">
        <f t="shared" si="27"/>
        <v>if df.groupby(['year-month', 'industry'])[['fcf_ocf']].apply(mad).any() == 0:
    fcf_ocf_sector_mad = df.groupby(['year-month', 'industry'])[['fcf_ocf']].apply(meanad)
else:
    fcf_ocf_sector_mad = df.groupby(['year-month', 'industry'])[['fcf_ocf']].apply(mad)</v>
      </c>
      <c r="S108" t="str">
        <f t="shared" si="28"/>
        <v>fcf_ocf_sector_mad.name = 'fcf_ocf_sector_mad'</v>
      </c>
      <c r="T108" t="str">
        <f t="shared" si="29"/>
        <v>df = df.join(fcf_ocf_sector_mad, on=['year-month', 'industry'])</v>
      </c>
      <c r="U108" t="str">
        <f t="shared" si="30"/>
        <v>df['fcf_ocf_zscore'] = (df['fcf_ocf'] - df['fcf_ocf_median']) / df['fcf_ocf_mad']</v>
      </c>
      <c r="V108" t="str">
        <f t="shared" si="31"/>
        <v>df['fcf_ocf_sector_zscore'] = (df['fcf_ocf'] - df['fcf_ocf_sector_median']) / df['fcf_ocf_sector_mad']</v>
      </c>
    </row>
    <row r="109" spans="1:22" x14ac:dyDescent="0.25">
      <c r="A109" t="s">
        <v>410</v>
      </c>
      <c r="B109">
        <v>107</v>
      </c>
      <c r="C109" t="str">
        <f t="shared" si="16"/>
        <v xml:space="preserve">'gpm', </v>
      </c>
      <c r="D109">
        <v>405</v>
      </c>
      <c r="E109" t="str">
        <f t="shared" si="17"/>
        <v xml:space="preserve">df = df[np.abs(df.gpm-df.gpm.apply(np.nanmean())&lt;=(3*df.gpm.apply(nanstd())] </v>
      </c>
      <c r="F109" t="str">
        <f t="shared" si="18"/>
        <v>gpm_median = df.groupby(['year-month'])[['gpm']].apply(np.nanmedian)</v>
      </c>
      <c r="G109">
        <v>406</v>
      </c>
      <c r="H109" t="str">
        <f t="shared" si="19"/>
        <v>gpm_median.name = 'gpm_median'</v>
      </c>
      <c r="I109">
        <v>407</v>
      </c>
      <c r="J109">
        <v>408</v>
      </c>
      <c r="K109" t="str">
        <f t="shared" si="20"/>
        <v>df = df.join(gpm_median, on=['year-month'])</v>
      </c>
      <c r="L109" t="str">
        <f t="shared" si="21"/>
        <v>gpm_sector_median = df.groupby(['year-month', 'industry'])[['gpm']].apply(np.nanmedian)</v>
      </c>
      <c r="M109" t="str">
        <f t="shared" si="22"/>
        <v>gpm_sector_median.name = 'gpm_sector_median'</v>
      </c>
      <c r="N109" t="str">
        <f t="shared" si="23"/>
        <v>df = df.join(gpm_sector_median, on=['year-month', 'industry'])</v>
      </c>
      <c r="O109" t="str">
        <f t="shared" si="24"/>
        <v>if df.groupby(['year-month'])[['gpm']].apply(mad).any() == 0:
    gpm_mad = df.groupby(['year-month'])[['gpm']].apply(meanad)
else:
    gpm_mad = df.groupby(['year-month'])[['gpm']].apply(mad)</v>
      </c>
      <c r="P109" t="str">
        <f t="shared" si="25"/>
        <v>gpm_mad.name = 'gpm_mad'</v>
      </c>
      <c r="Q109" t="str">
        <f t="shared" si="26"/>
        <v>df = df.join(gpm_mad, on=['year-month'])</v>
      </c>
      <c r="R109" t="str">
        <f t="shared" si="27"/>
        <v>if df.groupby(['year-month', 'industry'])[['gpm']].apply(mad).any() == 0:
    gpm_sector_mad = df.groupby(['year-month', 'industry'])[['gpm']].apply(meanad)
else:
    gpm_sector_mad = df.groupby(['year-month', 'industry'])[['gpm']].apply(mad)</v>
      </c>
      <c r="S109" t="str">
        <f t="shared" si="28"/>
        <v>gpm_sector_mad.name = 'gpm_sector_mad'</v>
      </c>
      <c r="T109" t="str">
        <f t="shared" si="29"/>
        <v>df = df.join(gpm_sector_mad, on=['year-month', 'industry'])</v>
      </c>
      <c r="U109" t="str">
        <f t="shared" si="30"/>
        <v>df['gpm_zscore'] = (df['gpm'] - df['gpm_median']) / df['gpm_mad']</v>
      </c>
      <c r="V109" t="str">
        <f t="shared" si="31"/>
        <v>df['gpm_sector_zscore'] = (df['gpm'] - df['gpm_sector_median']) / df['gpm_sector_mad']</v>
      </c>
    </row>
    <row r="110" spans="1:22" x14ac:dyDescent="0.25">
      <c r="A110" t="s">
        <v>448</v>
      </c>
      <c r="B110">
        <v>108</v>
      </c>
      <c r="C110" t="str">
        <f t="shared" si="16"/>
        <v xml:space="preserve">'GProf', </v>
      </c>
      <c r="D110">
        <v>409</v>
      </c>
      <c r="E110" t="str">
        <f t="shared" si="17"/>
        <v xml:space="preserve">df = df[np.abs(df.GProf-df.GProf.apply(np.nanmean())&lt;=(3*df.GProf.apply(nanstd())] </v>
      </c>
      <c r="F110" t="str">
        <f t="shared" si="18"/>
        <v>GProf_median = df.groupby(['year-month'])[['GProf']].apply(np.nanmedian)</v>
      </c>
      <c r="G110">
        <v>410</v>
      </c>
      <c r="H110" t="str">
        <f t="shared" si="19"/>
        <v>GProf_median.name = 'GProf_median'</v>
      </c>
      <c r="I110">
        <v>411</v>
      </c>
      <c r="J110">
        <v>412</v>
      </c>
      <c r="K110" t="str">
        <f t="shared" si="20"/>
        <v>df = df.join(GProf_median, on=['year-month'])</v>
      </c>
      <c r="L110" t="str">
        <f t="shared" si="21"/>
        <v>GProf_sector_median = df.groupby(['year-month', 'industry'])[['GProf']].apply(np.nanmedian)</v>
      </c>
      <c r="M110" t="str">
        <f t="shared" si="22"/>
        <v>GProf_sector_median.name = 'GProf_sector_median'</v>
      </c>
      <c r="N110" t="str">
        <f t="shared" si="23"/>
        <v>df = df.join(GProf_sector_median, on=['year-month', 'industry'])</v>
      </c>
      <c r="O110" t="str">
        <f t="shared" si="24"/>
        <v>if df.groupby(['year-month'])[['GProf']].apply(mad).any() == 0:
    GProf_mad = df.groupby(['year-month'])[['GProf']].apply(meanad)
else:
    GProf_mad = df.groupby(['year-month'])[['GProf']].apply(mad)</v>
      </c>
      <c r="P110" t="str">
        <f t="shared" si="25"/>
        <v>GProf_mad.name = 'GProf_mad'</v>
      </c>
      <c r="Q110" t="str">
        <f t="shared" si="26"/>
        <v>df = df.join(GProf_mad, on=['year-month'])</v>
      </c>
      <c r="R110" t="str">
        <f t="shared" si="27"/>
        <v>if df.groupby(['year-month', 'industry'])[['GProf']].apply(mad).any() == 0:
    GProf_sector_mad = df.groupby(['year-month', 'industry'])[['GProf']].apply(meanad)
else:
    GProf_sector_mad = df.groupby(['year-month', 'industry'])[['GProf']].apply(mad)</v>
      </c>
      <c r="S110" t="str">
        <f t="shared" si="28"/>
        <v>GProf_sector_mad.name = 'GProf_sector_mad'</v>
      </c>
      <c r="T110" t="str">
        <f t="shared" si="29"/>
        <v>df = df.join(GProf_sector_mad, on=['year-month', 'industry'])</v>
      </c>
      <c r="U110" t="str">
        <f t="shared" si="30"/>
        <v>df['GProf_zscore'] = (df['GProf'] - df['GProf_median']) / df['GProf_mad']</v>
      </c>
      <c r="V110" t="str">
        <f t="shared" si="31"/>
        <v>df['GProf_sector_zscore'] = (df['GProf'] - df['GProf_sector_median']) / df['GProf_sector_mad']</v>
      </c>
    </row>
    <row r="111" spans="1:22" x14ac:dyDescent="0.25">
      <c r="A111" t="s">
        <v>341</v>
      </c>
      <c r="B111">
        <v>109</v>
      </c>
      <c r="C111" t="str">
        <f t="shared" si="16"/>
        <v xml:space="preserve">'int_debt', </v>
      </c>
      <c r="D111">
        <v>413</v>
      </c>
      <c r="E111" t="str">
        <f t="shared" si="17"/>
        <v xml:space="preserve">df = df[np.abs(df.int_debt-df.int_debt.apply(np.nanmean())&lt;=(3*df.int_debt.apply(nanstd())] </v>
      </c>
      <c r="F111" t="str">
        <f t="shared" si="18"/>
        <v>int_debt_median = df.groupby(['year-month'])[['int_debt']].apply(np.nanmedian)</v>
      </c>
      <c r="G111">
        <v>414</v>
      </c>
      <c r="H111" t="str">
        <f t="shared" si="19"/>
        <v>int_debt_median.name = 'int_debt_median'</v>
      </c>
      <c r="I111">
        <v>415</v>
      </c>
      <c r="J111">
        <v>416</v>
      </c>
      <c r="K111" t="str">
        <f t="shared" si="20"/>
        <v>df = df.join(int_debt_median, on=['year-month'])</v>
      </c>
      <c r="L111" t="str">
        <f t="shared" si="21"/>
        <v>int_debt_sector_median = df.groupby(['year-month', 'industry'])[['int_debt']].apply(np.nanmedian)</v>
      </c>
      <c r="M111" t="str">
        <f t="shared" si="22"/>
        <v>int_debt_sector_median.name = 'int_debt_sector_median'</v>
      </c>
      <c r="N111" t="str">
        <f t="shared" si="23"/>
        <v>df = df.join(int_debt_sector_median, on=['year-month', 'industry'])</v>
      </c>
      <c r="O111" t="str">
        <f t="shared" si="24"/>
        <v>if df.groupby(['year-month'])[['int_debt']].apply(mad).any() == 0:
    int_debt_mad = df.groupby(['year-month'])[['int_debt']].apply(meanad)
else:
    int_debt_mad = df.groupby(['year-month'])[['int_debt']].apply(mad)</v>
      </c>
      <c r="P111" t="str">
        <f t="shared" si="25"/>
        <v>int_debt_mad.name = 'int_debt_mad'</v>
      </c>
      <c r="Q111" t="str">
        <f t="shared" si="26"/>
        <v>df = df.join(int_debt_mad, on=['year-month'])</v>
      </c>
      <c r="R111" t="str">
        <f t="shared" si="27"/>
        <v>if df.groupby(['year-month', 'industry'])[['int_debt']].apply(mad).any() == 0:
    int_debt_sector_mad = df.groupby(['year-month', 'industry'])[['int_debt']].apply(meanad)
else:
    int_debt_sector_mad = df.groupby(['year-month', 'industry'])[['int_debt']].apply(mad)</v>
      </c>
      <c r="S111" t="str">
        <f t="shared" si="28"/>
        <v>int_debt_sector_mad.name = 'int_debt_sector_mad'</v>
      </c>
      <c r="T111" t="str">
        <f t="shared" si="29"/>
        <v>df = df.join(int_debt_sector_mad, on=['year-month', 'industry'])</v>
      </c>
      <c r="U111" t="str">
        <f t="shared" si="30"/>
        <v>df['int_debt_zscore'] = (df['int_debt'] - df['int_debt_median']) / df['int_debt_mad']</v>
      </c>
      <c r="V111" t="str">
        <f t="shared" si="31"/>
        <v>df['int_debt_sector_zscore'] = (df['int_debt'] - df['int_debt_sector_median']) / df['int_debt_sector_mad']</v>
      </c>
    </row>
    <row r="112" spans="1:22" x14ac:dyDescent="0.25">
      <c r="A112" t="s">
        <v>345</v>
      </c>
      <c r="B112">
        <v>110</v>
      </c>
      <c r="C112" t="str">
        <f t="shared" si="16"/>
        <v xml:space="preserve">'int_totdebt', </v>
      </c>
      <c r="D112">
        <v>417</v>
      </c>
      <c r="E112" t="str">
        <f t="shared" si="17"/>
        <v xml:space="preserve">df = df[np.abs(df.int_totdebt-df.int_totdebt.apply(np.nanmean())&lt;=(3*df.int_totdebt.apply(nanstd())] </v>
      </c>
      <c r="F112" t="str">
        <f t="shared" si="18"/>
        <v>int_totdebt_median = df.groupby(['year-month'])[['int_totdebt']].apply(np.nanmedian)</v>
      </c>
      <c r="G112">
        <v>418</v>
      </c>
      <c r="H112" t="str">
        <f t="shared" si="19"/>
        <v>int_totdebt_median.name = 'int_totdebt_median'</v>
      </c>
      <c r="I112">
        <v>419</v>
      </c>
      <c r="J112">
        <v>420</v>
      </c>
      <c r="K112" t="str">
        <f t="shared" si="20"/>
        <v>df = df.join(int_totdebt_median, on=['year-month'])</v>
      </c>
      <c r="L112" t="str">
        <f t="shared" si="21"/>
        <v>int_totdebt_sector_median = df.groupby(['year-month', 'industry'])[['int_totdebt']].apply(np.nanmedian)</v>
      </c>
      <c r="M112" t="str">
        <f t="shared" si="22"/>
        <v>int_totdebt_sector_median.name = 'int_totdebt_sector_median'</v>
      </c>
      <c r="N112" t="str">
        <f t="shared" si="23"/>
        <v>df = df.join(int_totdebt_sector_median, on=['year-month', 'industry'])</v>
      </c>
      <c r="O112" t="str">
        <f t="shared" si="24"/>
        <v>if df.groupby(['year-month'])[['int_totdebt']].apply(mad).any() == 0:
    int_totdebt_mad = df.groupby(['year-month'])[['int_totdebt']].apply(meanad)
else:
    int_totdebt_mad = df.groupby(['year-month'])[['int_totdebt']].apply(mad)</v>
      </c>
      <c r="P112" t="str">
        <f t="shared" si="25"/>
        <v>int_totdebt_mad.name = 'int_totdebt_mad'</v>
      </c>
      <c r="Q112" t="str">
        <f t="shared" si="26"/>
        <v>df = df.join(int_totdebt_mad, on=['year-month'])</v>
      </c>
      <c r="R112" t="str">
        <f t="shared" si="27"/>
        <v>if df.groupby(['year-month', 'industry'])[['int_totdebt']].apply(mad).any() == 0:
    int_totdebt_sector_mad = df.groupby(['year-month', 'industry'])[['int_totdebt']].apply(meanad)
else:
    int_totdebt_sector_mad = df.groupby(['year-month', 'industry'])[['int_totdebt']].apply(mad)</v>
      </c>
      <c r="S112" t="str">
        <f t="shared" si="28"/>
        <v>int_totdebt_sector_mad.name = 'int_totdebt_sector_mad'</v>
      </c>
      <c r="T112" t="str">
        <f t="shared" si="29"/>
        <v>df = df.join(int_totdebt_sector_mad, on=['year-month', 'industry'])</v>
      </c>
      <c r="U112" t="str">
        <f t="shared" si="30"/>
        <v>df['int_totdebt_zscore'] = (df['int_totdebt'] - df['int_totdebt_median']) / df['int_totdebt_mad']</v>
      </c>
      <c r="V112" t="str">
        <f t="shared" si="31"/>
        <v>df['int_totdebt_sector_zscore'] = (df['int_totdebt'] - df['int_totdebt_sector_median']) / df['int_totdebt_sector_mad']</v>
      </c>
    </row>
    <row r="113" spans="1:22" x14ac:dyDescent="0.25">
      <c r="A113" t="s">
        <v>356</v>
      </c>
      <c r="B113">
        <v>111</v>
      </c>
      <c r="C113" t="str">
        <f t="shared" si="16"/>
        <v xml:space="preserve">'intcov', </v>
      </c>
      <c r="D113">
        <v>421</v>
      </c>
      <c r="E113" t="str">
        <f t="shared" si="17"/>
        <v xml:space="preserve">df = df[np.abs(df.intcov-df.intcov.apply(np.nanmean())&lt;=(3*df.intcov.apply(nanstd())] </v>
      </c>
      <c r="F113" t="str">
        <f t="shared" si="18"/>
        <v>intcov_median = df.groupby(['year-month'])[['intcov']].apply(np.nanmedian)</v>
      </c>
      <c r="G113">
        <v>422</v>
      </c>
      <c r="H113" t="str">
        <f t="shared" si="19"/>
        <v>intcov_median.name = 'intcov_median'</v>
      </c>
      <c r="I113">
        <v>423</v>
      </c>
      <c r="J113">
        <v>424</v>
      </c>
      <c r="K113" t="str">
        <f t="shared" si="20"/>
        <v>df = df.join(intcov_median, on=['year-month'])</v>
      </c>
      <c r="L113" t="str">
        <f t="shared" si="21"/>
        <v>intcov_sector_median = df.groupby(['year-month', 'industry'])[['intcov']].apply(np.nanmedian)</v>
      </c>
      <c r="M113" t="str">
        <f t="shared" si="22"/>
        <v>intcov_sector_median.name = 'intcov_sector_median'</v>
      </c>
      <c r="N113" t="str">
        <f t="shared" si="23"/>
        <v>df = df.join(intcov_sector_median, on=['year-month', 'industry'])</v>
      </c>
      <c r="O113" t="str">
        <f t="shared" si="24"/>
        <v>if df.groupby(['year-month'])[['intcov']].apply(mad).any() == 0:
    intcov_mad = df.groupby(['year-month'])[['intcov']].apply(meanad)
else:
    intcov_mad = df.groupby(['year-month'])[['intcov']].apply(mad)</v>
      </c>
      <c r="P113" t="str">
        <f t="shared" si="25"/>
        <v>intcov_mad.name = 'intcov_mad'</v>
      </c>
      <c r="Q113" t="str">
        <f t="shared" si="26"/>
        <v>df = df.join(intcov_mad, on=['year-month'])</v>
      </c>
      <c r="R113" t="str">
        <f t="shared" si="27"/>
        <v>if df.groupby(['year-month', 'industry'])[['intcov']].apply(mad).any() == 0:
    intcov_sector_mad = df.groupby(['year-month', 'industry'])[['intcov']].apply(meanad)
else:
    intcov_sector_mad = df.groupby(['year-month', 'industry'])[['intcov']].apply(mad)</v>
      </c>
      <c r="S113" t="str">
        <f t="shared" si="28"/>
        <v>intcov_sector_mad.name = 'intcov_sector_mad'</v>
      </c>
      <c r="T113" t="str">
        <f t="shared" si="29"/>
        <v>df = df.join(intcov_sector_mad, on=['year-month', 'industry'])</v>
      </c>
      <c r="U113" t="str">
        <f t="shared" si="30"/>
        <v>df['intcov_zscore'] = (df['intcov'] - df['intcov_median']) / df['intcov_mad']</v>
      </c>
      <c r="V113" t="str">
        <f t="shared" si="31"/>
        <v>df['intcov_sector_zscore'] = (df['intcov'] - df['intcov_sector_median']) / df['intcov_sector_mad']</v>
      </c>
    </row>
    <row r="114" spans="1:22" x14ac:dyDescent="0.25">
      <c r="A114" t="s">
        <v>355</v>
      </c>
      <c r="B114">
        <v>112</v>
      </c>
      <c r="C114" t="str">
        <f t="shared" si="16"/>
        <v xml:space="preserve">'intcov_ratio', </v>
      </c>
      <c r="D114">
        <v>425</v>
      </c>
      <c r="E114" t="str">
        <f t="shared" si="17"/>
        <v xml:space="preserve">df = df[np.abs(df.intcov_ratio-df.intcov_ratio.apply(np.nanmean())&lt;=(3*df.intcov_ratio.apply(nanstd())] </v>
      </c>
      <c r="F114" t="str">
        <f t="shared" si="18"/>
        <v>intcov_ratio_median = df.groupby(['year-month'])[['intcov_ratio']].apply(np.nanmedian)</v>
      </c>
      <c r="G114">
        <v>426</v>
      </c>
      <c r="H114" t="str">
        <f t="shared" si="19"/>
        <v>intcov_ratio_median.name = 'intcov_ratio_median'</v>
      </c>
      <c r="I114">
        <v>427</v>
      </c>
      <c r="J114">
        <v>428</v>
      </c>
      <c r="K114" t="str">
        <f t="shared" si="20"/>
        <v>df = df.join(intcov_ratio_median, on=['year-month'])</v>
      </c>
      <c r="L114" t="str">
        <f t="shared" si="21"/>
        <v>intcov_ratio_sector_median = df.groupby(['year-month', 'industry'])[['intcov_ratio']].apply(np.nanmedian)</v>
      </c>
      <c r="M114" t="str">
        <f t="shared" si="22"/>
        <v>intcov_ratio_sector_median.name = 'intcov_ratio_sector_median'</v>
      </c>
      <c r="N114" t="str">
        <f t="shared" si="23"/>
        <v>df = df.join(intcov_ratio_sector_median, on=['year-month', 'industry'])</v>
      </c>
      <c r="O114" t="str">
        <f t="shared" si="24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P114" t="str">
        <f t="shared" si="25"/>
        <v>intcov_ratio_mad.name = 'intcov_ratio_mad'</v>
      </c>
      <c r="Q114" t="str">
        <f t="shared" si="26"/>
        <v>df = df.join(intcov_ratio_mad, on=['year-month'])</v>
      </c>
      <c r="R114" t="str">
        <f t="shared" si="27"/>
        <v>if df.groupby(['year-month', 'industry'])[['intcov_ratio']].apply(mad).any() == 0:
    intcov_ratio_sector_mad = df.groupby(['year-month', 'industry'])[['intcov_ratio']].apply(meanad)
else:
    intcov_ratio_sector_mad = df.groupby(['year-month', 'industry'])[['intcov_ratio']].apply(mad)</v>
      </c>
      <c r="S114" t="str">
        <f t="shared" si="28"/>
        <v>intcov_ratio_sector_mad.name = 'intcov_ratio_sector_mad'</v>
      </c>
      <c r="T114" t="str">
        <f t="shared" si="29"/>
        <v>df = df.join(intcov_ratio_sector_mad, on=['year-month', 'industry'])</v>
      </c>
      <c r="U114" t="str">
        <f t="shared" si="30"/>
        <v>df['intcov_ratio_zscore'] = (df['intcov_ratio'] - df['intcov_ratio_median']) / df['intcov_ratio_mad']</v>
      </c>
      <c r="V114" t="str">
        <f t="shared" si="31"/>
        <v>df['intcov_ratio_sector_zscore'] = (df['intcov_ratio'] - df['intcov_ratio_sector_median']) / df['intcov_ratio_sector_mad']</v>
      </c>
    </row>
    <row r="115" spans="1:22" x14ac:dyDescent="0.25">
      <c r="A115" t="s">
        <v>344</v>
      </c>
      <c r="B115">
        <v>113</v>
      </c>
      <c r="C115" t="str">
        <f t="shared" si="16"/>
        <v xml:space="preserve">'inv_turn', </v>
      </c>
      <c r="D115">
        <v>429</v>
      </c>
      <c r="E115" t="str">
        <f t="shared" si="17"/>
        <v xml:space="preserve">df = df[np.abs(df.inv_turn-df.inv_turn.apply(np.nanmean())&lt;=(3*df.inv_turn.apply(nanstd())] </v>
      </c>
      <c r="F115" t="str">
        <f t="shared" si="18"/>
        <v>inv_turn_median = df.groupby(['year-month'])[['inv_turn']].apply(np.nanmedian)</v>
      </c>
      <c r="G115">
        <v>430</v>
      </c>
      <c r="H115" t="str">
        <f t="shared" si="19"/>
        <v>inv_turn_median.name = 'inv_turn_median'</v>
      </c>
      <c r="I115">
        <v>431</v>
      </c>
      <c r="J115">
        <v>432</v>
      </c>
      <c r="K115" t="str">
        <f t="shared" si="20"/>
        <v>df = df.join(inv_turn_median, on=['year-month'])</v>
      </c>
      <c r="L115" t="str">
        <f t="shared" si="21"/>
        <v>inv_turn_sector_median = df.groupby(['year-month', 'industry'])[['inv_turn']].apply(np.nanmedian)</v>
      </c>
      <c r="M115" t="str">
        <f t="shared" si="22"/>
        <v>inv_turn_sector_median.name = 'inv_turn_sector_median'</v>
      </c>
      <c r="N115" t="str">
        <f t="shared" si="23"/>
        <v>df = df.join(inv_turn_sector_median, on=['year-month', 'industry'])</v>
      </c>
      <c r="O115" t="str">
        <f t="shared" si="24"/>
        <v>if df.groupby(['year-month'])[['inv_turn']].apply(mad).any() == 0:
    inv_turn_mad = df.groupby(['year-month'])[['inv_turn']].apply(meanad)
else:
    inv_turn_mad = df.groupby(['year-month'])[['inv_turn']].apply(mad)</v>
      </c>
      <c r="P115" t="str">
        <f t="shared" si="25"/>
        <v>inv_turn_mad.name = 'inv_turn_mad'</v>
      </c>
      <c r="Q115" t="str">
        <f t="shared" si="26"/>
        <v>df = df.join(inv_turn_mad, on=['year-month'])</v>
      </c>
      <c r="R115" t="str">
        <f t="shared" si="27"/>
        <v>if df.groupby(['year-month', 'industry'])[['inv_turn']].apply(mad).any() == 0:
    inv_turn_sector_mad = df.groupby(['year-month', 'industry'])[['inv_turn']].apply(meanad)
else:
    inv_turn_sector_mad = df.groupby(['year-month', 'industry'])[['inv_turn']].apply(mad)</v>
      </c>
      <c r="S115" t="str">
        <f t="shared" si="28"/>
        <v>inv_turn_sector_mad.name = 'inv_turn_sector_mad'</v>
      </c>
      <c r="T115" t="str">
        <f t="shared" si="29"/>
        <v>df = df.join(inv_turn_sector_mad, on=['year-month', 'industry'])</v>
      </c>
      <c r="U115" t="str">
        <f t="shared" si="30"/>
        <v>df['inv_turn_zscore'] = (df['inv_turn'] - df['inv_turn_median']) / df['inv_turn_mad']</v>
      </c>
      <c r="V115" t="str">
        <f t="shared" si="31"/>
        <v>df['inv_turn_sector_zscore'] = (df['inv_turn'] - df['inv_turn_sector_median']) / df['inv_turn_sector_mad']</v>
      </c>
    </row>
    <row r="116" spans="1:22" x14ac:dyDescent="0.25">
      <c r="A116" t="s">
        <v>358</v>
      </c>
      <c r="B116">
        <v>114</v>
      </c>
      <c r="C116" t="str">
        <f t="shared" si="16"/>
        <v xml:space="preserve">'invt_act', </v>
      </c>
      <c r="D116">
        <v>433</v>
      </c>
      <c r="E116" t="str">
        <f t="shared" si="17"/>
        <v xml:space="preserve">df = df[np.abs(df.invt_act-df.invt_act.apply(np.nanmean())&lt;=(3*df.invt_act.apply(nanstd())] </v>
      </c>
      <c r="F116" t="str">
        <f t="shared" si="18"/>
        <v>invt_act_median = df.groupby(['year-month'])[['invt_act']].apply(np.nanmedian)</v>
      </c>
      <c r="G116">
        <v>434</v>
      </c>
      <c r="H116" t="str">
        <f t="shared" si="19"/>
        <v>invt_act_median.name = 'invt_act_median'</v>
      </c>
      <c r="I116">
        <v>435</v>
      </c>
      <c r="J116">
        <v>436</v>
      </c>
      <c r="K116" t="str">
        <f t="shared" si="20"/>
        <v>df = df.join(invt_act_median, on=['year-month'])</v>
      </c>
      <c r="L116" t="str">
        <f t="shared" si="21"/>
        <v>invt_act_sector_median = df.groupby(['year-month', 'industry'])[['invt_act']].apply(np.nanmedian)</v>
      </c>
      <c r="M116" t="str">
        <f t="shared" si="22"/>
        <v>invt_act_sector_median.name = 'invt_act_sector_median'</v>
      </c>
      <c r="N116" t="str">
        <f t="shared" si="23"/>
        <v>df = df.join(invt_act_sector_median, on=['year-month', 'industry'])</v>
      </c>
      <c r="O116" t="str">
        <f t="shared" si="24"/>
        <v>if df.groupby(['year-month'])[['invt_act']].apply(mad).any() == 0:
    invt_act_mad = df.groupby(['year-month'])[['invt_act']].apply(meanad)
else:
    invt_act_mad = df.groupby(['year-month'])[['invt_act']].apply(mad)</v>
      </c>
      <c r="P116" t="str">
        <f t="shared" si="25"/>
        <v>invt_act_mad.name = 'invt_act_mad'</v>
      </c>
      <c r="Q116" t="str">
        <f t="shared" si="26"/>
        <v>df = df.join(invt_act_mad, on=['year-month'])</v>
      </c>
      <c r="R116" t="str">
        <f t="shared" si="27"/>
        <v>if df.groupby(['year-month', 'industry'])[['invt_act']].apply(mad).any() == 0:
    invt_act_sector_mad = df.groupby(['year-month', 'industry'])[['invt_act']].apply(meanad)
else:
    invt_act_sector_mad = df.groupby(['year-month', 'industry'])[['invt_act']].apply(mad)</v>
      </c>
      <c r="S116" t="str">
        <f t="shared" si="28"/>
        <v>invt_act_sector_mad.name = 'invt_act_sector_mad'</v>
      </c>
      <c r="T116" t="str">
        <f t="shared" si="29"/>
        <v>df = df.join(invt_act_sector_mad, on=['year-month', 'industry'])</v>
      </c>
      <c r="U116" t="str">
        <f t="shared" si="30"/>
        <v>df['invt_act_zscore'] = (df['invt_act'] - df['invt_act_median']) / df['invt_act_mad']</v>
      </c>
      <c r="V116" t="str">
        <f t="shared" si="31"/>
        <v>df['invt_act_sector_zscore'] = (df['invt_act'] - df['invt_act_sector_median']) / df['invt_act_sector_mad']</v>
      </c>
    </row>
    <row r="117" spans="1:22" x14ac:dyDescent="0.25">
      <c r="A117" t="s">
        <v>441</v>
      </c>
      <c r="B117">
        <v>115</v>
      </c>
      <c r="C117" t="str">
        <f t="shared" si="16"/>
        <v xml:space="preserve">'lt_debt', </v>
      </c>
      <c r="D117">
        <v>437</v>
      </c>
      <c r="E117" t="str">
        <f t="shared" si="17"/>
        <v xml:space="preserve">df = df[np.abs(df.lt_debt-df.lt_debt.apply(np.nanmean())&lt;=(3*df.lt_debt.apply(nanstd())] </v>
      </c>
      <c r="F117" t="str">
        <f t="shared" si="18"/>
        <v>lt_debt_median = df.groupby(['year-month'])[['lt_debt']].apply(np.nanmedian)</v>
      </c>
      <c r="G117">
        <v>438</v>
      </c>
      <c r="H117" t="str">
        <f t="shared" si="19"/>
        <v>lt_debt_median.name = 'lt_debt_median'</v>
      </c>
      <c r="I117">
        <v>439</v>
      </c>
      <c r="J117">
        <v>440</v>
      </c>
      <c r="K117" t="str">
        <f t="shared" si="20"/>
        <v>df = df.join(lt_debt_median, on=['year-month'])</v>
      </c>
      <c r="L117" t="str">
        <f t="shared" si="21"/>
        <v>lt_debt_sector_median = df.groupby(['year-month', 'industry'])[['lt_debt']].apply(np.nanmedian)</v>
      </c>
      <c r="M117" t="str">
        <f t="shared" si="22"/>
        <v>lt_debt_sector_median.name = 'lt_debt_sector_median'</v>
      </c>
      <c r="N117" t="str">
        <f t="shared" si="23"/>
        <v>df = df.join(lt_debt_sector_median, on=['year-month', 'industry'])</v>
      </c>
      <c r="O117" t="str">
        <f t="shared" si="24"/>
        <v>if df.groupby(['year-month'])[['lt_debt']].apply(mad).any() == 0:
    lt_debt_mad = df.groupby(['year-month'])[['lt_debt']].apply(meanad)
else:
    lt_debt_mad = df.groupby(['year-month'])[['lt_debt']].apply(mad)</v>
      </c>
      <c r="P117" t="str">
        <f t="shared" si="25"/>
        <v>lt_debt_mad.name = 'lt_debt_mad'</v>
      </c>
      <c r="Q117" t="str">
        <f t="shared" si="26"/>
        <v>df = df.join(lt_debt_mad, on=['year-month'])</v>
      </c>
      <c r="R117" t="str">
        <f t="shared" si="27"/>
        <v>if df.groupby(['year-month', 'industry'])[['lt_debt']].apply(mad).any() == 0:
    lt_debt_sector_mad = df.groupby(['year-month', 'industry'])[['lt_debt']].apply(meanad)
else:
    lt_debt_sector_mad = df.groupby(['year-month', 'industry'])[['lt_debt']].apply(mad)</v>
      </c>
      <c r="S117" t="str">
        <f t="shared" si="28"/>
        <v>lt_debt_sector_mad.name = 'lt_debt_sector_mad'</v>
      </c>
      <c r="T117" t="str">
        <f t="shared" si="29"/>
        <v>df = df.join(lt_debt_sector_mad, on=['year-month', 'industry'])</v>
      </c>
      <c r="U117" t="str">
        <f t="shared" si="30"/>
        <v>df['lt_debt_zscore'] = (df['lt_debt'] - df['lt_debt_median']) / df['lt_debt_mad']</v>
      </c>
      <c r="V117" t="str">
        <f t="shared" si="31"/>
        <v>df['lt_debt_sector_zscore'] = (df['lt_debt'] - df['lt_debt_sector_median']) / df['lt_debt_sector_mad']</v>
      </c>
    </row>
    <row r="118" spans="1:22" x14ac:dyDescent="0.25">
      <c r="A118" t="s">
        <v>419</v>
      </c>
      <c r="B118">
        <v>116</v>
      </c>
      <c r="C118" t="str">
        <f t="shared" si="16"/>
        <v xml:space="preserve">'lt_ppent', </v>
      </c>
      <c r="D118">
        <v>441</v>
      </c>
      <c r="E118" t="str">
        <f t="shared" si="17"/>
        <v xml:space="preserve">df = df[np.abs(df.lt_ppent-df.lt_ppent.apply(np.nanmean())&lt;=(3*df.lt_ppent.apply(nanstd())] </v>
      </c>
      <c r="F118" t="str">
        <f t="shared" si="18"/>
        <v>lt_ppent_median = df.groupby(['year-month'])[['lt_ppent']].apply(np.nanmedian)</v>
      </c>
      <c r="G118">
        <v>442</v>
      </c>
      <c r="H118" t="str">
        <f t="shared" si="19"/>
        <v>lt_ppent_median.name = 'lt_ppent_median'</v>
      </c>
      <c r="I118">
        <v>443</v>
      </c>
      <c r="J118">
        <v>444</v>
      </c>
      <c r="K118" t="str">
        <f t="shared" si="20"/>
        <v>df = df.join(lt_ppent_median, on=['year-month'])</v>
      </c>
      <c r="L118" t="str">
        <f t="shared" si="21"/>
        <v>lt_ppent_sector_median = df.groupby(['year-month', 'industry'])[['lt_ppent']].apply(np.nanmedian)</v>
      </c>
      <c r="M118" t="str">
        <f t="shared" si="22"/>
        <v>lt_ppent_sector_median.name = 'lt_ppent_sector_median'</v>
      </c>
      <c r="N118" t="str">
        <f t="shared" si="23"/>
        <v>df = df.join(lt_ppent_sector_median, on=['year-month', 'industry'])</v>
      </c>
      <c r="O118" t="str">
        <f t="shared" si="24"/>
        <v>if df.groupby(['year-month'])[['lt_ppent']].apply(mad).any() == 0:
    lt_ppent_mad = df.groupby(['year-month'])[['lt_ppent']].apply(meanad)
else:
    lt_ppent_mad = df.groupby(['year-month'])[['lt_ppent']].apply(mad)</v>
      </c>
      <c r="P118" t="str">
        <f t="shared" si="25"/>
        <v>lt_ppent_mad.name = 'lt_ppent_mad'</v>
      </c>
      <c r="Q118" t="str">
        <f t="shared" si="26"/>
        <v>df = df.join(lt_ppent_mad, on=['year-month'])</v>
      </c>
      <c r="R118" t="str">
        <f t="shared" si="27"/>
        <v>if df.groupby(['year-month', 'industry'])[['lt_ppent']].apply(mad).any() == 0:
    lt_ppent_sector_mad = df.groupby(['year-month', 'industry'])[['lt_ppent']].apply(meanad)
else:
    lt_ppent_sector_mad = df.groupby(['year-month', 'industry'])[['lt_ppent']].apply(mad)</v>
      </c>
      <c r="S118" t="str">
        <f t="shared" si="28"/>
        <v>lt_ppent_sector_mad.name = 'lt_ppent_sector_mad'</v>
      </c>
      <c r="T118" t="str">
        <f t="shared" si="29"/>
        <v>df = df.join(lt_ppent_sector_mad, on=['year-month', 'industry'])</v>
      </c>
      <c r="U118" t="str">
        <f t="shared" si="30"/>
        <v>df['lt_ppent_zscore'] = (df['lt_ppent'] - df['lt_ppent_median']) / df['lt_ppent_mad']</v>
      </c>
      <c r="V118" t="str">
        <f t="shared" si="31"/>
        <v>df['lt_ppent_sector_zscore'] = (df['lt_ppent'] - df['lt_ppent_sector_median']) / df['lt_ppent_sector_mad']</v>
      </c>
    </row>
    <row r="119" spans="1:22" x14ac:dyDescent="0.25">
      <c r="A119" t="s">
        <v>416</v>
      </c>
      <c r="B119">
        <v>117</v>
      </c>
      <c r="C119" t="str">
        <f t="shared" si="16"/>
        <v xml:space="preserve">'npm', </v>
      </c>
      <c r="D119">
        <v>445</v>
      </c>
      <c r="E119" t="str">
        <f t="shared" si="17"/>
        <v xml:space="preserve">df = df[np.abs(df.npm-df.npm.apply(np.nanmean())&lt;=(3*df.npm.apply(nanstd())] </v>
      </c>
      <c r="F119" t="str">
        <f t="shared" si="18"/>
        <v>npm_median = df.groupby(['year-month'])[['npm']].apply(np.nanmedian)</v>
      </c>
      <c r="G119">
        <v>446</v>
      </c>
      <c r="H119" t="str">
        <f t="shared" si="19"/>
        <v>npm_median.name = 'npm_median'</v>
      </c>
      <c r="I119">
        <v>447</v>
      </c>
      <c r="J119">
        <v>448</v>
      </c>
      <c r="K119" t="str">
        <f t="shared" si="20"/>
        <v>df = df.join(npm_median, on=['year-month'])</v>
      </c>
      <c r="L119" t="str">
        <f t="shared" si="21"/>
        <v>npm_sector_median = df.groupby(['year-month', 'industry'])[['npm']].apply(np.nanmedian)</v>
      </c>
      <c r="M119" t="str">
        <f t="shared" si="22"/>
        <v>npm_sector_median.name = 'npm_sector_median'</v>
      </c>
      <c r="N119" t="str">
        <f t="shared" si="23"/>
        <v>df = df.join(npm_sector_median, on=['year-month', 'industry'])</v>
      </c>
      <c r="O119" t="str">
        <f t="shared" si="24"/>
        <v>if df.groupby(['year-month'])[['npm']].apply(mad).any() == 0:
    npm_mad = df.groupby(['year-month'])[['npm']].apply(meanad)
else:
    npm_mad = df.groupby(['year-month'])[['npm']].apply(mad)</v>
      </c>
      <c r="P119" t="str">
        <f t="shared" si="25"/>
        <v>npm_mad.name = 'npm_mad'</v>
      </c>
      <c r="Q119" t="str">
        <f t="shared" si="26"/>
        <v>df = df.join(npm_mad, on=['year-month'])</v>
      </c>
      <c r="R119" t="str">
        <f t="shared" si="27"/>
        <v>if df.groupby(['year-month', 'industry'])[['npm']].apply(mad).any() == 0:
    npm_sector_mad = df.groupby(['year-month', 'industry'])[['npm']].apply(meanad)
else:
    npm_sector_mad = df.groupby(['year-month', 'industry'])[['npm']].apply(mad)</v>
      </c>
      <c r="S119" t="str">
        <f t="shared" si="28"/>
        <v>npm_sector_mad.name = 'npm_sector_mad'</v>
      </c>
      <c r="T119" t="str">
        <f t="shared" si="29"/>
        <v>df = df.join(npm_sector_mad, on=['year-month', 'industry'])</v>
      </c>
      <c r="U119" t="str">
        <f t="shared" si="30"/>
        <v>df['npm_zscore'] = (df['npm'] - df['npm_median']) / df['npm_mad']</v>
      </c>
      <c r="V119" t="str">
        <f t="shared" si="31"/>
        <v>df['npm_sector_zscore'] = (df['npm'] - df['npm_sector_median']) / df['npm_sector_mad']</v>
      </c>
    </row>
    <row r="120" spans="1:22" x14ac:dyDescent="0.25">
      <c r="A120" t="s">
        <v>361</v>
      </c>
      <c r="B120">
        <v>118</v>
      </c>
      <c r="C120" t="str">
        <f t="shared" si="16"/>
        <v xml:space="preserve">'ocf_lct', </v>
      </c>
      <c r="D120">
        <v>449</v>
      </c>
      <c r="E120" t="str">
        <f t="shared" si="17"/>
        <v xml:space="preserve">df = df[np.abs(df.ocf_lct-df.ocf_lct.apply(np.nanmean())&lt;=(3*df.ocf_lct.apply(nanstd())] </v>
      </c>
      <c r="F120" t="str">
        <f t="shared" si="18"/>
        <v>ocf_lct_median = df.groupby(['year-month'])[['ocf_lct']].apply(np.nanmedian)</v>
      </c>
      <c r="G120">
        <v>450</v>
      </c>
      <c r="H120" t="str">
        <f t="shared" si="19"/>
        <v>ocf_lct_median.name = 'ocf_lct_median'</v>
      </c>
      <c r="I120">
        <v>451</v>
      </c>
      <c r="J120">
        <v>452</v>
      </c>
      <c r="K120" t="str">
        <f t="shared" si="20"/>
        <v>df = df.join(ocf_lct_median, on=['year-month'])</v>
      </c>
      <c r="L120" t="str">
        <f t="shared" si="21"/>
        <v>ocf_lct_sector_median = df.groupby(['year-month', 'industry'])[['ocf_lct']].apply(np.nanmedian)</v>
      </c>
      <c r="M120" t="str">
        <f t="shared" si="22"/>
        <v>ocf_lct_sector_median.name = 'ocf_lct_sector_median'</v>
      </c>
      <c r="N120" t="str">
        <f t="shared" si="23"/>
        <v>df = df.join(ocf_lct_sector_median, on=['year-month', 'industry'])</v>
      </c>
      <c r="O120" t="str">
        <f t="shared" si="24"/>
        <v>if df.groupby(['year-month'])[['ocf_lct']].apply(mad).any() == 0:
    ocf_lct_mad = df.groupby(['year-month'])[['ocf_lct']].apply(meanad)
else:
    ocf_lct_mad = df.groupby(['year-month'])[['ocf_lct']].apply(mad)</v>
      </c>
      <c r="P120" t="str">
        <f t="shared" si="25"/>
        <v>ocf_lct_mad.name = 'ocf_lct_mad'</v>
      </c>
      <c r="Q120" t="str">
        <f t="shared" si="26"/>
        <v>df = df.join(ocf_lct_mad, on=['year-month'])</v>
      </c>
      <c r="R120" t="str">
        <f t="shared" si="27"/>
        <v>if df.groupby(['year-month', 'industry'])[['ocf_lct']].apply(mad).any() == 0:
    ocf_lct_sector_mad = df.groupby(['year-month', 'industry'])[['ocf_lct']].apply(meanad)
else:
    ocf_lct_sector_mad = df.groupby(['year-month', 'industry'])[['ocf_lct']].apply(mad)</v>
      </c>
      <c r="S120" t="str">
        <f t="shared" si="28"/>
        <v>ocf_lct_sector_mad.name = 'ocf_lct_sector_mad'</v>
      </c>
      <c r="T120" t="str">
        <f t="shared" si="29"/>
        <v>df = df.join(ocf_lct_sector_mad, on=['year-month', 'industry'])</v>
      </c>
      <c r="U120" t="str">
        <f t="shared" si="30"/>
        <v>df['ocf_lct_zscore'] = (df['ocf_lct'] - df['ocf_lct_median']) / df['ocf_lct_mad']</v>
      </c>
      <c r="V120" t="str">
        <f t="shared" si="31"/>
        <v>df['ocf_lct_sector_zscore'] = (df['ocf_lct'] - df['ocf_lct_sector_median']) / df['ocf_lct_sector_mad']</v>
      </c>
    </row>
    <row r="121" spans="1:22" x14ac:dyDescent="0.25">
      <c r="A121" t="s">
        <v>413</v>
      </c>
      <c r="B121">
        <v>119</v>
      </c>
      <c r="C121" t="str">
        <f t="shared" si="16"/>
        <v xml:space="preserve">'opmad', </v>
      </c>
      <c r="D121">
        <v>453</v>
      </c>
      <c r="E121" t="str">
        <f t="shared" si="17"/>
        <v xml:space="preserve">df = df[np.abs(df.opmad-df.opmad.apply(np.nanmean())&lt;=(3*df.opmad.apply(nanstd())] </v>
      </c>
      <c r="F121" t="str">
        <f t="shared" si="18"/>
        <v>opmad_median = df.groupby(['year-month'])[['opmad']].apply(np.nanmedian)</v>
      </c>
      <c r="G121">
        <v>454</v>
      </c>
      <c r="H121" t="str">
        <f t="shared" si="19"/>
        <v>opmad_median.name = 'opmad_median'</v>
      </c>
      <c r="I121">
        <v>455</v>
      </c>
      <c r="J121">
        <v>456</v>
      </c>
      <c r="K121" t="str">
        <f t="shared" si="20"/>
        <v>df = df.join(opmad_median, on=['year-month'])</v>
      </c>
      <c r="L121" t="str">
        <f t="shared" si="21"/>
        <v>opmad_sector_median = df.groupby(['year-month', 'industry'])[['opmad']].apply(np.nanmedian)</v>
      </c>
      <c r="M121" t="str">
        <f t="shared" si="22"/>
        <v>opmad_sector_median.name = 'opmad_sector_median'</v>
      </c>
      <c r="N121" t="str">
        <f t="shared" si="23"/>
        <v>df = df.join(opmad_sector_median, on=['year-month', 'industry'])</v>
      </c>
      <c r="O121" t="str">
        <f t="shared" si="24"/>
        <v>if df.groupby(['year-month'])[['opmad']].apply(mad).any() == 0:
    opmad_mad = df.groupby(['year-month'])[['opmad']].apply(meanad)
else:
    opmad_mad = df.groupby(['year-month'])[['opmad']].apply(mad)</v>
      </c>
      <c r="P121" t="str">
        <f t="shared" si="25"/>
        <v>opmad_mad.name = 'opmad_mad'</v>
      </c>
      <c r="Q121" t="str">
        <f t="shared" si="26"/>
        <v>df = df.join(opmad_mad, on=['year-month'])</v>
      </c>
      <c r="R121" t="str">
        <f t="shared" si="27"/>
        <v>if df.groupby(['year-month', 'industry'])[['opmad']].apply(mad).any() == 0:
    opmad_sector_mad = df.groupby(['year-month', 'industry'])[['opmad']].apply(meanad)
else:
    opmad_sector_mad = df.groupby(['year-month', 'industry'])[['opmad']].apply(mad)</v>
      </c>
      <c r="S121" t="str">
        <f t="shared" si="28"/>
        <v>opmad_sector_mad.name = 'opmad_sector_mad'</v>
      </c>
      <c r="T121" t="str">
        <f t="shared" si="29"/>
        <v>df = df.join(opmad_sector_mad, on=['year-month', 'industry'])</v>
      </c>
      <c r="U121" t="str">
        <f t="shared" si="30"/>
        <v>df['opmad_zscore'] = (df['opmad'] - df['opmad_median']) / df['opmad_mad']</v>
      </c>
      <c r="V121" t="str">
        <f t="shared" si="31"/>
        <v>df['opmad_sector_zscore'] = (df['opmad'] - df['opmad_sector_median']) / df['opmad_sector_mad']</v>
      </c>
    </row>
    <row r="122" spans="1:22" x14ac:dyDescent="0.25">
      <c r="A122" t="s">
        <v>414</v>
      </c>
      <c r="B122">
        <v>120</v>
      </c>
      <c r="C122" t="str">
        <f t="shared" si="16"/>
        <v xml:space="preserve">'opmbd', </v>
      </c>
      <c r="D122">
        <v>457</v>
      </c>
      <c r="E122" t="str">
        <f t="shared" si="17"/>
        <v xml:space="preserve">df = df[np.abs(df.opmbd-df.opmbd.apply(np.nanmean())&lt;=(3*df.opmbd.apply(nanstd())] </v>
      </c>
      <c r="F122" t="str">
        <f t="shared" si="18"/>
        <v>opmbd_median = df.groupby(['year-month'])[['opmbd']].apply(np.nanmedian)</v>
      </c>
      <c r="G122">
        <v>458</v>
      </c>
      <c r="H122" t="str">
        <f t="shared" si="19"/>
        <v>opmbd_median.name = 'opmbd_median'</v>
      </c>
      <c r="I122">
        <v>459</v>
      </c>
      <c r="J122">
        <v>460</v>
      </c>
      <c r="K122" t="str">
        <f t="shared" si="20"/>
        <v>df = df.join(opmbd_median, on=['year-month'])</v>
      </c>
      <c r="L122" t="str">
        <f t="shared" si="21"/>
        <v>opmbd_sector_median = df.groupby(['year-month', 'industry'])[['opmbd']].apply(np.nanmedian)</v>
      </c>
      <c r="M122" t="str">
        <f t="shared" si="22"/>
        <v>opmbd_sector_median.name = 'opmbd_sector_median'</v>
      </c>
      <c r="N122" t="str">
        <f t="shared" si="23"/>
        <v>df = df.join(opmbd_sector_median, on=['year-month', 'industry'])</v>
      </c>
      <c r="O122" t="str">
        <f t="shared" si="24"/>
        <v>if df.groupby(['year-month'])[['opmbd']].apply(mad).any() == 0:
    opmbd_mad = df.groupby(['year-month'])[['opmbd']].apply(meanad)
else:
    opmbd_mad = df.groupby(['year-month'])[['opmbd']].apply(mad)</v>
      </c>
      <c r="P122" t="str">
        <f t="shared" si="25"/>
        <v>opmbd_mad.name = 'opmbd_mad'</v>
      </c>
      <c r="Q122" t="str">
        <f t="shared" si="26"/>
        <v>df = df.join(opmbd_mad, on=['year-month'])</v>
      </c>
      <c r="R122" t="str">
        <f t="shared" si="27"/>
        <v>if df.groupby(['year-month', 'industry'])[['opmbd']].apply(mad).any() == 0:
    opmbd_sector_mad = df.groupby(['year-month', 'industry'])[['opmbd']].apply(meanad)
else:
    opmbd_sector_mad = df.groupby(['year-month', 'industry'])[['opmbd']].apply(mad)</v>
      </c>
      <c r="S122" t="str">
        <f t="shared" si="28"/>
        <v>opmbd_sector_mad.name = 'opmbd_sector_mad'</v>
      </c>
      <c r="T122" t="str">
        <f t="shared" si="29"/>
        <v>df = df.join(opmbd_sector_mad, on=['year-month', 'industry'])</v>
      </c>
      <c r="U122" t="str">
        <f t="shared" si="30"/>
        <v>df['opmbd_zscore'] = (df['opmbd'] - df['opmbd_median']) / df['opmbd_mad']</v>
      </c>
      <c r="V122" t="str">
        <f t="shared" si="31"/>
        <v>df['opmbd_sector_zscore'] = (df['opmbd'] - df['opmbd_sector_median']) / df['opmbd_sector_mad']</v>
      </c>
    </row>
    <row r="123" spans="1:22" x14ac:dyDescent="0.25">
      <c r="A123" t="s">
        <v>418</v>
      </c>
      <c r="B123">
        <v>121</v>
      </c>
      <c r="C123" t="str">
        <f t="shared" si="16"/>
        <v xml:space="preserve">'pay_turn', </v>
      </c>
      <c r="D123">
        <v>461</v>
      </c>
      <c r="E123" t="str">
        <f t="shared" si="17"/>
        <v xml:space="preserve">df = df[np.abs(df.pay_turn-df.pay_turn.apply(np.nanmean())&lt;=(3*df.pay_turn.apply(nanstd())] </v>
      </c>
      <c r="F123" t="str">
        <f t="shared" si="18"/>
        <v>pay_turn_median = df.groupby(['year-month'])[['pay_turn']].apply(np.nanmedian)</v>
      </c>
      <c r="G123">
        <v>462</v>
      </c>
      <c r="H123" t="str">
        <f t="shared" si="19"/>
        <v>pay_turn_median.name = 'pay_turn_median'</v>
      </c>
      <c r="I123">
        <v>463</v>
      </c>
      <c r="J123">
        <v>464</v>
      </c>
      <c r="K123" t="str">
        <f t="shared" si="20"/>
        <v>df = df.join(pay_turn_median, on=['year-month'])</v>
      </c>
      <c r="L123" t="str">
        <f t="shared" si="21"/>
        <v>pay_turn_sector_median = df.groupby(['year-month', 'industry'])[['pay_turn']].apply(np.nanmedian)</v>
      </c>
      <c r="M123" t="str">
        <f t="shared" si="22"/>
        <v>pay_turn_sector_median.name = 'pay_turn_sector_median'</v>
      </c>
      <c r="N123" t="str">
        <f t="shared" si="23"/>
        <v>df = df.join(pay_turn_sector_median, on=['year-month', 'industry'])</v>
      </c>
      <c r="O123" t="str">
        <f t="shared" si="24"/>
        <v>if df.groupby(['year-month'])[['pay_turn']].apply(mad).any() == 0:
    pay_turn_mad = df.groupby(['year-month'])[['pay_turn']].apply(meanad)
else:
    pay_turn_mad = df.groupby(['year-month'])[['pay_turn']].apply(mad)</v>
      </c>
      <c r="P123" t="str">
        <f t="shared" si="25"/>
        <v>pay_turn_mad.name = 'pay_turn_mad'</v>
      </c>
      <c r="Q123" t="str">
        <f t="shared" si="26"/>
        <v>df = df.join(pay_turn_mad, on=['year-month'])</v>
      </c>
      <c r="R123" t="str">
        <f t="shared" si="27"/>
        <v>if df.groupby(['year-month', 'industry'])[['pay_turn']].apply(mad).any() == 0:
    pay_turn_sector_mad = df.groupby(['year-month', 'industry'])[['pay_turn']].apply(meanad)
else:
    pay_turn_sector_mad = df.groupby(['year-month', 'industry'])[['pay_turn']].apply(mad)</v>
      </c>
      <c r="S123" t="str">
        <f t="shared" si="28"/>
        <v>pay_turn_sector_mad.name = 'pay_turn_sector_mad'</v>
      </c>
      <c r="T123" t="str">
        <f t="shared" si="29"/>
        <v>df = df.join(pay_turn_sector_mad, on=['year-month', 'industry'])</v>
      </c>
      <c r="U123" t="str">
        <f t="shared" si="30"/>
        <v>df['pay_turn_zscore'] = (df['pay_turn'] - df['pay_turn_median']) / df['pay_turn_mad']</v>
      </c>
      <c r="V123" t="str">
        <f t="shared" si="31"/>
        <v>df['pay_turn_sector_zscore'] = (df['pay_turn'] - df['pay_turn_sector_median']) / df['pay_turn_sector_mad']</v>
      </c>
    </row>
    <row r="124" spans="1:22" x14ac:dyDescent="0.25">
      <c r="A124" t="s">
        <v>446</v>
      </c>
      <c r="B124">
        <v>122</v>
      </c>
      <c r="C124" t="str">
        <f t="shared" si="16"/>
        <v xml:space="preserve">'pcf', </v>
      </c>
      <c r="D124">
        <v>465</v>
      </c>
      <c r="E124" t="str">
        <f t="shared" si="17"/>
        <v xml:space="preserve">df = df[np.abs(df.pcf-df.pcf.apply(np.nanmean())&lt;=(3*df.pcf.apply(nanstd())] </v>
      </c>
      <c r="F124" t="str">
        <f t="shared" si="18"/>
        <v>pcf_median = df.groupby(['year-month'])[['pcf']].apply(np.nanmedian)</v>
      </c>
      <c r="G124">
        <v>466</v>
      </c>
      <c r="H124" t="str">
        <f t="shared" si="19"/>
        <v>pcf_median.name = 'pcf_median'</v>
      </c>
      <c r="I124">
        <v>467</v>
      </c>
      <c r="J124">
        <v>468</v>
      </c>
      <c r="K124" t="str">
        <f t="shared" si="20"/>
        <v>df = df.join(pcf_median, on=['year-month'])</v>
      </c>
      <c r="L124" t="str">
        <f t="shared" si="21"/>
        <v>pcf_sector_median = df.groupby(['year-month', 'industry'])[['pcf']].apply(np.nanmedian)</v>
      </c>
      <c r="M124" t="str">
        <f t="shared" si="22"/>
        <v>pcf_sector_median.name = 'pcf_sector_median'</v>
      </c>
      <c r="N124" t="str">
        <f t="shared" si="23"/>
        <v>df = df.join(pcf_sector_median, on=['year-month', 'industry'])</v>
      </c>
      <c r="O124" t="str">
        <f t="shared" si="24"/>
        <v>if df.groupby(['year-month'])[['pcf']].apply(mad).any() == 0:
    pcf_mad = df.groupby(['year-month'])[['pcf']].apply(meanad)
else:
    pcf_mad = df.groupby(['year-month'])[['pcf']].apply(mad)</v>
      </c>
      <c r="P124" t="str">
        <f t="shared" si="25"/>
        <v>pcf_mad.name = 'pcf_mad'</v>
      </c>
      <c r="Q124" t="str">
        <f t="shared" si="26"/>
        <v>df = df.join(pcf_mad, on=['year-month'])</v>
      </c>
      <c r="R124" t="str">
        <f t="shared" si="27"/>
        <v>if df.groupby(['year-month', 'industry'])[['pcf']].apply(mad).any() == 0:
    pcf_sector_mad = df.groupby(['year-month', 'industry'])[['pcf']].apply(meanad)
else:
    pcf_sector_mad = df.groupby(['year-month', 'industry'])[['pcf']].apply(mad)</v>
      </c>
      <c r="S124" t="str">
        <f t="shared" si="28"/>
        <v>pcf_sector_mad.name = 'pcf_sector_mad'</v>
      </c>
      <c r="T124" t="str">
        <f t="shared" si="29"/>
        <v>df = df.join(pcf_sector_mad, on=['year-month', 'industry'])</v>
      </c>
      <c r="U124" t="str">
        <f t="shared" si="30"/>
        <v>df['pcf_zscore'] = (df['pcf'] - df['pcf_median']) / df['pcf_mad']</v>
      </c>
      <c r="V124" t="str">
        <f t="shared" si="31"/>
        <v>df['pcf_sector_zscore'] = (df['pcf'] - df['pcf_sector_median']) / df['pcf_sector_mad']</v>
      </c>
    </row>
    <row r="125" spans="1:22" x14ac:dyDescent="0.25">
      <c r="A125" t="s">
        <v>421</v>
      </c>
      <c r="B125">
        <v>123</v>
      </c>
      <c r="C125" t="str">
        <f t="shared" si="16"/>
        <v xml:space="preserve">'pe_exi', </v>
      </c>
      <c r="D125">
        <v>469</v>
      </c>
      <c r="E125" t="str">
        <f t="shared" si="17"/>
        <v xml:space="preserve">df = df[np.abs(df.pe_exi-df.pe_exi.apply(np.nanmean())&lt;=(3*df.pe_exi.apply(nanstd())] </v>
      </c>
      <c r="F125" t="str">
        <f t="shared" si="18"/>
        <v>pe_exi_median = df.groupby(['year-month'])[['pe_exi']].apply(np.nanmedian)</v>
      </c>
      <c r="G125">
        <v>470</v>
      </c>
      <c r="H125" t="str">
        <f t="shared" si="19"/>
        <v>pe_exi_median.name = 'pe_exi_median'</v>
      </c>
      <c r="I125">
        <v>471</v>
      </c>
      <c r="J125">
        <v>472</v>
      </c>
      <c r="K125" t="str">
        <f t="shared" si="20"/>
        <v>df = df.join(pe_exi_median, on=['year-month'])</v>
      </c>
      <c r="L125" t="str">
        <f t="shared" si="21"/>
        <v>pe_exi_sector_median = df.groupby(['year-month', 'industry'])[['pe_exi']].apply(np.nanmedian)</v>
      </c>
      <c r="M125" t="str">
        <f t="shared" si="22"/>
        <v>pe_exi_sector_median.name = 'pe_exi_sector_median'</v>
      </c>
      <c r="N125" t="str">
        <f t="shared" si="23"/>
        <v>df = df.join(pe_exi_sector_median, on=['year-month', 'industry'])</v>
      </c>
      <c r="O125" t="str">
        <f t="shared" si="24"/>
        <v>if df.groupby(['year-month'])[['pe_exi']].apply(mad).any() == 0:
    pe_exi_mad = df.groupby(['year-month'])[['pe_exi']].apply(meanad)
else:
    pe_exi_mad = df.groupby(['year-month'])[['pe_exi']].apply(mad)</v>
      </c>
      <c r="P125" t="str">
        <f t="shared" si="25"/>
        <v>pe_exi_mad.name = 'pe_exi_mad'</v>
      </c>
      <c r="Q125" t="str">
        <f t="shared" si="26"/>
        <v>df = df.join(pe_exi_mad, on=['year-month'])</v>
      </c>
      <c r="R125" t="str">
        <f t="shared" si="27"/>
        <v>if df.groupby(['year-month', 'industry'])[['pe_exi']].apply(mad).any() == 0:
    pe_exi_sector_mad = df.groupby(['year-month', 'industry'])[['pe_exi']].apply(meanad)
else:
    pe_exi_sector_mad = df.groupby(['year-month', 'industry'])[['pe_exi']].apply(mad)</v>
      </c>
      <c r="S125" t="str">
        <f t="shared" si="28"/>
        <v>pe_exi_sector_mad.name = 'pe_exi_sector_mad'</v>
      </c>
      <c r="T125" t="str">
        <f t="shared" si="29"/>
        <v>df = df.join(pe_exi_sector_mad, on=['year-month', 'industry'])</v>
      </c>
      <c r="U125" t="str">
        <f t="shared" si="30"/>
        <v>df['pe_exi_zscore'] = (df['pe_exi'] - df['pe_exi_median']) / df['pe_exi_mad']</v>
      </c>
      <c r="V125" t="str">
        <f t="shared" si="31"/>
        <v>df['pe_exi_sector_zscore'] = (df['pe_exi'] - df['pe_exi_sector_median']) / df['pe_exi_sector_mad']</v>
      </c>
    </row>
    <row r="126" spans="1:22" x14ac:dyDescent="0.25">
      <c r="A126" t="s">
        <v>422</v>
      </c>
      <c r="B126">
        <v>124</v>
      </c>
      <c r="C126" t="str">
        <f t="shared" si="16"/>
        <v xml:space="preserve">'pe_inc', </v>
      </c>
      <c r="D126">
        <v>473</v>
      </c>
      <c r="E126" t="str">
        <f t="shared" si="17"/>
        <v xml:space="preserve">df = df[np.abs(df.pe_inc-df.pe_inc.apply(np.nanmean())&lt;=(3*df.pe_inc.apply(nanstd())] </v>
      </c>
      <c r="F126" t="str">
        <f t="shared" si="18"/>
        <v>pe_inc_median = df.groupby(['year-month'])[['pe_inc']].apply(np.nanmedian)</v>
      </c>
      <c r="G126">
        <v>474</v>
      </c>
      <c r="H126" t="str">
        <f t="shared" si="19"/>
        <v>pe_inc_median.name = 'pe_inc_median'</v>
      </c>
      <c r="I126">
        <v>475</v>
      </c>
      <c r="J126">
        <v>476</v>
      </c>
      <c r="K126" t="str">
        <f t="shared" si="20"/>
        <v>df = df.join(pe_inc_median, on=['year-month'])</v>
      </c>
      <c r="L126" t="str">
        <f t="shared" si="21"/>
        <v>pe_inc_sector_median = df.groupby(['year-month', 'industry'])[['pe_inc']].apply(np.nanmedian)</v>
      </c>
      <c r="M126" t="str">
        <f t="shared" si="22"/>
        <v>pe_inc_sector_median.name = 'pe_inc_sector_median'</v>
      </c>
      <c r="N126" t="str">
        <f t="shared" si="23"/>
        <v>df = df.join(pe_inc_sector_median, on=['year-month', 'industry'])</v>
      </c>
      <c r="O126" t="str">
        <f t="shared" si="24"/>
        <v>if df.groupby(['year-month'])[['pe_inc']].apply(mad).any() == 0:
    pe_inc_mad = df.groupby(['year-month'])[['pe_inc']].apply(meanad)
else:
    pe_inc_mad = df.groupby(['year-month'])[['pe_inc']].apply(mad)</v>
      </c>
      <c r="P126" t="str">
        <f t="shared" si="25"/>
        <v>pe_inc_mad.name = 'pe_inc_mad'</v>
      </c>
      <c r="Q126" t="str">
        <f t="shared" si="26"/>
        <v>df = df.join(pe_inc_mad, on=['year-month'])</v>
      </c>
      <c r="R126" t="str">
        <f t="shared" si="27"/>
        <v>if df.groupby(['year-month', 'industry'])[['pe_inc']].apply(mad).any() == 0:
    pe_inc_sector_mad = df.groupby(['year-month', 'industry'])[['pe_inc']].apply(meanad)
else:
    pe_inc_sector_mad = df.groupby(['year-month', 'industry'])[['pe_inc']].apply(mad)</v>
      </c>
      <c r="S126" t="str">
        <f t="shared" si="28"/>
        <v>pe_inc_sector_mad.name = 'pe_inc_sector_mad'</v>
      </c>
      <c r="T126" t="str">
        <f t="shared" si="29"/>
        <v>df = df.join(pe_inc_sector_mad, on=['year-month', 'industry'])</v>
      </c>
      <c r="U126" t="str">
        <f t="shared" si="30"/>
        <v>df['pe_inc_zscore'] = (df['pe_inc'] - df['pe_inc_median']) / df['pe_inc_mad']</v>
      </c>
      <c r="V126" t="str">
        <f t="shared" si="31"/>
        <v>df['pe_inc_sector_zscore'] = (df['pe_inc'] - df['pe_inc_sector_median']) / df['pe_inc_sector_mad']</v>
      </c>
    </row>
    <row r="127" spans="1:22" x14ac:dyDescent="0.25">
      <c r="A127" t="s">
        <v>423</v>
      </c>
      <c r="B127">
        <v>125</v>
      </c>
      <c r="C127" t="str">
        <f t="shared" si="16"/>
        <v xml:space="preserve">'pe_op_basic', </v>
      </c>
      <c r="D127">
        <v>477</v>
      </c>
      <c r="E127" t="str">
        <f t="shared" si="17"/>
        <v xml:space="preserve">df = df[np.abs(df.pe_op_basic-df.pe_op_basic.apply(np.nanmean())&lt;=(3*df.pe_op_basic.apply(nanstd())] </v>
      </c>
      <c r="F127" t="str">
        <f t="shared" si="18"/>
        <v>pe_op_basic_median = df.groupby(['year-month'])[['pe_op_basic']].apply(np.nanmedian)</v>
      </c>
      <c r="G127">
        <v>478</v>
      </c>
      <c r="H127" t="str">
        <f t="shared" si="19"/>
        <v>pe_op_basic_median.name = 'pe_op_basic_median'</v>
      </c>
      <c r="I127">
        <v>479</v>
      </c>
      <c r="J127">
        <v>480</v>
      </c>
      <c r="K127" t="str">
        <f t="shared" si="20"/>
        <v>df = df.join(pe_op_basic_median, on=['year-month'])</v>
      </c>
      <c r="L127" t="str">
        <f t="shared" si="21"/>
        <v>pe_op_basic_sector_median = df.groupby(['year-month', 'industry'])[['pe_op_basic']].apply(np.nanmedian)</v>
      </c>
      <c r="M127" t="str">
        <f t="shared" si="22"/>
        <v>pe_op_basic_sector_median.name = 'pe_op_basic_sector_median'</v>
      </c>
      <c r="N127" t="str">
        <f t="shared" si="23"/>
        <v>df = df.join(pe_op_basic_sector_median, on=['year-month', 'industry'])</v>
      </c>
      <c r="O127" t="str">
        <f t="shared" si="24"/>
        <v>if df.groupby(['year-month'])[['pe_op_basic']].apply(mad).any() == 0:
    pe_op_basic_mad = df.groupby(['year-month'])[['pe_op_basic']].apply(meanad)
else:
    pe_op_basic_mad = df.groupby(['year-month'])[['pe_op_basic']].apply(mad)</v>
      </c>
      <c r="P127" t="str">
        <f t="shared" si="25"/>
        <v>pe_op_basic_mad.name = 'pe_op_basic_mad'</v>
      </c>
      <c r="Q127" t="str">
        <f t="shared" si="26"/>
        <v>df = df.join(pe_op_basic_mad, on=['year-month'])</v>
      </c>
      <c r="R127" t="str">
        <f t="shared" si="27"/>
        <v>if df.groupby(['year-month', 'industry'])[['pe_op_basic']].apply(mad).any() == 0:
    pe_op_basic_sector_mad = df.groupby(['year-month', 'industry'])[['pe_op_basic']].apply(meanad)
else:
    pe_op_basic_sector_mad = df.groupby(['year-month', 'industry'])[['pe_op_basic']].apply(mad)</v>
      </c>
      <c r="S127" t="str">
        <f t="shared" si="28"/>
        <v>pe_op_basic_sector_mad.name = 'pe_op_basic_sector_mad'</v>
      </c>
      <c r="T127" t="str">
        <f t="shared" si="29"/>
        <v>df = df.join(pe_op_basic_sector_mad, on=['year-month', 'industry'])</v>
      </c>
      <c r="U127" t="str">
        <f t="shared" si="30"/>
        <v>df['pe_op_basic_zscore'] = (df['pe_op_basic'] - df['pe_op_basic_median']) / df['pe_op_basic_mad']</v>
      </c>
      <c r="V127" t="str">
        <f t="shared" si="31"/>
        <v>df['pe_op_basic_sector_zscore'] = (df['pe_op_basic'] - df['pe_op_basic_sector_median']) / df['pe_op_basic_sector_mad']</v>
      </c>
    </row>
    <row r="128" spans="1:22" x14ac:dyDescent="0.25">
      <c r="A128" t="s">
        <v>420</v>
      </c>
      <c r="B128">
        <v>126</v>
      </c>
      <c r="C128" t="str">
        <f t="shared" si="16"/>
        <v xml:space="preserve">'pe_op_dil', </v>
      </c>
      <c r="D128">
        <v>481</v>
      </c>
      <c r="E128" t="str">
        <f t="shared" si="17"/>
        <v xml:space="preserve">df = df[np.abs(df.pe_op_dil-df.pe_op_dil.apply(np.nanmean())&lt;=(3*df.pe_op_dil.apply(nanstd())] </v>
      </c>
      <c r="F128" t="str">
        <f t="shared" si="18"/>
        <v>pe_op_dil_median = df.groupby(['year-month'])[['pe_op_dil']].apply(np.nanmedian)</v>
      </c>
      <c r="G128">
        <v>482</v>
      </c>
      <c r="H128" t="str">
        <f t="shared" si="19"/>
        <v>pe_op_dil_median.name = 'pe_op_dil_median'</v>
      </c>
      <c r="I128">
        <v>483</v>
      </c>
      <c r="J128">
        <v>484</v>
      </c>
      <c r="K128" t="str">
        <f t="shared" si="20"/>
        <v>df = df.join(pe_op_dil_median, on=['year-month'])</v>
      </c>
      <c r="L128" t="str">
        <f t="shared" si="21"/>
        <v>pe_op_dil_sector_median = df.groupby(['year-month', 'industry'])[['pe_op_dil']].apply(np.nanmedian)</v>
      </c>
      <c r="M128" t="str">
        <f t="shared" si="22"/>
        <v>pe_op_dil_sector_median.name = 'pe_op_dil_sector_median'</v>
      </c>
      <c r="N128" t="str">
        <f t="shared" si="23"/>
        <v>df = df.join(pe_op_dil_sector_median, on=['year-month', 'industry'])</v>
      </c>
      <c r="O128" t="str">
        <f t="shared" si="24"/>
        <v>if df.groupby(['year-month'])[['pe_op_dil']].apply(mad).any() == 0:
    pe_op_dil_mad = df.groupby(['year-month'])[['pe_op_dil']].apply(meanad)
else:
    pe_op_dil_mad = df.groupby(['year-month'])[['pe_op_dil']].apply(mad)</v>
      </c>
      <c r="P128" t="str">
        <f t="shared" si="25"/>
        <v>pe_op_dil_mad.name = 'pe_op_dil_mad'</v>
      </c>
      <c r="Q128" t="str">
        <f t="shared" si="26"/>
        <v>df = df.join(pe_op_dil_mad, on=['year-month'])</v>
      </c>
      <c r="R128" t="str">
        <f t="shared" si="27"/>
        <v>if df.groupby(['year-month', 'industry'])[['pe_op_dil']].apply(mad).any() == 0:
    pe_op_dil_sector_mad = df.groupby(['year-month', 'industry'])[['pe_op_dil']].apply(meanad)
else:
    pe_op_dil_sector_mad = df.groupby(['year-month', 'industry'])[['pe_op_dil']].apply(mad)</v>
      </c>
      <c r="S128" t="str">
        <f t="shared" si="28"/>
        <v>pe_op_dil_sector_mad.name = 'pe_op_dil_sector_mad'</v>
      </c>
      <c r="T128" t="str">
        <f t="shared" si="29"/>
        <v>df = df.join(pe_op_dil_sector_mad, on=['year-month', 'industry'])</v>
      </c>
      <c r="U128" t="str">
        <f t="shared" si="30"/>
        <v>df['pe_op_dil_zscore'] = (df['pe_op_dil'] - df['pe_op_dil_median']) / df['pe_op_dil_mad']</v>
      </c>
      <c r="V128" t="str">
        <f t="shared" si="31"/>
        <v>df['pe_op_dil_sector_zscore'] = (df['pe_op_dil'] - df['pe_op_dil_sector_median']) / df['pe_op_dil_sector_mad']</v>
      </c>
    </row>
    <row r="129" spans="1:22" x14ac:dyDescent="0.25">
      <c r="A129" t="s">
        <v>339</v>
      </c>
      <c r="B129">
        <v>127</v>
      </c>
      <c r="C129" t="str">
        <f t="shared" si="16"/>
        <v xml:space="preserve">'PEG_1yrforward', </v>
      </c>
      <c r="D129">
        <v>485</v>
      </c>
      <c r="E129" t="str">
        <f t="shared" si="17"/>
        <v xml:space="preserve">df = df[np.abs(df.PEG_1yrforward-df.PEG_1yrforward.apply(np.nanmean())&lt;=(3*df.PEG_1yrforward.apply(nanstd())] </v>
      </c>
      <c r="F129" t="str">
        <f t="shared" si="18"/>
        <v>PEG_1yrforward_median = df.groupby(['year-month'])[['PEG_1yrforward']].apply(np.nanmedian)</v>
      </c>
      <c r="G129">
        <v>486</v>
      </c>
      <c r="H129" t="str">
        <f t="shared" si="19"/>
        <v>PEG_1yrforward_median.name = 'PEG_1yrforward_median'</v>
      </c>
      <c r="I129">
        <v>487</v>
      </c>
      <c r="J129">
        <v>488</v>
      </c>
      <c r="K129" t="str">
        <f t="shared" si="20"/>
        <v>df = df.join(PEG_1yrforward_median, on=['year-month'])</v>
      </c>
      <c r="L129" t="str">
        <f t="shared" si="21"/>
        <v>PEG_1yrforward_sector_median = df.groupby(['year-month', 'industry'])[['PEG_1yrforward']].apply(np.nanmedian)</v>
      </c>
      <c r="M129" t="str">
        <f t="shared" si="22"/>
        <v>PEG_1yrforward_sector_median.name = 'PEG_1yrforward_sector_median'</v>
      </c>
      <c r="N129" t="str">
        <f t="shared" si="23"/>
        <v>df = df.join(PEG_1yrforward_sector_median, on=['year-month', 'industry'])</v>
      </c>
      <c r="O129" t="str">
        <f t="shared" si="24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P129" t="str">
        <f t="shared" si="25"/>
        <v>PEG_1yrforward_mad.name = 'PEG_1yrforward_mad'</v>
      </c>
      <c r="Q129" t="str">
        <f t="shared" si="26"/>
        <v>df = df.join(PEG_1yrforward_mad, on=['year-month'])</v>
      </c>
      <c r="R129" t="str">
        <f t="shared" si="27"/>
        <v>if df.groupby(['year-month', 'industry'])[['PEG_1yrforward']].apply(mad).any() == 0:
    PEG_1yrforward_sector_mad = df.groupby(['year-month', 'industry'])[['PEG_1yrforward']].apply(meanad)
else:
    PEG_1yrforward_sector_mad = df.groupby(['year-month', 'industry'])[['PEG_1yrforward']].apply(mad)</v>
      </c>
      <c r="S129" t="str">
        <f t="shared" si="28"/>
        <v>PEG_1yrforward_sector_mad.name = 'PEG_1yrforward_sector_mad'</v>
      </c>
      <c r="T129" t="str">
        <f t="shared" si="29"/>
        <v>df = df.join(PEG_1yrforward_sector_mad, on=['year-month', 'industry'])</v>
      </c>
      <c r="U129" t="str">
        <f t="shared" si="30"/>
        <v>df['PEG_1yrforward_zscore'] = (df['PEG_1yrforward'] - df['PEG_1yrforward_median']) / df['PEG_1yrforward_mad']</v>
      </c>
      <c r="V129" t="str">
        <f t="shared" si="31"/>
        <v>df['PEG_1yrforward_sector_zscore'] = (df['PEG_1yrforward'] - df['PEG_1yrforward_sector_median']) / df['PEG_1yrforward_sector_mad']</v>
      </c>
    </row>
    <row r="130" spans="1:22" x14ac:dyDescent="0.25">
      <c r="A130" t="s">
        <v>296</v>
      </c>
      <c r="B130">
        <v>128</v>
      </c>
      <c r="C130" t="str">
        <f t="shared" si="16"/>
        <v xml:space="preserve">'PEG_ltgforward', </v>
      </c>
      <c r="D130">
        <v>489</v>
      </c>
      <c r="E130" t="str">
        <f t="shared" si="17"/>
        <v xml:space="preserve">df = df[np.abs(df.PEG_ltgforward-df.PEG_ltgforward.apply(np.nanmean())&lt;=(3*df.PEG_ltgforward.apply(nanstd())] </v>
      </c>
      <c r="F130" t="str">
        <f t="shared" si="18"/>
        <v>PEG_ltgforward_median = df.groupby(['year-month'])[['PEG_ltgforward']].apply(np.nanmedian)</v>
      </c>
      <c r="G130">
        <v>490</v>
      </c>
      <c r="H130" t="str">
        <f t="shared" si="19"/>
        <v>PEG_ltgforward_median.name = 'PEG_ltgforward_median'</v>
      </c>
      <c r="I130">
        <v>491</v>
      </c>
      <c r="J130">
        <v>492</v>
      </c>
      <c r="K130" t="str">
        <f t="shared" si="20"/>
        <v>df = df.join(PEG_ltgforward_median, on=['year-month'])</v>
      </c>
      <c r="L130" t="str">
        <f t="shared" si="21"/>
        <v>PEG_ltgforward_sector_median = df.groupby(['year-month', 'industry'])[['PEG_ltgforward']].apply(np.nanmedian)</v>
      </c>
      <c r="M130" t="str">
        <f t="shared" si="22"/>
        <v>PEG_ltgforward_sector_median.name = 'PEG_ltgforward_sector_median'</v>
      </c>
      <c r="N130" t="str">
        <f t="shared" si="23"/>
        <v>df = df.join(PEG_ltgforward_sector_median, on=['year-month', 'industry'])</v>
      </c>
      <c r="O130" t="str">
        <f t="shared" si="24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P130" t="str">
        <f t="shared" si="25"/>
        <v>PEG_ltgforward_mad.name = 'PEG_ltgforward_mad'</v>
      </c>
      <c r="Q130" t="str">
        <f t="shared" si="26"/>
        <v>df = df.join(PEG_ltgforward_mad, on=['year-month'])</v>
      </c>
      <c r="R130" t="str">
        <f t="shared" si="27"/>
        <v>if df.groupby(['year-month', 'industry'])[['PEG_ltgforward']].apply(mad).any() == 0:
    PEG_ltgforward_sector_mad = df.groupby(['year-month', 'industry'])[['PEG_ltgforward']].apply(meanad)
else:
    PEG_ltgforward_sector_mad = df.groupby(['year-month', 'industry'])[['PEG_ltgforward']].apply(mad)</v>
      </c>
      <c r="S130" t="str">
        <f t="shared" si="28"/>
        <v>PEG_ltgforward_sector_mad.name = 'PEG_ltgforward_sector_mad'</v>
      </c>
      <c r="T130" t="str">
        <f t="shared" si="29"/>
        <v>df = df.join(PEG_ltgforward_sector_mad, on=['year-month', 'industry'])</v>
      </c>
      <c r="U130" t="str">
        <f t="shared" si="30"/>
        <v>df['PEG_ltgforward_zscore'] = (df['PEG_ltgforward'] - df['PEG_ltgforward_median']) / df['PEG_ltgforward_mad']</v>
      </c>
      <c r="V130" t="str">
        <f t="shared" si="31"/>
        <v>df['PEG_ltgforward_sector_zscore'] = (df['PEG_ltgforward'] - df['PEG_ltgforward_sector_median']) / df['PEG_ltgforward_sector_mad']</v>
      </c>
    </row>
    <row r="131" spans="1:22" x14ac:dyDescent="0.25">
      <c r="A131" t="s">
        <v>297</v>
      </c>
      <c r="B131">
        <v>129</v>
      </c>
      <c r="C131" t="str">
        <f t="shared" ref="C131:C153" si="32">CONCATENATE("'",A131,"', ")</f>
        <v xml:space="preserve">'PEG_trailing', </v>
      </c>
      <c r="D131">
        <v>493</v>
      </c>
      <c r="E131" t="str">
        <f t="shared" si="17"/>
        <v xml:space="preserve">df = df[np.abs(df.PEG_trailing-df.PEG_trailing.apply(np.nanmean())&lt;=(3*df.PEG_trailing.apply(nanstd())] </v>
      </c>
      <c r="F131" t="str">
        <f t="shared" si="18"/>
        <v>PEG_trailing_median = df.groupby(['year-month'])[['PEG_trailing']].apply(np.nanmedian)</v>
      </c>
      <c r="G131">
        <v>494</v>
      </c>
      <c r="H131" t="str">
        <f t="shared" si="19"/>
        <v>PEG_trailing_median.name = 'PEG_trailing_median'</v>
      </c>
      <c r="I131">
        <v>495</v>
      </c>
      <c r="J131">
        <v>496</v>
      </c>
      <c r="K131" t="str">
        <f t="shared" si="20"/>
        <v>df = df.join(PEG_trailing_median, on=['year-month'])</v>
      </c>
      <c r="L131" t="str">
        <f t="shared" si="21"/>
        <v>PEG_trailing_sector_median = df.groupby(['year-month', 'industry'])[['PEG_trailing']].apply(np.nanmedian)</v>
      </c>
      <c r="M131" t="str">
        <f t="shared" si="22"/>
        <v>PEG_trailing_sector_median.name = 'PEG_trailing_sector_median'</v>
      </c>
      <c r="N131" t="str">
        <f t="shared" si="23"/>
        <v>df = df.join(PEG_trailing_sector_median, on=['year-month', 'industry'])</v>
      </c>
      <c r="O131" t="str">
        <f t="shared" si="24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P131" t="str">
        <f t="shared" si="25"/>
        <v>PEG_trailing_mad.name = 'PEG_trailing_mad'</v>
      </c>
      <c r="Q131" t="str">
        <f t="shared" si="26"/>
        <v>df = df.join(PEG_trailing_mad, on=['year-month'])</v>
      </c>
      <c r="R131" t="str">
        <f t="shared" si="27"/>
        <v>if df.groupby(['year-month', 'industry'])[['PEG_trailing']].apply(mad).any() == 0:
    PEG_trailing_sector_mad = df.groupby(['year-month', 'industry'])[['PEG_trailing']].apply(meanad)
else:
    PEG_trailing_sector_mad = df.groupby(['year-month', 'industry'])[['PEG_trailing']].apply(mad)</v>
      </c>
      <c r="S131" t="str">
        <f t="shared" si="28"/>
        <v>PEG_trailing_sector_mad.name = 'PEG_trailing_sector_mad'</v>
      </c>
      <c r="T131" t="str">
        <f t="shared" si="29"/>
        <v>df = df.join(PEG_trailing_sector_mad, on=['year-month', 'industry'])</v>
      </c>
      <c r="U131" t="str">
        <f t="shared" si="30"/>
        <v>df['PEG_trailing_zscore'] = (df['PEG_trailing'] - df['PEG_trailing_median']) / df['PEG_trailing_mad']</v>
      </c>
      <c r="V131" t="str">
        <f t="shared" si="31"/>
        <v>df['PEG_trailing_sector_zscore'] = (df['PEG_trailing'] - df['PEG_trailing_sector_median']) / df['PEG_trailing_sector_mad']</v>
      </c>
    </row>
    <row r="132" spans="1:22" x14ac:dyDescent="0.25">
      <c r="A132" t="s">
        <v>360</v>
      </c>
      <c r="B132">
        <v>130</v>
      </c>
      <c r="C132" t="str">
        <f t="shared" si="32"/>
        <v xml:space="preserve">'pretret_earnat', </v>
      </c>
      <c r="D132">
        <v>497</v>
      </c>
      <c r="E132" t="str">
        <f t="shared" si="17"/>
        <v xml:space="preserve">df = df[np.abs(df.pretret_earnat-df.pretret_earnat.apply(np.nanmean())&lt;=(3*df.pretret_earnat.apply(nanstd())] </v>
      </c>
      <c r="F132" t="str">
        <f t="shared" si="18"/>
        <v>pretret_earnat_median = df.groupby(['year-month'])[['pretret_earnat']].apply(np.nanmedian)</v>
      </c>
      <c r="G132">
        <v>498</v>
      </c>
      <c r="H132" t="str">
        <f t="shared" si="19"/>
        <v>pretret_earnat_median.name = 'pretret_earnat_median'</v>
      </c>
      <c r="I132">
        <v>499</v>
      </c>
      <c r="J132">
        <v>500</v>
      </c>
      <c r="K132" t="str">
        <f t="shared" si="20"/>
        <v>df = df.join(pretret_earnat_median, on=['year-month'])</v>
      </c>
      <c r="L132" t="str">
        <f t="shared" si="21"/>
        <v>pretret_earnat_sector_median = df.groupby(['year-month', 'industry'])[['pretret_earnat']].apply(np.nanmedian)</v>
      </c>
      <c r="M132" t="str">
        <f t="shared" si="22"/>
        <v>pretret_earnat_sector_median.name = 'pretret_earnat_sector_median'</v>
      </c>
      <c r="N132" t="str">
        <f t="shared" si="23"/>
        <v>df = df.join(pretret_earnat_sector_median, on=['year-month', 'industry'])</v>
      </c>
      <c r="O132" t="str">
        <f t="shared" si="24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P132" t="str">
        <f t="shared" si="25"/>
        <v>pretret_earnat_mad.name = 'pretret_earnat_mad'</v>
      </c>
      <c r="Q132" t="str">
        <f t="shared" si="26"/>
        <v>df = df.join(pretret_earnat_mad, on=['year-month'])</v>
      </c>
      <c r="R132" t="str">
        <f t="shared" si="27"/>
        <v>if df.groupby(['year-month', 'industry'])[['pretret_earnat']].apply(mad).any() == 0:
    pretret_earnat_sector_mad = df.groupby(['year-month', 'industry'])[['pretret_earnat']].apply(meanad)
else:
    pretret_earnat_sector_mad = df.groupby(['year-month', 'industry'])[['pretret_earnat']].apply(mad)</v>
      </c>
      <c r="S132" t="str">
        <f t="shared" si="28"/>
        <v>pretret_earnat_sector_mad.name = 'pretret_earnat_sector_mad'</v>
      </c>
      <c r="T132" t="str">
        <f t="shared" si="29"/>
        <v>df = df.join(pretret_earnat_sector_mad, on=['year-month', 'industry'])</v>
      </c>
      <c r="U132" t="str">
        <f t="shared" si="30"/>
        <v>df['pretret_earnat_zscore'] = (df['pretret_earnat'] - df['pretret_earnat_median']) / df['pretret_earnat_mad']</v>
      </c>
      <c r="V132" t="str">
        <f t="shared" si="31"/>
        <v>df['pretret_earnat_sector_zscore'] = (df['pretret_earnat'] - df['pretret_earnat_sector_median']) / df['pretret_earnat_sector_mad']</v>
      </c>
    </row>
    <row r="133" spans="1:22" x14ac:dyDescent="0.25">
      <c r="A133" t="s">
        <v>359</v>
      </c>
      <c r="B133">
        <v>131</v>
      </c>
      <c r="C133" t="str">
        <f t="shared" si="32"/>
        <v xml:space="preserve">'pretret_noa', </v>
      </c>
      <c r="D133">
        <v>501</v>
      </c>
      <c r="E133" t="str">
        <f t="shared" si="17"/>
        <v xml:space="preserve">df = df[np.abs(df.pretret_noa-df.pretret_noa.apply(np.nanmean())&lt;=(3*df.pretret_noa.apply(nanstd())] </v>
      </c>
      <c r="F133" t="str">
        <f t="shared" si="18"/>
        <v>pretret_noa_median = df.groupby(['year-month'])[['pretret_noa']].apply(np.nanmedian)</v>
      </c>
      <c r="G133">
        <v>502</v>
      </c>
      <c r="H133" t="str">
        <f t="shared" si="19"/>
        <v>pretret_noa_median.name = 'pretret_noa_median'</v>
      </c>
      <c r="I133">
        <v>503</v>
      </c>
      <c r="J133">
        <v>504</v>
      </c>
      <c r="K133" t="str">
        <f t="shared" si="20"/>
        <v>df = df.join(pretret_noa_median, on=['year-month'])</v>
      </c>
      <c r="L133" t="str">
        <f t="shared" si="21"/>
        <v>pretret_noa_sector_median = df.groupby(['year-month', 'industry'])[['pretret_noa']].apply(np.nanmedian)</v>
      </c>
      <c r="M133" t="str">
        <f t="shared" si="22"/>
        <v>pretret_noa_sector_median.name = 'pretret_noa_sector_median'</v>
      </c>
      <c r="N133" t="str">
        <f t="shared" si="23"/>
        <v>df = df.join(pretret_noa_sector_median, on=['year-month', 'industry'])</v>
      </c>
      <c r="O133" t="str">
        <f t="shared" si="24"/>
        <v>if df.groupby(['year-month'])[['pretret_noa']].apply(mad).any() == 0:
    pretret_noa_mad = df.groupby(['year-month'])[['pretret_noa']].apply(meanad)
else:
    pretret_noa_mad = df.groupby(['year-month'])[['pretret_noa']].apply(mad)</v>
      </c>
      <c r="P133" t="str">
        <f t="shared" si="25"/>
        <v>pretret_noa_mad.name = 'pretret_noa_mad'</v>
      </c>
      <c r="Q133" t="str">
        <f t="shared" si="26"/>
        <v>df = df.join(pretret_noa_mad, on=['year-month'])</v>
      </c>
      <c r="R133" t="str">
        <f t="shared" si="27"/>
        <v>if df.groupby(['year-month', 'industry'])[['pretret_noa']].apply(mad).any() == 0:
    pretret_noa_sector_mad = df.groupby(['year-month', 'industry'])[['pretret_noa']].apply(meanad)
else:
    pretret_noa_sector_mad = df.groupby(['year-month', 'industry'])[['pretret_noa']].apply(mad)</v>
      </c>
      <c r="S133" t="str">
        <f t="shared" si="28"/>
        <v>pretret_noa_sector_mad.name = 'pretret_noa_sector_mad'</v>
      </c>
      <c r="T133" t="str">
        <f t="shared" si="29"/>
        <v>df = df.join(pretret_noa_sector_mad, on=['year-month', 'industry'])</v>
      </c>
      <c r="U133" t="str">
        <f t="shared" si="30"/>
        <v>df['pretret_noa_zscore'] = (df['pretret_noa'] - df['pretret_noa_median']) / df['pretret_noa_mad']</v>
      </c>
      <c r="V133" t="str">
        <f t="shared" si="31"/>
        <v>df['pretret_noa_sector_zscore'] = (df['pretret_noa'] - df['pretret_noa_sector_median']) / df['pretret_noa_sector_mad']</v>
      </c>
    </row>
    <row r="134" spans="1:22" x14ac:dyDescent="0.25">
      <c r="A134" t="s">
        <v>363</v>
      </c>
      <c r="B134">
        <v>132</v>
      </c>
      <c r="C134" t="str">
        <f t="shared" si="32"/>
        <v xml:space="preserve">'profit_lct', </v>
      </c>
      <c r="D134">
        <v>505</v>
      </c>
      <c r="E134" t="str">
        <f t="shared" si="17"/>
        <v xml:space="preserve">df = df[np.abs(df.profit_lct-df.profit_lct.apply(np.nanmean())&lt;=(3*df.profit_lct.apply(nanstd())] </v>
      </c>
      <c r="F134" t="str">
        <f t="shared" si="18"/>
        <v>profit_lct_median = df.groupby(['year-month'])[['profit_lct']].apply(np.nanmedian)</v>
      </c>
      <c r="G134">
        <v>506</v>
      </c>
      <c r="H134" t="str">
        <f t="shared" si="19"/>
        <v>profit_lct_median.name = 'profit_lct_median'</v>
      </c>
      <c r="I134">
        <v>507</v>
      </c>
      <c r="J134">
        <v>508</v>
      </c>
      <c r="K134" t="str">
        <f t="shared" si="20"/>
        <v>df = df.join(profit_lct_median, on=['year-month'])</v>
      </c>
      <c r="L134" t="str">
        <f t="shared" si="21"/>
        <v>profit_lct_sector_median = df.groupby(['year-month', 'industry'])[['profit_lct']].apply(np.nanmedian)</v>
      </c>
      <c r="M134" t="str">
        <f t="shared" si="22"/>
        <v>profit_lct_sector_median.name = 'profit_lct_sector_median'</v>
      </c>
      <c r="N134" t="str">
        <f t="shared" si="23"/>
        <v>df = df.join(profit_lct_sector_median, on=['year-month', 'industry'])</v>
      </c>
      <c r="O134" t="str">
        <f t="shared" si="24"/>
        <v>if df.groupby(['year-month'])[['profit_lct']].apply(mad).any() == 0:
    profit_lct_mad = df.groupby(['year-month'])[['profit_lct']].apply(meanad)
else:
    profit_lct_mad = df.groupby(['year-month'])[['profit_lct']].apply(mad)</v>
      </c>
      <c r="P134" t="str">
        <f t="shared" si="25"/>
        <v>profit_lct_mad.name = 'profit_lct_mad'</v>
      </c>
      <c r="Q134" t="str">
        <f t="shared" si="26"/>
        <v>df = df.join(profit_lct_mad, on=['year-month'])</v>
      </c>
      <c r="R134" t="str">
        <f t="shared" si="27"/>
        <v>if df.groupby(['year-month', 'industry'])[['profit_lct']].apply(mad).any() == 0:
    profit_lct_sector_mad = df.groupby(['year-month', 'industry'])[['profit_lct']].apply(meanad)
else:
    profit_lct_sector_mad = df.groupby(['year-month', 'industry'])[['profit_lct']].apply(mad)</v>
      </c>
      <c r="S134" t="str">
        <f t="shared" si="28"/>
        <v>profit_lct_sector_mad.name = 'profit_lct_sector_mad'</v>
      </c>
      <c r="T134" t="str">
        <f t="shared" si="29"/>
        <v>df = df.join(profit_lct_sector_mad, on=['year-month', 'industry'])</v>
      </c>
      <c r="U134" t="str">
        <f t="shared" si="30"/>
        <v>df['profit_lct_zscore'] = (df['profit_lct'] - df['profit_lct_median']) / df['profit_lct_mad']</v>
      </c>
      <c r="V134" t="str">
        <f t="shared" si="31"/>
        <v>df['profit_lct_sector_zscore'] = (df['profit_lct'] - df['profit_lct_sector_median']) / df['profit_lct_sector_mad']</v>
      </c>
    </row>
    <row r="135" spans="1:22" x14ac:dyDescent="0.25">
      <c r="A135" t="s">
        <v>417</v>
      </c>
      <c r="B135">
        <v>133</v>
      </c>
      <c r="C135" t="str">
        <f t="shared" si="32"/>
        <v xml:space="preserve">'ps', </v>
      </c>
      <c r="D135">
        <v>509</v>
      </c>
      <c r="E135" t="str">
        <f t="shared" si="17"/>
        <v xml:space="preserve">df = df[np.abs(df.ps-df.ps.apply(np.nanmean())&lt;=(3*df.ps.apply(nanstd())] </v>
      </c>
      <c r="F135" t="str">
        <f t="shared" si="18"/>
        <v>ps_median = df.groupby(['year-month'])[['ps']].apply(np.nanmedian)</v>
      </c>
      <c r="G135">
        <v>510</v>
      </c>
      <c r="H135" t="str">
        <f t="shared" si="19"/>
        <v>ps_median.name = 'ps_median'</v>
      </c>
      <c r="I135">
        <v>511</v>
      </c>
      <c r="J135">
        <v>512</v>
      </c>
      <c r="K135" t="str">
        <f t="shared" si="20"/>
        <v>df = df.join(ps_median, on=['year-month'])</v>
      </c>
      <c r="L135" t="str">
        <f t="shared" si="21"/>
        <v>ps_sector_median = df.groupby(['year-month', 'industry'])[['ps']].apply(np.nanmedian)</v>
      </c>
      <c r="M135" t="str">
        <f t="shared" si="22"/>
        <v>ps_sector_median.name = 'ps_sector_median'</v>
      </c>
      <c r="N135" t="str">
        <f t="shared" si="23"/>
        <v>df = df.join(ps_sector_median, on=['year-month', 'industry'])</v>
      </c>
      <c r="O135" t="str">
        <f t="shared" si="24"/>
        <v>if df.groupby(['year-month'])[['ps']].apply(mad).any() == 0:
    ps_mad = df.groupby(['year-month'])[['ps']].apply(meanad)
else:
    ps_mad = df.groupby(['year-month'])[['ps']].apply(mad)</v>
      </c>
      <c r="P135" t="str">
        <f t="shared" si="25"/>
        <v>ps_mad.name = 'ps_mad'</v>
      </c>
      <c r="Q135" t="str">
        <f t="shared" si="26"/>
        <v>df = df.join(ps_mad, on=['year-month'])</v>
      </c>
      <c r="R135" t="str">
        <f t="shared" si="27"/>
        <v>if df.groupby(['year-month', 'industry'])[['ps']].apply(mad).any() == 0:
    ps_sector_mad = df.groupby(['year-month', 'industry'])[['ps']].apply(meanad)
else:
    ps_sector_mad = df.groupby(['year-month', 'industry'])[['ps']].apply(mad)</v>
      </c>
      <c r="S135" t="str">
        <f t="shared" si="28"/>
        <v>ps_sector_mad.name = 'ps_sector_mad'</v>
      </c>
      <c r="T135" t="str">
        <f t="shared" si="29"/>
        <v>df = df.join(ps_sector_mad, on=['year-month', 'industry'])</v>
      </c>
      <c r="U135" t="str">
        <f t="shared" si="30"/>
        <v>df['ps_zscore'] = (df['ps'] - df['ps_median']) / df['ps_mad']</v>
      </c>
      <c r="V135" t="str">
        <f t="shared" si="31"/>
        <v>df['ps_sector_zscore'] = (df['ps'] - df['ps_sector_median']) / df['ps_sector_mad']</v>
      </c>
    </row>
    <row r="136" spans="1:22" x14ac:dyDescent="0.25">
      <c r="A136" t="s">
        <v>408</v>
      </c>
      <c r="B136">
        <v>134</v>
      </c>
      <c r="C136" t="str">
        <f t="shared" si="32"/>
        <v xml:space="preserve">'ptb', </v>
      </c>
      <c r="D136">
        <v>513</v>
      </c>
      <c r="E136" t="str">
        <f t="shared" si="17"/>
        <v xml:space="preserve">df = df[np.abs(df.ptb-df.ptb.apply(np.nanmean())&lt;=(3*df.ptb.apply(nanstd())] </v>
      </c>
      <c r="F136" t="str">
        <f t="shared" si="18"/>
        <v>ptb_median = df.groupby(['year-month'])[['ptb']].apply(np.nanmedian)</v>
      </c>
      <c r="G136">
        <v>514</v>
      </c>
      <c r="H136" t="str">
        <f t="shared" si="19"/>
        <v>ptb_median.name = 'ptb_median'</v>
      </c>
      <c r="I136">
        <v>515</v>
      </c>
      <c r="J136">
        <v>516</v>
      </c>
      <c r="K136" t="str">
        <f t="shared" si="20"/>
        <v>df = df.join(ptb_median, on=['year-month'])</v>
      </c>
      <c r="L136" t="str">
        <f t="shared" si="21"/>
        <v>ptb_sector_median = df.groupby(['year-month', 'industry'])[['ptb']].apply(np.nanmedian)</v>
      </c>
      <c r="M136" t="str">
        <f t="shared" si="22"/>
        <v>ptb_sector_median.name = 'ptb_sector_median'</v>
      </c>
      <c r="N136" t="str">
        <f t="shared" si="23"/>
        <v>df = df.join(ptb_sector_median, on=['year-month', 'industry'])</v>
      </c>
      <c r="O136" t="str">
        <f t="shared" si="24"/>
        <v>if df.groupby(['year-month'])[['ptb']].apply(mad).any() == 0:
    ptb_mad = df.groupby(['year-month'])[['ptb']].apply(meanad)
else:
    ptb_mad = df.groupby(['year-month'])[['ptb']].apply(mad)</v>
      </c>
      <c r="P136" t="str">
        <f t="shared" si="25"/>
        <v>ptb_mad.name = 'ptb_mad'</v>
      </c>
      <c r="Q136" t="str">
        <f t="shared" si="26"/>
        <v>df = df.join(ptb_mad, on=['year-month'])</v>
      </c>
      <c r="R136" t="str">
        <f t="shared" si="27"/>
        <v>if df.groupby(['year-month', 'industry'])[['ptb']].apply(mad).any() == 0:
    ptb_sector_mad = df.groupby(['year-month', 'industry'])[['ptb']].apply(meanad)
else:
    ptb_sector_mad = df.groupby(['year-month', 'industry'])[['ptb']].apply(mad)</v>
      </c>
      <c r="S136" t="str">
        <f t="shared" si="28"/>
        <v>ptb_sector_mad.name = 'ptb_sector_mad'</v>
      </c>
      <c r="T136" t="str">
        <f t="shared" si="29"/>
        <v>df = df.join(ptb_sector_mad, on=['year-month', 'industry'])</v>
      </c>
      <c r="U136" t="str">
        <f t="shared" si="30"/>
        <v>df['ptb_zscore'] = (df['ptb'] - df['ptb_median']) / df['ptb_mad']</v>
      </c>
      <c r="V136" t="str">
        <f t="shared" si="31"/>
        <v>df['ptb_sector_zscore'] = (df['ptb'] - df['ptb_sector_median']) / df['ptb_sector_mad']</v>
      </c>
    </row>
    <row r="137" spans="1:22" x14ac:dyDescent="0.25">
      <c r="A137" t="s">
        <v>415</v>
      </c>
      <c r="B137">
        <v>135</v>
      </c>
      <c r="C137" t="str">
        <f t="shared" si="32"/>
        <v xml:space="preserve">'ptpm', </v>
      </c>
      <c r="D137">
        <v>517</v>
      </c>
      <c r="E137" t="str">
        <f t="shared" ref="E137:E173" si="33">CONCATENATE("df = df[np.abs(df.",A137,"-df.",A137,".apply(np.nanmean())&lt;=(3*df.",A137,".apply(nanstd())] ")</f>
        <v xml:space="preserve">df = df[np.abs(df.ptpm-df.ptpm.apply(np.nanmean())&lt;=(3*df.ptpm.apply(nanstd())] </v>
      </c>
      <c r="F137" t="str">
        <f t="shared" ref="F137:F173" si="34">CONCATENATE(A137,"_median = df.groupby(['year-month'])[['",A137,"']].apply(np.nanmedian)")</f>
        <v>ptpm_median = df.groupby(['year-month'])[['ptpm']].apply(np.nanmedian)</v>
      </c>
      <c r="G137">
        <v>518</v>
      </c>
      <c r="H137" t="str">
        <f t="shared" ref="H137:H173" si="35">CONCATENATE(A137,"_median.name = '", A137,"_median'")</f>
        <v>ptpm_median.name = 'ptpm_median'</v>
      </c>
      <c r="I137">
        <v>519</v>
      </c>
      <c r="J137">
        <v>520</v>
      </c>
      <c r="K137" t="str">
        <f t="shared" ref="K137:K173" si="36">CONCATENATE("df = df.join(",A137,"_median, on=['year-month'])")</f>
        <v>df = df.join(ptpm_median, on=['year-month'])</v>
      </c>
      <c r="L137" t="str">
        <f t="shared" ref="L137:L173" si="37">CONCATENATE(A137,"_sector_median = df.groupby(['year-month', 'industry'])[['",A137,"']].apply(np.nanmedian)")</f>
        <v>ptpm_sector_median = df.groupby(['year-month', 'industry'])[['ptpm']].apply(np.nanmedian)</v>
      </c>
      <c r="M137" t="str">
        <f t="shared" ref="M137:M173" si="38">CONCATENATE(A137,"_sector_median.name = '", A137,"_sector_median'")</f>
        <v>ptpm_sector_median.name = 'ptpm_sector_median'</v>
      </c>
      <c r="N137" t="str">
        <f t="shared" ref="N137:N173" si="39">CONCATENATE("df = df.join(",A137,"_sector_median, on=['year-month', 'industry'])")</f>
        <v>df = df.join(ptpm_sector_median, on=['year-month', 'industry'])</v>
      </c>
      <c r="O137" t="str">
        <f t="shared" ref="O137:O173" si="40">CONCATENATE("if df.groupby(['year-month'])[['",A137,"']].apply(mad).any() == 0:
    ",A137,"_mad = df.groupby(['year-month'])[['",A137,"']].apply(meanad)
else:
    ",A137,"_mad = df.groupby(['year-month'])[['",A137,"']].apply(mad)")</f>
        <v>if df.groupby(['year-month'])[['ptpm']].apply(mad).any() == 0:
    ptpm_mad = df.groupby(['year-month'])[['ptpm']].apply(meanad)
else:
    ptpm_mad = df.groupby(['year-month'])[['ptpm']].apply(mad)</v>
      </c>
      <c r="P137" t="str">
        <f t="shared" ref="P137:P173" si="41">CONCATENATE(A137,"_mad.name = '", A137,"_mad'")</f>
        <v>ptpm_mad.name = 'ptpm_mad'</v>
      </c>
      <c r="Q137" t="str">
        <f t="shared" ref="Q137:Q173" si="42">CONCATENATE("df = df.join(",A137,"_mad, on=['year-month'])")</f>
        <v>df = df.join(ptpm_mad, on=['year-month'])</v>
      </c>
      <c r="R137" t="str">
        <f t="shared" ref="R137:R173" si="43">CONCATENATE("if df.groupby(['year-month', 'industry'])[['",A137,"']].apply(mad).any() == 0:
    ",A137,"_sector_mad = df.groupby(['year-month', 'industry'])[['",A137,"']].apply(meanad)
else:
    ",A137,"_sector_mad = df.groupby(['year-month', 'industry'])[['",A137,"']].apply(mad)")</f>
        <v>if df.groupby(['year-month', 'industry'])[['ptpm']].apply(mad).any() == 0:
    ptpm_sector_mad = df.groupby(['year-month', 'industry'])[['ptpm']].apply(meanad)
else:
    ptpm_sector_mad = df.groupby(['year-month', 'industry'])[['ptpm']].apply(mad)</v>
      </c>
      <c r="S137" t="str">
        <f t="shared" ref="S137:S173" si="44">CONCATENATE(A137,"_sector_mad.name = '", A137,"_sector_mad'")</f>
        <v>ptpm_sector_mad.name = 'ptpm_sector_mad'</v>
      </c>
      <c r="T137" t="str">
        <f t="shared" ref="T137:T173" si="45">CONCATENATE("df = df.join(",A137,"_sector_mad, on=['year-month', 'industry'])")</f>
        <v>df = df.join(ptpm_sector_mad, on=['year-month', 'industry'])</v>
      </c>
      <c r="U137" t="str">
        <f t="shared" ref="U137:U173" si="46">CONCATENATE("df['", A137,"_zscore'] = (df['",A137, "'] - df['", A137,"_median']) / df['",A137,"_mad']")</f>
        <v>df['ptpm_zscore'] = (df['ptpm'] - df['ptpm_median']) / df['ptpm_mad']</v>
      </c>
      <c r="V137" t="str">
        <f t="shared" ref="V137:V173" si="47">CONCATENATE("df['", A137,"_sector_zscore'] = (df['",A137, "'] - df['", A137,"_sector_median']) / df['",A137,"_sector_mad']")</f>
        <v>df['ptpm_sector_zscore'] = (df['ptpm'] - df['ptpm_sector_median']) / df['ptpm_sector_mad']</v>
      </c>
    </row>
    <row r="138" spans="1:22" x14ac:dyDescent="0.25">
      <c r="A138" t="s">
        <v>365</v>
      </c>
      <c r="B138">
        <v>136</v>
      </c>
      <c r="C138" t="str">
        <f t="shared" si="32"/>
        <v xml:space="preserve">'quick_ratio', </v>
      </c>
      <c r="D138">
        <v>521</v>
      </c>
      <c r="E138" t="str">
        <f t="shared" si="33"/>
        <v xml:space="preserve">df = df[np.abs(df.quick_ratio-df.quick_ratio.apply(np.nanmean())&lt;=(3*df.quick_ratio.apply(nanstd())] </v>
      </c>
      <c r="F138" t="str">
        <f t="shared" si="34"/>
        <v>quick_ratio_median = df.groupby(['year-month'])[['quick_ratio']].apply(np.nanmedian)</v>
      </c>
      <c r="G138">
        <v>522</v>
      </c>
      <c r="H138" t="str">
        <f t="shared" si="35"/>
        <v>quick_ratio_median.name = 'quick_ratio_median'</v>
      </c>
      <c r="I138">
        <v>523</v>
      </c>
      <c r="J138">
        <v>524</v>
      </c>
      <c r="K138" t="str">
        <f t="shared" si="36"/>
        <v>df = df.join(quick_ratio_median, on=['year-month'])</v>
      </c>
      <c r="L138" t="str">
        <f t="shared" si="37"/>
        <v>quick_ratio_sector_median = df.groupby(['year-month', 'industry'])[['quick_ratio']].apply(np.nanmedian)</v>
      </c>
      <c r="M138" t="str">
        <f t="shared" si="38"/>
        <v>quick_ratio_sector_median.name = 'quick_ratio_sector_median'</v>
      </c>
      <c r="N138" t="str">
        <f t="shared" si="39"/>
        <v>df = df.join(quick_ratio_sector_median, on=['year-month', 'industry'])</v>
      </c>
      <c r="O138" t="str">
        <f t="shared" si="40"/>
        <v>if df.groupby(['year-month'])[['quick_ratio']].apply(mad).any() == 0:
    quick_ratio_mad = df.groupby(['year-month'])[['quick_ratio']].apply(meanad)
else:
    quick_ratio_mad = df.groupby(['year-month'])[['quick_ratio']].apply(mad)</v>
      </c>
      <c r="P138" t="str">
        <f t="shared" si="41"/>
        <v>quick_ratio_mad.name = 'quick_ratio_mad'</v>
      </c>
      <c r="Q138" t="str">
        <f t="shared" si="42"/>
        <v>df = df.join(quick_ratio_mad, on=['year-month'])</v>
      </c>
      <c r="R138" t="str">
        <f t="shared" si="43"/>
        <v>if df.groupby(['year-month', 'industry'])[['quick_ratio']].apply(mad).any() == 0:
    quick_ratio_sector_mad = df.groupby(['year-month', 'industry'])[['quick_ratio']].apply(meanad)
else:
    quick_ratio_sector_mad = df.groupby(['year-month', 'industry'])[['quick_ratio']].apply(mad)</v>
      </c>
      <c r="S138" t="str">
        <f t="shared" si="44"/>
        <v>quick_ratio_sector_mad.name = 'quick_ratio_sector_mad'</v>
      </c>
      <c r="T138" t="str">
        <f t="shared" si="45"/>
        <v>df = df.join(quick_ratio_sector_mad, on=['year-month', 'industry'])</v>
      </c>
      <c r="U138" t="str">
        <f t="shared" si="46"/>
        <v>df['quick_ratio_zscore'] = (df['quick_ratio'] - df['quick_ratio_median']) / df['quick_ratio_mad']</v>
      </c>
      <c r="V138" t="str">
        <f t="shared" si="47"/>
        <v>df['quick_ratio_sector_zscore'] = (df['quick_ratio'] - df['quick_ratio_sector_median']) / df['quick_ratio_sector_mad']</v>
      </c>
    </row>
    <row r="139" spans="1:22" x14ac:dyDescent="0.25">
      <c r="A139" t="s">
        <v>463</v>
      </c>
      <c r="B139">
        <v>137</v>
      </c>
      <c r="C139" t="str">
        <f t="shared" si="32"/>
        <v xml:space="preserve">'rd_sale', </v>
      </c>
      <c r="D139">
        <v>525</v>
      </c>
      <c r="E139" t="str">
        <f t="shared" si="33"/>
        <v xml:space="preserve">df = df[np.abs(df.rd_sale-df.rd_sale.apply(np.nanmean())&lt;=(3*df.rd_sale.apply(nanstd())] </v>
      </c>
      <c r="F139" t="str">
        <f t="shared" si="34"/>
        <v>rd_sale_median = df.groupby(['year-month'])[['rd_sale']].apply(np.nanmedian)</v>
      </c>
      <c r="G139">
        <v>526</v>
      </c>
      <c r="H139" t="str">
        <f t="shared" si="35"/>
        <v>rd_sale_median.name = 'rd_sale_median'</v>
      </c>
      <c r="I139">
        <v>527</v>
      </c>
      <c r="J139">
        <v>528</v>
      </c>
      <c r="K139" t="str">
        <f t="shared" si="36"/>
        <v>df = df.join(rd_sale_median, on=['year-month'])</v>
      </c>
      <c r="L139" t="str">
        <f t="shared" si="37"/>
        <v>rd_sale_sector_median = df.groupby(['year-month', 'industry'])[['rd_sale']].apply(np.nanmedian)</v>
      </c>
      <c r="M139" t="str">
        <f t="shared" si="38"/>
        <v>rd_sale_sector_median.name = 'rd_sale_sector_median'</v>
      </c>
      <c r="N139" t="str">
        <f t="shared" si="39"/>
        <v>df = df.join(rd_sale_sector_median, on=['year-month', 'industry'])</v>
      </c>
      <c r="O139" t="str">
        <f t="shared" si="40"/>
        <v>if df.groupby(['year-month'])[['rd_sale']].apply(mad).any() == 0:
    rd_sale_mad = df.groupby(['year-month'])[['rd_sale']].apply(meanad)
else:
    rd_sale_mad = df.groupby(['year-month'])[['rd_sale']].apply(mad)</v>
      </c>
      <c r="P139" t="str">
        <f t="shared" si="41"/>
        <v>rd_sale_mad.name = 'rd_sale_mad'</v>
      </c>
      <c r="Q139" t="str">
        <f t="shared" si="42"/>
        <v>df = df.join(rd_sale_mad, on=['year-month'])</v>
      </c>
      <c r="R139" t="str">
        <f t="shared" si="43"/>
        <v>if df.groupby(['year-month', 'industry'])[['rd_sale']].apply(mad).any() == 0:
    rd_sale_sector_mad = df.groupby(['year-month', 'industry'])[['rd_sale']].apply(meanad)
else:
    rd_sale_sector_mad = df.groupby(['year-month', 'industry'])[['rd_sale']].apply(mad)</v>
      </c>
      <c r="S139" t="str">
        <f t="shared" si="44"/>
        <v>rd_sale_sector_mad.name = 'rd_sale_sector_mad'</v>
      </c>
      <c r="T139" t="str">
        <f t="shared" si="45"/>
        <v>df = df.join(rd_sale_sector_mad, on=['year-month', 'industry'])</v>
      </c>
      <c r="U139" t="str">
        <f t="shared" si="46"/>
        <v>df['rd_sale_zscore'] = (df['rd_sale'] - df['rd_sale_median']) / df['rd_sale_mad']</v>
      </c>
      <c r="V139" t="str">
        <f t="shared" si="47"/>
        <v>df['rd_sale_sector_zscore'] = (df['rd_sale'] - df['rd_sale_sector_median']) / df['rd_sale_sector_mad']</v>
      </c>
    </row>
    <row r="140" spans="1:22" x14ac:dyDescent="0.25">
      <c r="A140" t="s">
        <v>362</v>
      </c>
      <c r="B140">
        <v>138</v>
      </c>
      <c r="C140" t="str">
        <f t="shared" si="32"/>
        <v xml:space="preserve">'rect_act', </v>
      </c>
      <c r="D140">
        <v>529</v>
      </c>
      <c r="E140" t="str">
        <f t="shared" si="33"/>
        <v xml:space="preserve">df = df[np.abs(df.rect_act-df.rect_act.apply(np.nanmean())&lt;=(3*df.rect_act.apply(nanstd())] </v>
      </c>
      <c r="F140" t="str">
        <f t="shared" si="34"/>
        <v>rect_act_median = df.groupby(['year-month'])[['rect_act']].apply(np.nanmedian)</v>
      </c>
      <c r="G140">
        <v>530</v>
      </c>
      <c r="H140" t="str">
        <f t="shared" si="35"/>
        <v>rect_act_median.name = 'rect_act_median'</v>
      </c>
      <c r="I140">
        <v>531</v>
      </c>
      <c r="J140">
        <v>532</v>
      </c>
      <c r="K140" t="str">
        <f t="shared" si="36"/>
        <v>df = df.join(rect_act_median, on=['year-month'])</v>
      </c>
      <c r="L140" t="str">
        <f t="shared" si="37"/>
        <v>rect_act_sector_median = df.groupby(['year-month', 'industry'])[['rect_act']].apply(np.nanmedian)</v>
      </c>
      <c r="M140" t="str">
        <f t="shared" si="38"/>
        <v>rect_act_sector_median.name = 'rect_act_sector_median'</v>
      </c>
      <c r="N140" t="str">
        <f t="shared" si="39"/>
        <v>df = df.join(rect_act_sector_median, on=['year-month', 'industry'])</v>
      </c>
      <c r="O140" t="str">
        <f t="shared" si="40"/>
        <v>if df.groupby(['year-month'])[['rect_act']].apply(mad).any() == 0:
    rect_act_mad = df.groupby(['year-month'])[['rect_act']].apply(meanad)
else:
    rect_act_mad = df.groupby(['year-month'])[['rect_act']].apply(mad)</v>
      </c>
      <c r="P140" t="str">
        <f t="shared" si="41"/>
        <v>rect_act_mad.name = 'rect_act_mad'</v>
      </c>
      <c r="Q140" t="str">
        <f t="shared" si="42"/>
        <v>df = df.join(rect_act_mad, on=['year-month'])</v>
      </c>
      <c r="R140" t="str">
        <f t="shared" si="43"/>
        <v>if df.groupby(['year-month', 'industry'])[['rect_act']].apply(mad).any() == 0:
    rect_act_sector_mad = df.groupby(['year-month', 'industry'])[['rect_act']].apply(meanad)
else:
    rect_act_sector_mad = df.groupby(['year-month', 'industry'])[['rect_act']].apply(mad)</v>
      </c>
      <c r="S140" t="str">
        <f t="shared" si="44"/>
        <v>rect_act_sector_mad.name = 'rect_act_sector_mad'</v>
      </c>
      <c r="T140" t="str">
        <f t="shared" si="45"/>
        <v>df = df.join(rect_act_sector_mad, on=['year-month', 'industry'])</v>
      </c>
      <c r="U140" t="str">
        <f t="shared" si="46"/>
        <v>df['rect_act_zscore'] = (df['rect_act'] - df['rect_act_median']) / df['rect_act_mad']</v>
      </c>
      <c r="V140" t="str">
        <f t="shared" si="47"/>
        <v>df['rect_act_sector_zscore'] = (df['rect_act'] - df['rect_act_sector_median']) / df['rect_act_sector_mad']</v>
      </c>
    </row>
    <row r="141" spans="1:22" x14ac:dyDescent="0.25">
      <c r="A141" t="s">
        <v>402</v>
      </c>
      <c r="B141">
        <v>139</v>
      </c>
      <c r="C141" t="str">
        <f t="shared" si="32"/>
        <v xml:space="preserve">'rect_turn', </v>
      </c>
      <c r="D141">
        <v>533</v>
      </c>
      <c r="E141" t="str">
        <f t="shared" si="33"/>
        <v xml:space="preserve">df = df[np.abs(df.rect_turn-df.rect_turn.apply(np.nanmean())&lt;=(3*df.rect_turn.apply(nanstd())] </v>
      </c>
      <c r="F141" t="str">
        <f t="shared" si="34"/>
        <v>rect_turn_median = df.groupby(['year-month'])[['rect_turn']].apply(np.nanmedian)</v>
      </c>
      <c r="G141">
        <v>534</v>
      </c>
      <c r="H141" t="str">
        <f t="shared" si="35"/>
        <v>rect_turn_median.name = 'rect_turn_median'</v>
      </c>
      <c r="I141">
        <v>535</v>
      </c>
      <c r="J141">
        <v>536</v>
      </c>
      <c r="K141" t="str">
        <f t="shared" si="36"/>
        <v>df = df.join(rect_turn_median, on=['year-month'])</v>
      </c>
      <c r="L141" t="str">
        <f t="shared" si="37"/>
        <v>rect_turn_sector_median = df.groupby(['year-month', 'industry'])[['rect_turn']].apply(np.nanmedian)</v>
      </c>
      <c r="M141" t="str">
        <f t="shared" si="38"/>
        <v>rect_turn_sector_median.name = 'rect_turn_sector_median'</v>
      </c>
      <c r="N141" t="str">
        <f t="shared" si="39"/>
        <v>df = df.join(rect_turn_sector_median, on=['year-month', 'industry'])</v>
      </c>
      <c r="O141" t="str">
        <f t="shared" si="40"/>
        <v>if df.groupby(['year-month'])[['rect_turn']].apply(mad).any() == 0:
    rect_turn_mad = df.groupby(['year-month'])[['rect_turn']].apply(meanad)
else:
    rect_turn_mad = df.groupby(['year-month'])[['rect_turn']].apply(mad)</v>
      </c>
      <c r="P141" t="str">
        <f t="shared" si="41"/>
        <v>rect_turn_mad.name = 'rect_turn_mad'</v>
      </c>
      <c r="Q141" t="str">
        <f t="shared" si="42"/>
        <v>df = df.join(rect_turn_mad, on=['year-month'])</v>
      </c>
      <c r="R141" t="str">
        <f t="shared" si="43"/>
        <v>if df.groupby(['year-month', 'industry'])[['rect_turn']].apply(mad).any() == 0:
    rect_turn_sector_mad = df.groupby(['year-month', 'industry'])[['rect_turn']].apply(meanad)
else:
    rect_turn_sector_mad = df.groupby(['year-month', 'industry'])[['rect_turn']].apply(mad)</v>
      </c>
      <c r="S141" t="str">
        <f t="shared" si="44"/>
        <v>rect_turn_sector_mad.name = 'rect_turn_sector_mad'</v>
      </c>
      <c r="T141" t="str">
        <f t="shared" si="45"/>
        <v>df = df.join(rect_turn_sector_mad, on=['year-month', 'industry'])</v>
      </c>
      <c r="U141" t="str">
        <f t="shared" si="46"/>
        <v>df['rect_turn_zscore'] = (df['rect_turn'] - df['rect_turn_median']) / df['rect_turn_mad']</v>
      </c>
      <c r="V141" t="str">
        <f t="shared" si="47"/>
        <v>df['rect_turn_sector_zscore'] = (df['rect_turn'] - df['rect_turn_sector_median']) / df['rect_turn_sector_mad']</v>
      </c>
    </row>
    <row r="142" spans="1:22" x14ac:dyDescent="0.25">
      <c r="A142" t="s">
        <v>444</v>
      </c>
      <c r="B142">
        <v>140</v>
      </c>
      <c r="C142" t="str">
        <f t="shared" si="32"/>
        <v xml:space="preserve">'roa', </v>
      </c>
      <c r="D142">
        <v>537</v>
      </c>
      <c r="E142" t="str">
        <f t="shared" si="33"/>
        <v xml:space="preserve">df = df[np.abs(df.roa-df.roa.apply(np.nanmean())&lt;=(3*df.roa.apply(nanstd())] </v>
      </c>
      <c r="F142" t="str">
        <f t="shared" si="34"/>
        <v>roa_median = df.groupby(['year-month'])[['roa']].apply(np.nanmedian)</v>
      </c>
      <c r="G142">
        <v>538</v>
      </c>
      <c r="H142" t="str">
        <f t="shared" si="35"/>
        <v>roa_median.name = 'roa_median'</v>
      </c>
      <c r="I142">
        <v>539</v>
      </c>
      <c r="J142">
        <v>540</v>
      </c>
      <c r="K142" t="str">
        <f t="shared" si="36"/>
        <v>df = df.join(roa_median, on=['year-month'])</v>
      </c>
      <c r="L142" t="str">
        <f t="shared" si="37"/>
        <v>roa_sector_median = df.groupby(['year-month', 'industry'])[['roa']].apply(np.nanmedian)</v>
      </c>
      <c r="M142" t="str">
        <f t="shared" si="38"/>
        <v>roa_sector_median.name = 'roa_sector_median'</v>
      </c>
      <c r="N142" t="str">
        <f t="shared" si="39"/>
        <v>df = df.join(roa_sector_median, on=['year-month', 'industry'])</v>
      </c>
      <c r="O142" t="str">
        <f t="shared" si="40"/>
        <v>if df.groupby(['year-month'])[['roa']].apply(mad).any() == 0:
    roa_mad = df.groupby(['year-month'])[['roa']].apply(meanad)
else:
    roa_mad = df.groupby(['year-month'])[['roa']].apply(mad)</v>
      </c>
      <c r="P142" t="str">
        <f t="shared" si="41"/>
        <v>roa_mad.name = 'roa_mad'</v>
      </c>
      <c r="Q142" t="str">
        <f t="shared" si="42"/>
        <v>df = df.join(roa_mad, on=['year-month'])</v>
      </c>
      <c r="R142" t="str">
        <f t="shared" si="43"/>
        <v>if df.groupby(['year-month', 'industry'])[['roa']].apply(mad).any() == 0:
    roa_sector_mad = df.groupby(['year-month', 'industry'])[['roa']].apply(meanad)
else:
    roa_sector_mad = df.groupby(['year-month', 'industry'])[['roa']].apply(mad)</v>
      </c>
      <c r="S142" t="str">
        <f t="shared" si="44"/>
        <v>roa_sector_mad.name = 'roa_sector_mad'</v>
      </c>
      <c r="T142" t="str">
        <f t="shared" si="45"/>
        <v>df = df.join(roa_sector_mad, on=['year-month', 'industry'])</v>
      </c>
      <c r="U142" t="str">
        <f t="shared" si="46"/>
        <v>df['roa_zscore'] = (df['roa'] - df['roa_median']) / df['roa_mad']</v>
      </c>
      <c r="V142" t="str">
        <f t="shared" si="47"/>
        <v>df['roa_sector_zscore'] = (df['roa'] - df['roa_sector_median']) / df['roa_sector_mad']</v>
      </c>
    </row>
    <row r="143" spans="1:22" x14ac:dyDescent="0.25">
      <c r="A143" t="s">
        <v>430</v>
      </c>
      <c r="B143">
        <v>141</v>
      </c>
      <c r="C143" t="str">
        <f t="shared" si="32"/>
        <v xml:space="preserve">'roce', </v>
      </c>
      <c r="D143">
        <v>541</v>
      </c>
      <c r="E143" t="str">
        <f t="shared" si="33"/>
        <v xml:space="preserve">df = df[np.abs(df.roce-df.roce.apply(np.nanmean())&lt;=(3*df.roce.apply(nanstd())] </v>
      </c>
      <c r="F143" t="str">
        <f t="shared" si="34"/>
        <v>roce_median = df.groupby(['year-month'])[['roce']].apply(np.nanmedian)</v>
      </c>
      <c r="G143">
        <v>542</v>
      </c>
      <c r="H143" t="str">
        <f t="shared" si="35"/>
        <v>roce_median.name = 'roce_median'</v>
      </c>
      <c r="I143">
        <v>543</v>
      </c>
      <c r="J143">
        <v>544</v>
      </c>
      <c r="K143" t="str">
        <f t="shared" si="36"/>
        <v>df = df.join(roce_median, on=['year-month'])</v>
      </c>
      <c r="L143" t="str">
        <f t="shared" si="37"/>
        <v>roce_sector_median = df.groupby(['year-month', 'industry'])[['roce']].apply(np.nanmedian)</v>
      </c>
      <c r="M143" t="str">
        <f t="shared" si="38"/>
        <v>roce_sector_median.name = 'roce_sector_median'</v>
      </c>
      <c r="N143" t="str">
        <f t="shared" si="39"/>
        <v>df = df.join(roce_sector_median, on=['year-month', 'industry'])</v>
      </c>
      <c r="O143" t="str">
        <f t="shared" si="40"/>
        <v>if df.groupby(['year-month'])[['roce']].apply(mad).any() == 0:
    roce_mad = df.groupby(['year-month'])[['roce']].apply(meanad)
else:
    roce_mad = df.groupby(['year-month'])[['roce']].apply(mad)</v>
      </c>
      <c r="P143" t="str">
        <f t="shared" si="41"/>
        <v>roce_mad.name = 'roce_mad'</v>
      </c>
      <c r="Q143" t="str">
        <f t="shared" si="42"/>
        <v>df = df.join(roce_mad, on=['year-month'])</v>
      </c>
      <c r="R143" t="str">
        <f t="shared" si="43"/>
        <v>if df.groupby(['year-month', 'industry'])[['roce']].apply(mad).any() == 0:
    roce_sector_mad = df.groupby(['year-month', 'industry'])[['roce']].apply(meanad)
else:
    roce_sector_mad = df.groupby(['year-month', 'industry'])[['roce']].apply(mad)</v>
      </c>
      <c r="S143" t="str">
        <f t="shared" si="44"/>
        <v>roce_sector_mad.name = 'roce_sector_mad'</v>
      </c>
      <c r="T143" t="str">
        <f t="shared" si="45"/>
        <v>df = df.join(roce_sector_mad, on=['year-month', 'industry'])</v>
      </c>
      <c r="U143" t="str">
        <f t="shared" si="46"/>
        <v>df['roce_zscore'] = (df['roce'] - df['roce_median']) / df['roce_mad']</v>
      </c>
      <c r="V143" t="str">
        <f t="shared" si="47"/>
        <v>df['roce_sector_zscore'] = (df['roce'] - df['roce_sector_median']) / df['roce_sector_mad']</v>
      </c>
    </row>
    <row r="144" spans="1:22" x14ac:dyDescent="0.25">
      <c r="A144" t="s">
        <v>401</v>
      </c>
      <c r="B144">
        <v>142</v>
      </c>
      <c r="C144" t="str">
        <f t="shared" si="32"/>
        <v xml:space="preserve">'roe', </v>
      </c>
      <c r="D144">
        <v>545</v>
      </c>
      <c r="E144" t="str">
        <f t="shared" si="33"/>
        <v xml:space="preserve">df = df[np.abs(df.roe-df.roe.apply(np.nanmean())&lt;=(3*df.roe.apply(nanstd())] </v>
      </c>
      <c r="F144" t="str">
        <f t="shared" si="34"/>
        <v>roe_median = df.groupby(['year-month'])[['roe']].apply(np.nanmedian)</v>
      </c>
      <c r="G144">
        <v>546</v>
      </c>
      <c r="H144" t="str">
        <f t="shared" si="35"/>
        <v>roe_median.name = 'roe_median'</v>
      </c>
      <c r="I144">
        <v>547</v>
      </c>
      <c r="J144">
        <v>548</v>
      </c>
      <c r="K144" t="str">
        <f t="shared" si="36"/>
        <v>df = df.join(roe_median, on=['year-month'])</v>
      </c>
      <c r="L144" t="str">
        <f t="shared" si="37"/>
        <v>roe_sector_median = df.groupby(['year-month', 'industry'])[['roe']].apply(np.nanmedian)</v>
      </c>
      <c r="M144" t="str">
        <f t="shared" si="38"/>
        <v>roe_sector_median.name = 'roe_sector_median'</v>
      </c>
      <c r="N144" t="str">
        <f t="shared" si="39"/>
        <v>df = df.join(roe_sector_median, on=['year-month', 'industry'])</v>
      </c>
      <c r="O144" t="str">
        <f t="shared" si="40"/>
        <v>if df.groupby(['year-month'])[['roe']].apply(mad).any() == 0:
    roe_mad = df.groupby(['year-month'])[['roe']].apply(meanad)
else:
    roe_mad = df.groupby(['year-month'])[['roe']].apply(mad)</v>
      </c>
      <c r="P144" t="str">
        <f t="shared" si="41"/>
        <v>roe_mad.name = 'roe_mad'</v>
      </c>
      <c r="Q144" t="str">
        <f t="shared" si="42"/>
        <v>df = df.join(roe_mad, on=['year-month'])</v>
      </c>
      <c r="R144" t="str">
        <f t="shared" si="43"/>
        <v>if df.groupby(['year-month', 'industry'])[['roe']].apply(mad).any() == 0:
    roe_sector_mad = df.groupby(['year-month', 'industry'])[['roe']].apply(meanad)
else:
    roe_sector_mad = df.groupby(['year-month', 'industry'])[['roe']].apply(mad)</v>
      </c>
      <c r="S144" t="str">
        <f t="shared" si="44"/>
        <v>roe_sector_mad.name = 'roe_sector_mad'</v>
      </c>
      <c r="T144" t="str">
        <f t="shared" si="45"/>
        <v>df = df.join(roe_sector_mad, on=['year-month', 'industry'])</v>
      </c>
      <c r="U144" t="str">
        <f t="shared" si="46"/>
        <v>df['roe_zscore'] = (df['roe'] - df['roe_median']) / df['roe_mad']</v>
      </c>
      <c r="V144" t="str">
        <f t="shared" si="47"/>
        <v>df['roe_sector_zscore'] = (df['roe'] - df['roe_sector_median']) / df['roe_sector_mad']</v>
      </c>
    </row>
    <row r="145" spans="1:22" x14ac:dyDescent="0.25">
      <c r="A145" t="s">
        <v>400</v>
      </c>
      <c r="B145">
        <v>143</v>
      </c>
      <c r="C145" t="str">
        <f t="shared" si="32"/>
        <v xml:space="preserve">'sale_equity', </v>
      </c>
      <c r="D145">
        <v>549</v>
      </c>
      <c r="E145" t="str">
        <f t="shared" si="33"/>
        <v xml:space="preserve">df = df[np.abs(df.sale_equity-df.sale_equity.apply(np.nanmean())&lt;=(3*df.sale_equity.apply(nanstd())] </v>
      </c>
      <c r="F145" t="str">
        <f t="shared" si="34"/>
        <v>sale_equity_median = df.groupby(['year-month'])[['sale_equity']].apply(np.nanmedian)</v>
      </c>
      <c r="G145">
        <v>550</v>
      </c>
      <c r="H145" t="str">
        <f t="shared" si="35"/>
        <v>sale_equity_median.name = 'sale_equity_median'</v>
      </c>
      <c r="I145">
        <v>551</v>
      </c>
      <c r="J145">
        <v>552</v>
      </c>
      <c r="K145" t="str">
        <f t="shared" si="36"/>
        <v>df = df.join(sale_equity_median, on=['year-month'])</v>
      </c>
      <c r="L145" t="str">
        <f t="shared" si="37"/>
        <v>sale_equity_sector_median = df.groupby(['year-month', 'industry'])[['sale_equity']].apply(np.nanmedian)</v>
      </c>
      <c r="M145" t="str">
        <f t="shared" si="38"/>
        <v>sale_equity_sector_median.name = 'sale_equity_sector_median'</v>
      </c>
      <c r="N145" t="str">
        <f t="shared" si="39"/>
        <v>df = df.join(sale_equity_sector_median, on=['year-month', 'industry'])</v>
      </c>
      <c r="O145" t="str">
        <f t="shared" si="40"/>
        <v>if df.groupby(['year-month'])[['sale_equity']].apply(mad).any() == 0:
    sale_equity_mad = df.groupby(['year-month'])[['sale_equity']].apply(meanad)
else:
    sale_equity_mad = df.groupby(['year-month'])[['sale_equity']].apply(mad)</v>
      </c>
      <c r="P145" t="str">
        <f t="shared" si="41"/>
        <v>sale_equity_mad.name = 'sale_equity_mad'</v>
      </c>
      <c r="Q145" t="str">
        <f t="shared" si="42"/>
        <v>df = df.join(sale_equity_mad, on=['year-month'])</v>
      </c>
      <c r="R145" t="str">
        <f t="shared" si="43"/>
        <v>if df.groupby(['year-month', 'industry'])[['sale_equity']].apply(mad).any() == 0:
    sale_equity_sector_mad = df.groupby(['year-month', 'industry'])[['sale_equity']].apply(meanad)
else:
    sale_equity_sector_mad = df.groupby(['year-month', 'industry'])[['sale_equity']].apply(mad)</v>
      </c>
      <c r="S145" t="str">
        <f t="shared" si="44"/>
        <v>sale_equity_sector_mad.name = 'sale_equity_sector_mad'</v>
      </c>
      <c r="T145" t="str">
        <f t="shared" si="45"/>
        <v>df = df.join(sale_equity_sector_mad, on=['year-month', 'industry'])</v>
      </c>
      <c r="U145" t="str">
        <f t="shared" si="46"/>
        <v>df['sale_equity_zscore'] = (df['sale_equity'] - df['sale_equity_median']) / df['sale_equity_mad']</v>
      </c>
      <c r="V145" t="str">
        <f t="shared" si="47"/>
        <v>df['sale_equity_sector_zscore'] = (df['sale_equity'] - df['sale_equity_sector_median']) / df['sale_equity_sector_mad']</v>
      </c>
    </row>
    <row r="146" spans="1:22" x14ac:dyDescent="0.25">
      <c r="A146" t="s">
        <v>407</v>
      </c>
      <c r="B146">
        <v>144</v>
      </c>
      <c r="C146" t="str">
        <f t="shared" si="32"/>
        <v xml:space="preserve">'sale_invcap', </v>
      </c>
      <c r="D146">
        <v>553</v>
      </c>
      <c r="E146" t="str">
        <f t="shared" si="33"/>
        <v xml:space="preserve">df = df[np.abs(df.sale_invcap-df.sale_invcap.apply(np.nanmean())&lt;=(3*df.sale_invcap.apply(nanstd())] </v>
      </c>
      <c r="F146" t="str">
        <f t="shared" si="34"/>
        <v>sale_invcap_median = df.groupby(['year-month'])[['sale_invcap']].apply(np.nanmedian)</v>
      </c>
      <c r="G146">
        <v>554</v>
      </c>
      <c r="H146" t="str">
        <f t="shared" si="35"/>
        <v>sale_invcap_median.name = 'sale_invcap_median'</v>
      </c>
      <c r="I146">
        <v>555</v>
      </c>
      <c r="J146">
        <v>556</v>
      </c>
      <c r="K146" t="str">
        <f t="shared" si="36"/>
        <v>df = df.join(sale_invcap_median, on=['year-month'])</v>
      </c>
      <c r="L146" t="str">
        <f t="shared" si="37"/>
        <v>sale_invcap_sector_median = df.groupby(['year-month', 'industry'])[['sale_invcap']].apply(np.nanmedian)</v>
      </c>
      <c r="M146" t="str">
        <f t="shared" si="38"/>
        <v>sale_invcap_sector_median.name = 'sale_invcap_sector_median'</v>
      </c>
      <c r="N146" t="str">
        <f t="shared" si="39"/>
        <v>df = df.join(sale_invcap_sector_median, on=['year-month', 'industry'])</v>
      </c>
      <c r="O146" t="str">
        <f t="shared" si="40"/>
        <v>if df.groupby(['year-month'])[['sale_invcap']].apply(mad).any() == 0:
    sale_invcap_mad = df.groupby(['year-month'])[['sale_invcap']].apply(meanad)
else:
    sale_invcap_mad = df.groupby(['year-month'])[['sale_invcap']].apply(mad)</v>
      </c>
      <c r="P146" t="str">
        <f t="shared" si="41"/>
        <v>sale_invcap_mad.name = 'sale_invcap_mad'</v>
      </c>
      <c r="Q146" t="str">
        <f t="shared" si="42"/>
        <v>df = df.join(sale_invcap_mad, on=['year-month'])</v>
      </c>
      <c r="R146" t="str">
        <f t="shared" si="43"/>
        <v>if df.groupby(['year-month', 'industry'])[['sale_invcap']].apply(mad).any() == 0:
    sale_invcap_sector_mad = df.groupby(['year-month', 'industry'])[['sale_invcap']].apply(meanad)
else:
    sale_invcap_sector_mad = df.groupby(['year-month', 'industry'])[['sale_invcap']].apply(mad)</v>
      </c>
      <c r="S146" t="str">
        <f t="shared" si="44"/>
        <v>sale_invcap_sector_mad.name = 'sale_invcap_sector_mad'</v>
      </c>
      <c r="T146" t="str">
        <f t="shared" si="45"/>
        <v>df = df.join(sale_invcap_sector_mad, on=['year-month', 'industry'])</v>
      </c>
      <c r="U146" t="str">
        <f t="shared" si="46"/>
        <v>df['sale_invcap_zscore'] = (df['sale_invcap'] - df['sale_invcap_median']) / df['sale_invcap_mad']</v>
      </c>
      <c r="V146" t="str">
        <f t="shared" si="47"/>
        <v>df['sale_invcap_sector_zscore'] = (df['sale_invcap'] - df['sale_invcap_sector_median']) / df['sale_invcap_sector_mad']</v>
      </c>
    </row>
    <row r="147" spans="1:22" x14ac:dyDescent="0.25">
      <c r="A147" t="s">
        <v>340</v>
      </c>
      <c r="B147">
        <v>145</v>
      </c>
      <c r="C147" t="str">
        <f t="shared" si="32"/>
        <v xml:space="preserve">'sale_nwc', </v>
      </c>
      <c r="D147">
        <v>557</v>
      </c>
      <c r="E147" t="str">
        <f t="shared" si="33"/>
        <v xml:space="preserve">df = df[np.abs(df.sale_nwc-df.sale_nwc.apply(np.nanmean())&lt;=(3*df.sale_nwc.apply(nanstd())] </v>
      </c>
      <c r="F147" t="str">
        <f t="shared" si="34"/>
        <v>sale_nwc_median = df.groupby(['year-month'])[['sale_nwc']].apply(np.nanmedian)</v>
      </c>
      <c r="G147">
        <v>558</v>
      </c>
      <c r="H147" t="str">
        <f t="shared" si="35"/>
        <v>sale_nwc_median.name = 'sale_nwc_median'</v>
      </c>
      <c r="I147">
        <v>559</v>
      </c>
      <c r="J147">
        <v>560</v>
      </c>
      <c r="K147" t="str">
        <f t="shared" si="36"/>
        <v>df = df.join(sale_nwc_median, on=['year-month'])</v>
      </c>
      <c r="L147" t="str">
        <f t="shared" si="37"/>
        <v>sale_nwc_sector_median = df.groupby(['year-month', 'industry'])[['sale_nwc']].apply(np.nanmedian)</v>
      </c>
      <c r="M147" t="str">
        <f t="shared" si="38"/>
        <v>sale_nwc_sector_median.name = 'sale_nwc_sector_median'</v>
      </c>
      <c r="N147" t="str">
        <f t="shared" si="39"/>
        <v>df = df.join(sale_nwc_sector_median, on=['year-month', 'industry'])</v>
      </c>
      <c r="O147" t="str">
        <f t="shared" si="40"/>
        <v>if df.groupby(['year-month'])[['sale_nwc']].apply(mad).any() == 0:
    sale_nwc_mad = df.groupby(['year-month'])[['sale_nwc']].apply(meanad)
else:
    sale_nwc_mad = df.groupby(['year-month'])[['sale_nwc']].apply(mad)</v>
      </c>
      <c r="P147" t="str">
        <f t="shared" si="41"/>
        <v>sale_nwc_mad.name = 'sale_nwc_mad'</v>
      </c>
      <c r="Q147" t="str">
        <f t="shared" si="42"/>
        <v>df = df.join(sale_nwc_mad, on=['year-month'])</v>
      </c>
      <c r="R147" t="str">
        <f t="shared" si="43"/>
        <v>if df.groupby(['year-month', 'industry'])[['sale_nwc']].apply(mad).any() == 0:
    sale_nwc_sector_mad = df.groupby(['year-month', 'industry'])[['sale_nwc']].apply(meanad)
else:
    sale_nwc_sector_mad = df.groupby(['year-month', 'industry'])[['sale_nwc']].apply(mad)</v>
      </c>
      <c r="S147" t="str">
        <f t="shared" si="44"/>
        <v>sale_nwc_sector_mad.name = 'sale_nwc_sector_mad'</v>
      </c>
      <c r="T147" t="str">
        <f t="shared" si="45"/>
        <v>df = df.join(sale_nwc_sector_mad, on=['year-month', 'industry'])</v>
      </c>
      <c r="U147" t="str">
        <f t="shared" si="46"/>
        <v>df['sale_nwc_zscore'] = (df['sale_nwc'] - df['sale_nwc_median']) / df['sale_nwc_mad']</v>
      </c>
      <c r="V147" t="str">
        <f t="shared" si="47"/>
        <v>df['sale_nwc_sector_zscore'] = (df['sale_nwc'] - df['sale_nwc_sector_median']) / df['sale_nwc_sector_mad']</v>
      </c>
    </row>
    <row r="148" spans="1:22" x14ac:dyDescent="0.25">
      <c r="A148" t="s">
        <v>391</v>
      </c>
      <c r="B148">
        <v>146</v>
      </c>
      <c r="C148" t="str">
        <f t="shared" si="32"/>
        <v xml:space="preserve">'short_debt', </v>
      </c>
      <c r="D148">
        <v>561</v>
      </c>
      <c r="E148" t="str">
        <f t="shared" si="33"/>
        <v xml:space="preserve">df = df[np.abs(df.short_debt-df.short_debt.apply(np.nanmean())&lt;=(3*df.short_debt.apply(nanstd())] </v>
      </c>
      <c r="F148" t="str">
        <f t="shared" si="34"/>
        <v>short_debt_median = df.groupby(['year-month'])[['short_debt']].apply(np.nanmedian)</v>
      </c>
      <c r="G148">
        <v>562</v>
      </c>
      <c r="H148" t="str">
        <f t="shared" si="35"/>
        <v>short_debt_median.name = 'short_debt_median'</v>
      </c>
      <c r="I148">
        <v>563</v>
      </c>
      <c r="J148">
        <v>564</v>
      </c>
      <c r="K148" t="str">
        <f t="shared" si="36"/>
        <v>df = df.join(short_debt_median, on=['year-month'])</v>
      </c>
      <c r="L148" t="str">
        <f t="shared" si="37"/>
        <v>short_debt_sector_median = df.groupby(['year-month', 'industry'])[['short_debt']].apply(np.nanmedian)</v>
      </c>
      <c r="M148" t="str">
        <f t="shared" si="38"/>
        <v>short_debt_sector_median.name = 'short_debt_sector_median'</v>
      </c>
      <c r="N148" t="str">
        <f t="shared" si="39"/>
        <v>df = df.join(short_debt_sector_median, on=['year-month', 'industry'])</v>
      </c>
      <c r="O148" t="str">
        <f t="shared" si="40"/>
        <v>if df.groupby(['year-month'])[['short_debt']].apply(mad).any() == 0:
    short_debt_mad = df.groupby(['year-month'])[['short_debt']].apply(meanad)
else:
    short_debt_mad = df.groupby(['year-month'])[['short_debt']].apply(mad)</v>
      </c>
      <c r="P148" t="str">
        <f t="shared" si="41"/>
        <v>short_debt_mad.name = 'short_debt_mad'</v>
      </c>
      <c r="Q148" t="str">
        <f t="shared" si="42"/>
        <v>df = df.join(short_debt_mad, on=['year-month'])</v>
      </c>
      <c r="R148" t="str">
        <f t="shared" si="43"/>
        <v>if df.groupby(['year-month', 'industry'])[['short_debt']].apply(mad).any() == 0:
    short_debt_sector_mad = df.groupby(['year-month', 'industry'])[['short_debt']].apply(meanad)
else:
    short_debt_sector_mad = df.groupby(['year-month', 'industry'])[['short_debt']].apply(mad)</v>
      </c>
      <c r="S148" t="str">
        <f t="shared" si="44"/>
        <v>short_debt_sector_mad.name = 'short_debt_sector_mad'</v>
      </c>
      <c r="T148" t="str">
        <f t="shared" si="45"/>
        <v>df = df.join(short_debt_sector_mad, on=['year-month', 'industry'])</v>
      </c>
      <c r="U148" t="str">
        <f t="shared" si="46"/>
        <v>df['short_debt_zscore'] = (df['short_debt'] - df['short_debt_median']) / df['short_debt_mad']</v>
      </c>
      <c r="V148" t="str">
        <f t="shared" si="47"/>
        <v>df['short_debt_sector_zscore'] = (df['short_debt'] - df['short_debt_sector_median']) / df['short_debt_sector_mad']</v>
      </c>
    </row>
    <row r="149" spans="1:22" x14ac:dyDescent="0.25">
      <c r="A149" t="s">
        <v>405</v>
      </c>
      <c r="B149">
        <v>147</v>
      </c>
      <c r="C149" t="str">
        <f t="shared" si="32"/>
        <v xml:space="preserve">'staff_sale', </v>
      </c>
      <c r="D149">
        <v>565</v>
      </c>
      <c r="E149" t="str">
        <f t="shared" si="33"/>
        <v xml:space="preserve">df = df[np.abs(df.staff_sale-df.staff_sale.apply(np.nanmean())&lt;=(3*df.staff_sale.apply(nanstd())] </v>
      </c>
      <c r="F149" t="str">
        <f t="shared" si="34"/>
        <v>staff_sale_median = df.groupby(['year-month'])[['staff_sale']].apply(np.nanmedian)</v>
      </c>
      <c r="G149">
        <v>566</v>
      </c>
      <c r="H149" t="str">
        <f t="shared" si="35"/>
        <v>staff_sale_median.name = 'staff_sale_median'</v>
      </c>
      <c r="I149">
        <v>567</v>
      </c>
      <c r="J149">
        <v>568</v>
      </c>
      <c r="K149" t="str">
        <f t="shared" si="36"/>
        <v>df = df.join(staff_sale_median, on=['year-month'])</v>
      </c>
      <c r="L149" t="str">
        <f t="shared" si="37"/>
        <v>staff_sale_sector_median = df.groupby(['year-month', 'industry'])[['staff_sale']].apply(np.nanmedian)</v>
      </c>
      <c r="M149" t="str">
        <f t="shared" si="38"/>
        <v>staff_sale_sector_median.name = 'staff_sale_sector_median'</v>
      </c>
      <c r="N149" t="str">
        <f t="shared" si="39"/>
        <v>df = df.join(staff_sale_sector_median, on=['year-month', 'industry'])</v>
      </c>
      <c r="O149" t="str">
        <f t="shared" si="40"/>
        <v>if df.groupby(['year-month'])[['staff_sale']].apply(mad).any() == 0:
    staff_sale_mad = df.groupby(['year-month'])[['staff_sale']].apply(meanad)
else:
    staff_sale_mad = df.groupby(['year-month'])[['staff_sale']].apply(mad)</v>
      </c>
      <c r="P149" t="str">
        <f t="shared" si="41"/>
        <v>staff_sale_mad.name = 'staff_sale_mad'</v>
      </c>
      <c r="Q149" t="str">
        <f t="shared" si="42"/>
        <v>df = df.join(staff_sale_mad, on=['year-month'])</v>
      </c>
      <c r="R149" t="str">
        <f t="shared" si="43"/>
        <v>if df.groupby(['year-month', 'industry'])[['staff_sale']].apply(mad).any() == 0:
    staff_sale_sector_mad = df.groupby(['year-month', 'industry'])[['staff_sale']].apply(meanad)
else:
    staff_sale_sector_mad = df.groupby(['year-month', 'industry'])[['staff_sale']].apply(mad)</v>
      </c>
      <c r="S149" t="str">
        <f t="shared" si="44"/>
        <v>staff_sale_sector_mad.name = 'staff_sale_sector_mad'</v>
      </c>
      <c r="T149" t="str">
        <f t="shared" si="45"/>
        <v>df = df.join(staff_sale_sector_mad, on=['year-month', 'industry'])</v>
      </c>
      <c r="U149" t="str">
        <f t="shared" si="46"/>
        <v>df['staff_sale_zscore'] = (df['staff_sale'] - df['staff_sale_median']) / df['staff_sale_mad']</v>
      </c>
      <c r="V149" t="str">
        <f t="shared" si="47"/>
        <v>df['staff_sale_sector_zscore'] = (df['staff_sale'] - df['staff_sale_sector_median']) / df['staff_sale_sector_mad']</v>
      </c>
    </row>
    <row r="150" spans="1:22" x14ac:dyDescent="0.25">
      <c r="A150" t="s">
        <v>428</v>
      </c>
      <c r="B150">
        <v>148</v>
      </c>
      <c r="C150" t="str">
        <f t="shared" si="32"/>
        <v xml:space="preserve">'totdebt_invcap', </v>
      </c>
      <c r="D150">
        <v>569</v>
      </c>
      <c r="E150" t="str">
        <f t="shared" si="33"/>
        <v xml:space="preserve">df = df[np.abs(df.totdebt_invcap-df.totdebt_invcap.apply(np.nanmean())&lt;=(3*df.totdebt_invcap.apply(nanstd())] </v>
      </c>
      <c r="F150" t="str">
        <f t="shared" si="34"/>
        <v>totdebt_invcap_median = df.groupby(['year-month'])[['totdebt_invcap']].apply(np.nanmedian)</v>
      </c>
      <c r="G150">
        <v>570</v>
      </c>
      <c r="H150" t="str">
        <f t="shared" si="35"/>
        <v>totdebt_invcap_median.name = 'totdebt_invcap_median'</v>
      </c>
      <c r="I150">
        <v>571</v>
      </c>
      <c r="J150">
        <v>572</v>
      </c>
      <c r="K150" t="str">
        <f t="shared" si="36"/>
        <v>df = df.join(totdebt_invcap_median, on=['year-month'])</v>
      </c>
      <c r="L150" t="str">
        <f t="shared" si="37"/>
        <v>totdebt_invcap_sector_median = df.groupby(['year-month', 'industry'])[['totdebt_invcap']].apply(np.nanmedian)</v>
      </c>
      <c r="M150" t="str">
        <f t="shared" si="38"/>
        <v>totdebt_invcap_sector_median.name = 'totdebt_invcap_sector_median'</v>
      </c>
      <c r="N150" t="str">
        <f t="shared" si="39"/>
        <v>df = df.join(totdebt_invcap_sector_median, on=['year-month', 'industry'])</v>
      </c>
      <c r="O150" t="str">
        <f t="shared" si="40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P150" t="str">
        <f t="shared" si="41"/>
        <v>totdebt_invcap_mad.name = 'totdebt_invcap_mad'</v>
      </c>
      <c r="Q150" t="str">
        <f t="shared" si="42"/>
        <v>df = df.join(totdebt_invcap_mad, on=['year-month'])</v>
      </c>
      <c r="R150" t="str">
        <f t="shared" si="43"/>
        <v>if df.groupby(['year-month', 'industry'])[['totdebt_invcap']].apply(mad).any() == 0:
    totdebt_invcap_sector_mad = df.groupby(['year-month', 'industry'])[['totdebt_invcap']].apply(meanad)
else:
    totdebt_invcap_sector_mad = df.groupby(['year-month', 'industry'])[['totdebt_invcap']].apply(mad)</v>
      </c>
      <c r="S150" t="str">
        <f t="shared" si="44"/>
        <v>totdebt_invcap_sector_mad.name = 'totdebt_invcap_sector_mad'</v>
      </c>
      <c r="T150" t="str">
        <f t="shared" si="45"/>
        <v>df = df.join(totdebt_invcap_sector_mad, on=['year-month', 'industry'])</v>
      </c>
      <c r="U150" t="str">
        <f t="shared" si="46"/>
        <v>df['totdebt_invcap_zscore'] = (df['totdebt_invcap'] - df['totdebt_invcap_median']) / df['totdebt_invcap_mad']</v>
      </c>
      <c r="V150" t="str">
        <f t="shared" si="47"/>
        <v>df['totdebt_invcap_sector_zscore'] = (df['totdebt_invcap'] - df['totdebt_invcap_sector_median']) / df['totdebt_invcap_sector_mad']</v>
      </c>
    </row>
    <row r="151" spans="1:22" x14ac:dyDescent="0.25">
      <c r="A151" t="s">
        <v>254</v>
      </c>
      <c r="B151">
        <v>149</v>
      </c>
      <c r="C151" t="str">
        <f t="shared" si="32"/>
        <v xml:space="preserve">'dvpspm', </v>
      </c>
      <c r="D151">
        <v>573</v>
      </c>
      <c r="E151" t="str">
        <f t="shared" si="33"/>
        <v xml:space="preserve">df = df[np.abs(df.dvpspm-df.dvpspm.apply(np.nanmean())&lt;=(3*df.dvpspm.apply(nanstd())] </v>
      </c>
      <c r="F151" t="str">
        <f t="shared" si="34"/>
        <v>dvpspm_median = df.groupby(['year-month'])[['dvpspm']].apply(np.nanmedian)</v>
      </c>
      <c r="G151">
        <v>574</v>
      </c>
      <c r="H151" t="str">
        <f t="shared" si="35"/>
        <v>dvpspm_median.name = 'dvpspm_median'</v>
      </c>
      <c r="I151">
        <v>575</v>
      </c>
      <c r="J151">
        <v>576</v>
      </c>
      <c r="K151" t="str">
        <f t="shared" si="36"/>
        <v>df = df.join(dvpspm_median, on=['year-month'])</v>
      </c>
      <c r="L151" t="str">
        <f t="shared" si="37"/>
        <v>dvpspm_sector_median = df.groupby(['year-month', 'industry'])[['dvpspm']].apply(np.nanmedian)</v>
      </c>
      <c r="M151" t="str">
        <f t="shared" si="38"/>
        <v>dvpspm_sector_median.name = 'dvpspm_sector_median'</v>
      </c>
      <c r="N151" t="str">
        <f t="shared" si="39"/>
        <v>df = df.join(dvpspm_sector_median, on=['year-month', 'industry'])</v>
      </c>
      <c r="O151" t="str">
        <f t="shared" si="40"/>
        <v>if df.groupby(['year-month'])[['dvpspm']].apply(mad).any() == 0:
    dvpspm_mad = df.groupby(['year-month'])[['dvpspm']].apply(meanad)
else:
    dvpspm_mad = df.groupby(['year-month'])[['dvpspm']].apply(mad)</v>
      </c>
      <c r="P151" t="str">
        <f t="shared" si="41"/>
        <v>dvpspm_mad.name = 'dvpspm_mad'</v>
      </c>
      <c r="Q151" t="str">
        <f t="shared" si="42"/>
        <v>df = df.join(dvpspm_mad, on=['year-month'])</v>
      </c>
      <c r="R151" t="str">
        <f t="shared" si="43"/>
        <v>if df.groupby(['year-month', 'industry'])[['dvpspm']].apply(mad).any() == 0:
    dvpspm_sector_mad = df.groupby(['year-month', 'industry'])[['dvpspm']].apply(meanad)
else:
    dvpspm_sector_mad = df.groupby(['year-month', 'industry'])[['dvpspm']].apply(mad)</v>
      </c>
      <c r="S151" t="str">
        <f t="shared" si="44"/>
        <v>dvpspm_sector_mad.name = 'dvpspm_sector_mad'</v>
      </c>
      <c r="T151" t="str">
        <f t="shared" si="45"/>
        <v>df = df.join(dvpspm_sector_mad, on=['year-month', 'industry'])</v>
      </c>
      <c r="U151" t="str">
        <f t="shared" si="46"/>
        <v>df['dvpspm_zscore'] = (df['dvpspm'] - df['dvpspm_median']) / df['dvpspm_mad']</v>
      </c>
      <c r="V151" t="str">
        <f t="shared" si="47"/>
        <v>df['dvpspm_sector_zscore'] = (df['dvpspm'] - df['dvpspm_sector_median']) / df['dvpspm_sector_mad']</v>
      </c>
    </row>
    <row r="152" spans="1:22" x14ac:dyDescent="0.25">
      <c r="A152" t="s">
        <v>253</v>
      </c>
      <c r="B152">
        <v>150</v>
      </c>
      <c r="C152" t="str">
        <f t="shared" si="32"/>
        <v xml:space="preserve">'dvpsxm', </v>
      </c>
      <c r="D152">
        <v>577</v>
      </c>
      <c r="E152" t="str">
        <f t="shared" si="33"/>
        <v xml:space="preserve">df = df[np.abs(df.dvpsxm-df.dvpsxm.apply(np.nanmean())&lt;=(3*df.dvpsxm.apply(nanstd())] </v>
      </c>
      <c r="F152" t="str">
        <f t="shared" si="34"/>
        <v>dvpsxm_median = df.groupby(['year-month'])[['dvpsxm']].apply(np.nanmedian)</v>
      </c>
      <c r="G152">
        <v>578</v>
      </c>
      <c r="H152" t="str">
        <f t="shared" si="35"/>
        <v>dvpsxm_median.name = 'dvpsxm_median'</v>
      </c>
      <c r="I152">
        <v>579</v>
      </c>
      <c r="J152">
        <v>580</v>
      </c>
      <c r="K152" t="str">
        <f t="shared" si="36"/>
        <v>df = df.join(dvpsxm_median, on=['year-month'])</v>
      </c>
      <c r="L152" t="str">
        <f t="shared" si="37"/>
        <v>dvpsxm_sector_median = df.groupby(['year-month', 'industry'])[['dvpsxm']].apply(np.nanmedian)</v>
      </c>
      <c r="M152" t="str">
        <f t="shared" si="38"/>
        <v>dvpsxm_sector_median.name = 'dvpsxm_sector_median'</v>
      </c>
      <c r="N152" t="str">
        <f t="shared" si="39"/>
        <v>df = df.join(dvpsxm_sector_median, on=['year-month', 'industry'])</v>
      </c>
      <c r="O152" t="str">
        <f t="shared" si="40"/>
        <v>if df.groupby(['year-month'])[['dvpsxm']].apply(mad).any() == 0:
    dvpsxm_mad = df.groupby(['year-month'])[['dvpsxm']].apply(meanad)
else:
    dvpsxm_mad = df.groupby(['year-month'])[['dvpsxm']].apply(mad)</v>
      </c>
      <c r="P152" t="str">
        <f t="shared" si="41"/>
        <v>dvpsxm_mad.name = 'dvpsxm_mad'</v>
      </c>
      <c r="Q152" t="str">
        <f t="shared" si="42"/>
        <v>df = df.join(dvpsxm_mad, on=['year-month'])</v>
      </c>
      <c r="R152" t="str">
        <f t="shared" si="43"/>
        <v>if df.groupby(['year-month', 'industry'])[['dvpsxm']].apply(mad).any() == 0:
    dvpsxm_sector_mad = df.groupby(['year-month', 'industry'])[['dvpsxm']].apply(meanad)
else:
    dvpsxm_sector_mad = df.groupby(['year-month', 'industry'])[['dvpsxm']].apply(mad)</v>
      </c>
      <c r="S152" t="str">
        <f t="shared" si="44"/>
        <v>dvpsxm_sector_mad.name = 'dvpsxm_sector_mad'</v>
      </c>
      <c r="T152" t="str">
        <f t="shared" si="45"/>
        <v>df = df.join(dvpsxm_sector_mad, on=['year-month', 'industry'])</v>
      </c>
      <c r="U152" t="str">
        <f t="shared" si="46"/>
        <v>df['dvpsxm_zscore'] = (df['dvpsxm'] - df['dvpsxm_median']) / df['dvpsxm_mad']</v>
      </c>
      <c r="V152" t="str">
        <f t="shared" si="47"/>
        <v>df['dvpsxm_sector_zscore'] = (df['dvpsxm'] - df['dvpsxm_sector_median']) / df['dvpsxm_sector_mad']</v>
      </c>
    </row>
    <row r="153" spans="1:22" x14ac:dyDescent="0.25">
      <c r="A153" t="s">
        <v>294</v>
      </c>
      <c r="B153">
        <v>151</v>
      </c>
      <c r="C153" t="str">
        <f t="shared" si="32"/>
        <v xml:space="preserve">'dvrate', </v>
      </c>
      <c r="D153">
        <v>581</v>
      </c>
      <c r="E153" t="str">
        <f t="shared" si="33"/>
        <v xml:space="preserve">df = df[np.abs(df.dvrate-df.dvrate.apply(np.nanmean())&lt;=(3*df.dvrate.apply(nanstd())] </v>
      </c>
      <c r="F153" t="str">
        <f t="shared" si="34"/>
        <v>dvrate_median = df.groupby(['year-month'])[['dvrate']].apply(np.nanmedian)</v>
      </c>
      <c r="G153">
        <v>582</v>
      </c>
      <c r="H153" t="str">
        <f t="shared" si="35"/>
        <v>dvrate_median.name = 'dvrate_median'</v>
      </c>
      <c r="I153">
        <v>583</v>
      </c>
      <c r="J153">
        <v>584</v>
      </c>
      <c r="K153" t="str">
        <f t="shared" si="36"/>
        <v>df = df.join(dvrate_median, on=['year-month'])</v>
      </c>
      <c r="L153" t="str">
        <f t="shared" si="37"/>
        <v>dvrate_sector_median = df.groupby(['year-month', 'industry'])[['dvrate']].apply(np.nanmedian)</v>
      </c>
      <c r="M153" t="str">
        <f t="shared" si="38"/>
        <v>dvrate_sector_median.name = 'dvrate_sector_median'</v>
      </c>
      <c r="N153" t="str">
        <f t="shared" si="39"/>
        <v>df = df.join(dvrate_sector_median, on=['year-month', 'industry'])</v>
      </c>
      <c r="O153" t="str">
        <f t="shared" si="40"/>
        <v>if df.groupby(['year-month'])[['dvrate']].apply(mad).any() == 0:
    dvrate_mad = df.groupby(['year-month'])[['dvrate']].apply(meanad)
else:
    dvrate_mad = df.groupby(['year-month'])[['dvrate']].apply(mad)</v>
      </c>
      <c r="P153" t="str">
        <f t="shared" si="41"/>
        <v>dvrate_mad.name = 'dvrate_mad'</v>
      </c>
      <c r="Q153" t="str">
        <f t="shared" si="42"/>
        <v>df = df.join(dvrate_mad, on=['year-month'])</v>
      </c>
      <c r="R153" t="str">
        <f t="shared" si="43"/>
        <v>if df.groupby(['year-month', 'industry'])[['dvrate']].apply(mad).any() == 0:
    dvrate_sector_mad = df.groupby(['year-month', 'industry'])[['dvrate']].apply(meanad)
else:
    dvrate_sector_mad = df.groupby(['year-month', 'industry'])[['dvrate']].apply(mad)</v>
      </c>
      <c r="S153" t="str">
        <f t="shared" si="44"/>
        <v>dvrate_sector_mad.name = 'dvrate_sector_mad'</v>
      </c>
      <c r="T153" t="str">
        <f t="shared" si="45"/>
        <v>df = df.join(dvrate_sector_mad, on=['year-month', 'industry'])</v>
      </c>
      <c r="U153" t="str">
        <f t="shared" si="46"/>
        <v>df['dvrate_zscore'] = (df['dvrate'] - df['dvrate_median']) / df['dvrate_mad']</v>
      </c>
      <c r="V153" t="str">
        <f t="shared" si="47"/>
        <v>df['dvrate_sector_zscore'] = (df['dvrate'] - df['dvrate_sector_median']) / df['dvrate_sector_mad']</v>
      </c>
    </row>
    <row r="154" spans="1:22" x14ac:dyDescent="0.25">
      <c r="A154" t="s">
        <v>346</v>
      </c>
      <c r="B154">
        <v>153</v>
      </c>
      <c r="C154" t="str">
        <f t="shared" ref="C154:C185" si="48">CONCATENATE("'",A154,"', ")</f>
        <v xml:space="preserve">'spcsrc', </v>
      </c>
      <c r="D154">
        <v>585</v>
      </c>
      <c r="E154" t="str">
        <f t="shared" si="33"/>
        <v xml:space="preserve">df = df[np.abs(df.spcsrc-df.spcsrc.apply(np.nanmean())&lt;=(3*df.spcsrc.apply(nanstd())] </v>
      </c>
      <c r="F154" t="str">
        <f t="shared" si="34"/>
        <v>spcsrc_median = df.groupby(['year-month'])[['spcsrc']].apply(np.nanmedian)</v>
      </c>
      <c r="G154">
        <v>586</v>
      </c>
      <c r="H154" t="str">
        <f t="shared" si="35"/>
        <v>spcsrc_median.name = 'spcsrc_median'</v>
      </c>
      <c r="I154">
        <v>587</v>
      </c>
      <c r="J154">
        <v>588</v>
      </c>
      <c r="K154" t="str">
        <f t="shared" si="36"/>
        <v>df = df.join(spcsrc_median, on=['year-month'])</v>
      </c>
      <c r="L154" t="str">
        <f t="shared" si="37"/>
        <v>spcsrc_sector_median = df.groupby(['year-month', 'industry'])[['spcsrc']].apply(np.nanmedian)</v>
      </c>
      <c r="M154" t="str">
        <f t="shared" si="38"/>
        <v>spcsrc_sector_median.name = 'spcsrc_sector_median'</v>
      </c>
      <c r="N154" t="str">
        <f t="shared" si="39"/>
        <v>df = df.join(spcsrc_sector_median, on=['year-month', 'industry'])</v>
      </c>
      <c r="O154" t="str">
        <f t="shared" si="40"/>
        <v>if df.groupby(['year-month'])[['spcsrc']].apply(mad).any() == 0:
    spcsrc_mad = df.groupby(['year-month'])[['spcsrc']].apply(meanad)
else:
    spcsrc_mad = df.groupby(['year-month'])[['spcsrc']].apply(mad)</v>
      </c>
      <c r="P154" t="str">
        <f t="shared" si="41"/>
        <v>spcsrc_mad.name = 'spcsrc_mad'</v>
      </c>
      <c r="Q154" t="str">
        <f t="shared" si="42"/>
        <v>df = df.join(spcsrc_mad, on=['year-month'])</v>
      </c>
      <c r="R154" t="str">
        <f t="shared" si="43"/>
        <v>if df.groupby(['year-month', 'industry'])[['spcsrc']].apply(mad).any() == 0:
    spcsrc_sector_mad = df.groupby(['year-month', 'industry'])[['spcsrc']].apply(meanad)
else:
    spcsrc_sector_mad = df.groupby(['year-month', 'industry'])[['spcsrc']].apply(mad)</v>
      </c>
      <c r="S154" t="str">
        <f t="shared" si="44"/>
        <v>spcsrc_sector_mad.name = 'spcsrc_sector_mad'</v>
      </c>
      <c r="T154" t="str">
        <f t="shared" si="45"/>
        <v>df = df.join(spcsrc_sector_mad, on=['year-month', 'industry'])</v>
      </c>
      <c r="U154" t="str">
        <f t="shared" si="46"/>
        <v>df['spcsrc_zscore'] = (df['spcsrc'] - df['spcsrc_median']) / df['spcsrc_mad']</v>
      </c>
      <c r="V154" t="str">
        <f t="shared" si="47"/>
        <v>df['spcsrc_sector_zscore'] = (df['spcsrc'] - df['spcsrc_sector_median']) / df['spcsrc_sector_mad']</v>
      </c>
    </row>
    <row r="155" spans="1:22" x14ac:dyDescent="0.25">
      <c r="A155" t="s">
        <v>321</v>
      </c>
      <c r="B155">
        <v>155</v>
      </c>
      <c r="C155" t="str">
        <f t="shared" si="48"/>
        <v xml:space="preserve">'alpha', </v>
      </c>
      <c r="D155">
        <v>589</v>
      </c>
      <c r="E155" t="str">
        <f t="shared" si="33"/>
        <v xml:space="preserve">df = df[np.abs(df.alpha-df.alpha.apply(np.nanmean())&lt;=(3*df.alpha.apply(nanstd())] </v>
      </c>
      <c r="F155" t="str">
        <f t="shared" si="34"/>
        <v>alpha_median = df.groupby(['year-month'])[['alpha']].apply(np.nanmedian)</v>
      </c>
      <c r="G155">
        <v>590</v>
      </c>
      <c r="H155" t="str">
        <f t="shared" si="35"/>
        <v>alpha_median.name = 'alpha_median'</v>
      </c>
      <c r="I155">
        <v>591</v>
      </c>
      <c r="J155">
        <v>592</v>
      </c>
      <c r="K155" t="str">
        <f t="shared" si="36"/>
        <v>df = df.join(alpha_median, on=['year-month'])</v>
      </c>
      <c r="L155" t="str">
        <f t="shared" si="37"/>
        <v>alpha_sector_median = df.groupby(['year-month', 'industry'])[['alpha']].apply(np.nanmedian)</v>
      </c>
      <c r="M155" t="str">
        <f t="shared" si="38"/>
        <v>alpha_sector_median.name = 'alpha_sector_median'</v>
      </c>
      <c r="N155" t="str">
        <f t="shared" si="39"/>
        <v>df = df.join(alpha_sector_median, on=['year-month', 'industry'])</v>
      </c>
      <c r="O155" t="str">
        <f t="shared" si="40"/>
        <v>if df.groupby(['year-month'])[['alpha']].apply(mad).any() == 0:
    alpha_mad = df.groupby(['year-month'])[['alpha']].apply(meanad)
else:
    alpha_mad = df.groupby(['year-month'])[['alpha']].apply(mad)</v>
      </c>
      <c r="P155" t="str">
        <f t="shared" si="41"/>
        <v>alpha_mad.name = 'alpha_mad'</v>
      </c>
      <c r="Q155" t="str">
        <f t="shared" si="42"/>
        <v>df = df.join(alpha_mad, on=['year-month'])</v>
      </c>
      <c r="R155" t="str">
        <f t="shared" si="43"/>
        <v>if df.groupby(['year-month', 'industry'])[['alpha']].apply(mad).any() == 0:
    alpha_sector_mad = df.groupby(['year-month', 'industry'])[['alpha']].apply(meanad)
else:
    alpha_sector_mad = df.groupby(['year-month', 'industry'])[['alpha']].apply(mad)</v>
      </c>
      <c r="S155" t="str">
        <f t="shared" si="44"/>
        <v>alpha_sector_mad.name = 'alpha_sector_mad'</v>
      </c>
      <c r="T155" t="str">
        <f t="shared" si="45"/>
        <v>df = df.join(alpha_sector_mad, on=['year-month', 'industry'])</v>
      </c>
      <c r="U155" t="str">
        <f t="shared" si="46"/>
        <v>df['alpha_zscore'] = (df['alpha'] - df['alpha_median']) / df['alpha_mad']</v>
      </c>
      <c r="V155" t="str">
        <f t="shared" si="47"/>
        <v>df['alpha_sector_zscore'] = (df['alpha'] - df['alpha_sector_median']) / df['alpha_sector_mad']</v>
      </c>
    </row>
    <row r="156" spans="1:22" x14ac:dyDescent="0.25">
      <c r="A156" t="s">
        <v>323</v>
      </c>
      <c r="B156">
        <v>156</v>
      </c>
      <c r="C156" t="str">
        <f t="shared" si="48"/>
        <v xml:space="preserve">'b_hml', </v>
      </c>
      <c r="D156">
        <v>593</v>
      </c>
      <c r="E156" t="str">
        <f t="shared" si="33"/>
        <v xml:space="preserve">df = df[np.abs(df.b_hml-df.b_hml.apply(np.nanmean())&lt;=(3*df.b_hml.apply(nanstd())] </v>
      </c>
      <c r="F156" t="str">
        <f t="shared" si="34"/>
        <v>b_hml_median = df.groupby(['year-month'])[['b_hml']].apply(np.nanmedian)</v>
      </c>
      <c r="G156">
        <v>594</v>
      </c>
      <c r="H156" t="str">
        <f t="shared" si="35"/>
        <v>b_hml_median.name = 'b_hml_median'</v>
      </c>
      <c r="I156">
        <v>595</v>
      </c>
      <c r="J156">
        <v>596</v>
      </c>
      <c r="K156" t="str">
        <f t="shared" si="36"/>
        <v>df = df.join(b_hml_median, on=['year-month'])</v>
      </c>
      <c r="L156" t="str">
        <f t="shared" si="37"/>
        <v>b_hml_sector_median = df.groupby(['year-month', 'industry'])[['b_hml']].apply(np.nanmedian)</v>
      </c>
      <c r="M156" t="str">
        <f t="shared" si="38"/>
        <v>b_hml_sector_median.name = 'b_hml_sector_median'</v>
      </c>
      <c r="N156" t="str">
        <f t="shared" si="39"/>
        <v>df = df.join(b_hml_sector_median, on=['year-month', 'industry'])</v>
      </c>
      <c r="O156" t="str">
        <f t="shared" si="40"/>
        <v>if df.groupby(['year-month'])[['b_hml']].apply(mad).any() == 0:
    b_hml_mad = df.groupby(['year-month'])[['b_hml']].apply(meanad)
else:
    b_hml_mad = df.groupby(['year-month'])[['b_hml']].apply(mad)</v>
      </c>
      <c r="P156" t="str">
        <f t="shared" si="41"/>
        <v>b_hml_mad.name = 'b_hml_mad'</v>
      </c>
      <c r="Q156" t="str">
        <f t="shared" si="42"/>
        <v>df = df.join(b_hml_mad, on=['year-month'])</v>
      </c>
      <c r="R156" t="str">
        <f t="shared" si="43"/>
        <v>if df.groupby(['year-month', 'industry'])[['b_hml']].apply(mad).any() == 0:
    b_hml_sector_mad = df.groupby(['year-month', 'industry'])[['b_hml']].apply(meanad)
else:
    b_hml_sector_mad = df.groupby(['year-month', 'industry'])[['b_hml']].apply(mad)</v>
      </c>
      <c r="S156" t="str">
        <f t="shared" si="44"/>
        <v>b_hml_sector_mad.name = 'b_hml_sector_mad'</v>
      </c>
      <c r="T156" t="str">
        <f t="shared" si="45"/>
        <v>df = df.join(b_hml_sector_mad, on=['year-month', 'industry'])</v>
      </c>
      <c r="U156" t="str">
        <f t="shared" si="46"/>
        <v>df['b_hml_zscore'] = (df['b_hml'] - df['b_hml_median']) / df['b_hml_mad']</v>
      </c>
      <c r="V156" t="str">
        <f t="shared" si="47"/>
        <v>df['b_hml_sector_zscore'] = (df['b_hml'] - df['b_hml_sector_median']) / df['b_hml_sector_mad']</v>
      </c>
    </row>
    <row r="157" spans="1:22" x14ac:dyDescent="0.25">
      <c r="A157" t="s">
        <v>316</v>
      </c>
      <c r="B157">
        <v>157</v>
      </c>
      <c r="C157" t="str">
        <f t="shared" si="48"/>
        <v xml:space="preserve">'b_mkt', </v>
      </c>
      <c r="D157">
        <v>597</v>
      </c>
      <c r="E157" t="str">
        <f t="shared" si="33"/>
        <v xml:space="preserve">df = df[np.abs(df.b_mkt-df.b_mkt.apply(np.nanmean())&lt;=(3*df.b_mkt.apply(nanstd())] </v>
      </c>
      <c r="F157" t="str">
        <f t="shared" si="34"/>
        <v>b_mkt_median = df.groupby(['year-month'])[['b_mkt']].apply(np.nanmedian)</v>
      </c>
      <c r="G157">
        <v>598</v>
      </c>
      <c r="H157" t="str">
        <f t="shared" si="35"/>
        <v>b_mkt_median.name = 'b_mkt_median'</v>
      </c>
      <c r="I157">
        <v>599</v>
      </c>
      <c r="J157">
        <v>600</v>
      </c>
      <c r="K157" t="str">
        <f t="shared" si="36"/>
        <v>df = df.join(b_mkt_median, on=['year-month'])</v>
      </c>
      <c r="L157" t="str">
        <f t="shared" si="37"/>
        <v>b_mkt_sector_median = df.groupby(['year-month', 'industry'])[['b_mkt']].apply(np.nanmedian)</v>
      </c>
      <c r="M157" t="str">
        <f t="shared" si="38"/>
        <v>b_mkt_sector_median.name = 'b_mkt_sector_median'</v>
      </c>
      <c r="N157" t="str">
        <f t="shared" si="39"/>
        <v>df = df.join(b_mkt_sector_median, on=['year-month', 'industry'])</v>
      </c>
      <c r="O157" t="str">
        <f t="shared" si="40"/>
        <v>if df.groupby(['year-month'])[['b_mkt']].apply(mad).any() == 0:
    b_mkt_mad = df.groupby(['year-month'])[['b_mkt']].apply(meanad)
else:
    b_mkt_mad = df.groupby(['year-month'])[['b_mkt']].apply(mad)</v>
      </c>
      <c r="P157" t="str">
        <f t="shared" si="41"/>
        <v>b_mkt_mad.name = 'b_mkt_mad'</v>
      </c>
      <c r="Q157" t="str">
        <f t="shared" si="42"/>
        <v>df = df.join(b_mkt_mad, on=['year-month'])</v>
      </c>
      <c r="R157" t="str">
        <f t="shared" si="43"/>
        <v>if df.groupby(['year-month', 'industry'])[['b_mkt']].apply(mad).any() == 0:
    b_mkt_sector_mad = df.groupby(['year-month', 'industry'])[['b_mkt']].apply(meanad)
else:
    b_mkt_sector_mad = df.groupby(['year-month', 'industry'])[['b_mkt']].apply(mad)</v>
      </c>
      <c r="S157" t="str">
        <f t="shared" si="44"/>
        <v>b_mkt_sector_mad.name = 'b_mkt_sector_mad'</v>
      </c>
      <c r="T157" t="str">
        <f t="shared" si="45"/>
        <v>df = df.join(b_mkt_sector_mad, on=['year-month', 'industry'])</v>
      </c>
      <c r="U157" t="str">
        <f t="shared" si="46"/>
        <v>df['b_mkt_zscore'] = (df['b_mkt'] - df['b_mkt_median']) / df['b_mkt_mad']</v>
      </c>
      <c r="V157" t="str">
        <f t="shared" si="47"/>
        <v>df['b_mkt_sector_zscore'] = (df['b_mkt'] - df['b_mkt_sector_median']) / df['b_mkt_sector_mad']</v>
      </c>
    </row>
    <row r="158" spans="1:22" x14ac:dyDescent="0.25">
      <c r="A158" t="s">
        <v>322</v>
      </c>
      <c r="B158">
        <v>158</v>
      </c>
      <c r="C158" t="str">
        <f t="shared" si="48"/>
        <v xml:space="preserve">'b_smb', </v>
      </c>
      <c r="D158">
        <v>601</v>
      </c>
      <c r="E158" t="str">
        <f t="shared" si="33"/>
        <v xml:space="preserve">df = df[np.abs(df.b_smb-df.b_smb.apply(np.nanmean())&lt;=(3*df.b_smb.apply(nanstd())] </v>
      </c>
      <c r="F158" t="str">
        <f t="shared" si="34"/>
        <v>b_smb_median = df.groupby(['year-month'])[['b_smb']].apply(np.nanmedian)</v>
      </c>
      <c r="G158">
        <v>602</v>
      </c>
      <c r="H158" t="str">
        <f t="shared" si="35"/>
        <v>b_smb_median.name = 'b_smb_median'</v>
      </c>
      <c r="I158">
        <v>603</v>
      </c>
      <c r="J158">
        <v>604</v>
      </c>
      <c r="K158" t="str">
        <f t="shared" si="36"/>
        <v>df = df.join(b_smb_median, on=['year-month'])</v>
      </c>
      <c r="L158" t="str">
        <f t="shared" si="37"/>
        <v>b_smb_sector_median = df.groupby(['year-month', 'industry'])[['b_smb']].apply(np.nanmedian)</v>
      </c>
      <c r="M158" t="str">
        <f t="shared" si="38"/>
        <v>b_smb_sector_median.name = 'b_smb_sector_median'</v>
      </c>
      <c r="N158" t="str">
        <f t="shared" si="39"/>
        <v>df = df.join(b_smb_sector_median, on=['year-month', 'industry'])</v>
      </c>
      <c r="O158" t="str">
        <f t="shared" si="40"/>
        <v>if df.groupby(['year-month'])[['b_smb']].apply(mad).any() == 0:
    b_smb_mad = df.groupby(['year-month'])[['b_smb']].apply(meanad)
else:
    b_smb_mad = df.groupby(['year-month'])[['b_smb']].apply(mad)</v>
      </c>
      <c r="P158" t="str">
        <f t="shared" si="41"/>
        <v>b_smb_mad.name = 'b_smb_mad'</v>
      </c>
      <c r="Q158" t="str">
        <f t="shared" si="42"/>
        <v>df = df.join(b_smb_mad, on=['year-month'])</v>
      </c>
      <c r="R158" t="str">
        <f t="shared" si="43"/>
        <v>if df.groupby(['year-month', 'industry'])[['b_smb']].apply(mad).any() == 0:
    b_smb_sector_mad = df.groupby(['year-month', 'industry'])[['b_smb']].apply(meanad)
else:
    b_smb_sector_mad = df.groupby(['year-month', 'industry'])[['b_smb']].apply(mad)</v>
      </c>
      <c r="S158" t="str">
        <f t="shared" si="44"/>
        <v>b_smb_sector_mad.name = 'b_smb_sector_mad'</v>
      </c>
      <c r="T158" t="str">
        <f t="shared" si="45"/>
        <v>df = df.join(b_smb_sector_mad, on=['year-month', 'industry'])</v>
      </c>
      <c r="U158" t="str">
        <f t="shared" si="46"/>
        <v>df['b_smb_zscore'] = (df['b_smb'] - df['b_smb_median']) / df['b_smb_mad']</v>
      </c>
      <c r="V158" t="str">
        <f t="shared" si="47"/>
        <v>df['b_smb_sector_zscore'] = (df['b_smb'] - df['b_smb_sector_median']) / df['b_smb_sector_mad']</v>
      </c>
    </row>
    <row r="159" spans="1:22" x14ac:dyDescent="0.25">
      <c r="A159" t="s">
        <v>324</v>
      </c>
      <c r="B159">
        <v>159</v>
      </c>
      <c r="C159" t="str">
        <f t="shared" si="48"/>
        <v xml:space="preserve">'b_umd', </v>
      </c>
      <c r="D159">
        <v>605</v>
      </c>
      <c r="E159" t="str">
        <f t="shared" si="33"/>
        <v xml:space="preserve">df = df[np.abs(df.b_umd-df.b_umd.apply(np.nanmean())&lt;=(3*df.b_umd.apply(nanstd())] </v>
      </c>
      <c r="F159" t="str">
        <f t="shared" si="34"/>
        <v>b_umd_median = df.groupby(['year-month'])[['b_umd']].apply(np.nanmedian)</v>
      </c>
      <c r="G159">
        <v>606</v>
      </c>
      <c r="H159" t="str">
        <f t="shared" si="35"/>
        <v>b_umd_median.name = 'b_umd_median'</v>
      </c>
      <c r="I159">
        <v>607</v>
      </c>
      <c r="J159">
        <v>608</v>
      </c>
      <c r="K159" t="str">
        <f t="shared" si="36"/>
        <v>df = df.join(b_umd_median, on=['year-month'])</v>
      </c>
      <c r="L159" t="str">
        <f t="shared" si="37"/>
        <v>b_umd_sector_median = df.groupby(['year-month', 'industry'])[['b_umd']].apply(np.nanmedian)</v>
      </c>
      <c r="M159" t="str">
        <f t="shared" si="38"/>
        <v>b_umd_sector_median.name = 'b_umd_sector_median'</v>
      </c>
      <c r="N159" t="str">
        <f t="shared" si="39"/>
        <v>df = df.join(b_umd_sector_median, on=['year-month', 'industry'])</v>
      </c>
      <c r="O159" t="str">
        <f t="shared" si="40"/>
        <v>if df.groupby(['year-month'])[['b_umd']].apply(mad).any() == 0:
    b_umd_mad = df.groupby(['year-month'])[['b_umd']].apply(meanad)
else:
    b_umd_mad = df.groupby(['year-month'])[['b_umd']].apply(mad)</v>
      </c>
      <c r="P159" t="str">
        <f t="shared" si="41"/>
        <v>b_umd_mad.name = 'b_umd_mad'</v>
      </c>
      <c r="Q159" t="str">
        <f t="shared" si="42"/>
        <v>df = df.join(b_umd_mad, on=['year-month'])</v>
      </c>
      <c r="R159" t="str">
        <f t="shared" si="43"/>
        <v>if df.groupby(['year-month', 'industry'])[['b_umd']].apply(mad).any() == 0:
    b_umd_sector_mad = df.groupby(['year-month', 'industry'])[['b_umd']].apply(meanad)
else:
    b_umd_sector_mad = df.groupby(['year-month', 'industry'])[['b_umd']].apply(mad)</v>
      </c>
      <c r="S159" t="str">
        <f t="shared" si="44"/>
        <v>b_umd_sector_mad.name = 'b_umd_sector_mad'</v>
      </c>
      <c r="T159" t="str">
        <f t="shared" si="45"/>
        <v>df = df.join(b_umd_sector_mad, on=['year-month', 'industry'])</v>
      </c>
      <c r="U159" t="str">
        <f t="shared" si="46"/>
        <v>df['b_umd_zscore'] = (df['b_umd'] - df['b_umd_median']) / df['b_umd_mad']</v>
      </c>
      <c r="V159" t="str">
        <f t="shared" si="47"/>
        <v>df['b_umd_sector_zscore'] = (df['b_umd'] - df['b_umd_sector_median']) / df['b_umd_sector_mad']</v>
      </c>
    </row>
    <row r="160" spans="1:22" x14ac:dyDescent="0.25">
      <c r="A160" t="s">
        <v>315</v>
      </c>
      <c r="B160">
        <v>160</v>
      </c>
      <c r="C160" t="str">
        <f t="shared" si="48"/>
        <v xml:space="preserve">'exret', </v>
      </c>
      <c r="D160">
        <v>609</v>
      </c>
      <c r="E160" t="str">
        <f t="shared" si="33"/>
        <v xml:space="preserve">df = df[np.abs(df.exret-df.exret.apply(np.nanmean())&lt;=(3*df.exret.apply(nanstd())] </v>
      </c>
      <c r="F160" t="str">
        <f t="shared" si="34"/>
        <v>exret_median = df.groupby(['year-month'])[['exret']].apply(np.nanmedian)</v>
      </c>
      <c r="G160">
        <v>610</v>
      </c>
      <c r="H160" t="str">
        <f t="shared" si="35"/>
        <v>exret_median.name = 'exret_median'</v>
      </c>
      <c r="I160">
        <v>611</v>
      </c>
      <c r="J160">
        <v>612</v>
      </c>
      <c r="K160" t="str">
        <f t="shared" si="36"/>
        <v>df = df.join(exret_median, on=['year-month'])</v>
      </c>
      <c r="L160" t="str">
        <f t="shared" si="37"/>
        <v>exret_sector_median = df.groupby(['year-month', 'industry'])[['exret']].apply(np.nanmedian)</v>
      </c>
      <c r="M160" t="str">
        <f t="shared" si="38"/>
        <v>exret_sector_median.name = 'exret_sector_median'</v>
      </c>
      <c r="N160" t="str">
        <f t="shared" si="39"/>
        <v>df = df.join(exret_sector_median, on=['year-month', 'industry'])</v>
      </c>
      <c r="O160" t="str">
        <f t="shared" si="40"/>
        <v>if df.groupby(['year-month'])[['exret']].apply(mad).any() == 0:
    exret_mad = df.groupby(['year-month'])[['exret']].apply(meanad)
else:
    exret_mad = df.groupby(['year-month'])[['exret']].apply(mad)</v>
      </c>
      <c r="P160" t="str">
        <f t="shared" si="41"/>
        <v>exret_mad.name = 'exret_mad'</v>
      </c>
      <c r="Q160" t="str">
        <f t="shared" si="42"/>
        <v>df = df.join(exret_mad, on=['year-month'])</v>
      </c>
      <c r="R160" t="str">
        <f t="shared" si="43"/>
        <v>if df.groupby(['year-month', 'industry'])[['exret']].apply(mad).any() == 0:
    exret_sector_mad = df.groupby(['year-month', 'industry'])[['exret']].apply(meanad)
else:
    exret_sector_mad = df.groupby(['year-month', 'industry'])[['exret']].apply(mad)</v>
      </c>
      <c r="S160" t="str">
        <f t="shared" si="44"/>
        <v>exret_sector_mad.name = 'exret_sector_mad'</v>
      </c>
      <c r="T160" t="str">
        <f t="shared" si="45"/>
        <v>df = df.join(exret_sector_mad, on=['year-month', 'industry'])</v>
      </c>
      <c r="U160" t="str">
        <f t="shared" si="46"/>
        <v>df['exret_zscore'] = (df['exret'] - df['exret_median']) / df['exret_mad']</v>
      </c>
      <c r="V160" t="str">
        <f t="shared" si="47"/>
        <v>df['exret_sector_zscore'] = (df['exret'] - df['exret_sector_median']) / df['exret_sector_mad']</v>
      </c>
    </row>
    <row r="161" spans="1:22" x14ac:dyDescent="0.25">
      <c r="A161" t="s">
        <v>325</v>
      </c>
      <c r="B161">
        <v>161</v>
      </c>
      <c r="C161" t="str">
        <f t="shared" si="48"/>
        <v xml:space="preserve">'ivol', </v>
      </c>
      <c r="D161">
        <v>613</v>
      </c>
      <c r="E161" t="str">
        <f t="shared" si="33"/>
        <v xml:space="preserve">df = df[np.abs(df.ivol-df.ivol.apply(np.nanmean())&lt;=(3*df.ivol.apply(nanstd())] </v>
      </c>
      <c r="F161" t="str">
        <f t="shared" si="34"/>
        <v>ivol_median = df.groupby(['year-month'])[['ivol']].apply(np.nanmedian)</v>
      </c>
      <c r="G161">
        <v>614</v>
      </c>
      <c r="H161" t="str">
        <f t="shared" si="35"/>
        <v>ivol_median.name = 'ivol_median'</v>
      </c>
      <c r="I161">
        <v>615</v>
      </c>
      <c r="J161">
        <v>616</v>
      </c>
      <c r="K161" t="str">
        <f t="shared" si="36"/>
        <v>df = df.join(ivol_median, on=['year-month'])</v>
      </c>
      <c r="L161" t="str">
        <f t="shared" si="37"/>
        <v>ivol_sector_median = df.groupby(['year-month', 'industry'])[['ivol']].apply(np.nanmedian)</v>
      </c>
      <c r="M161" t="str">
        <f t="shared" si="38"/>
        <v>ivol_sector_median.name = 'ivol_sector_median'</v>
      </c>
      <c r="N161" t="str">
        <f t="shared" si="39"/>
        <v>df = df.join(ivol_sector_median, on=['year-month', 'industry'])</v>
      </c>
      <c r="O161" t="str">
        <f t="shared" si="40"/>
        <v>if df.groupby(['year-month'])[['ivol']].apply(mad).any() == 0:
    ivol_mad = df.groupby(['year-month'])[['ivol']].apply(meanad)
else:
    ivol_mad = df.groupby(['year-month'])[['ivol']].apply(mad)</v>
      </c>
      <c r="P161" t="str">
        <f t="shared" si="41"/>
        <v>ivol_mad.name = 'ivol_mad'</v>
      </c>
      <c r="Q161" t="str">
        <f t="shared" si="42"/>
        <v>df = df.join(ivol_mad, on=['year-month'])</v>
      </c>
      <c r="R161" t="str">
        <f t="shared" si="43"/>
        <v>if df.groupby(['year-month', 'industry'])[['ivol']].apply(mad).any() == 0:
    ivol_sector_mad = df.groupby(['year-month', 'industry'])[['ivol']].apply(meanad)
else:
    ivol_sector_mad = df.groupby(['year-month', 'industry'])[['ivol']].apply(mad)</v>
      </c>
      <c r="S161" t="str">
        <f t="shared" si="44"/>
        <v>ivol_sector_mad.name = 'ivol_sector_mad'</v>
      </c>
      <c r="T161" t="str">
        <f t="shared" si="45"/>
        <v>df = df.join(ivol_sector_mad, on=['year-month', 'industry'])</v>
      </c>
      <c r="U161" t="str">
        <f t="shared" si="46"/>
        <v>df['ivol_zscore'] = (df['ivol'] - df['ivol_median']) / df['ivol_mad']</v>
      </c>
      <c r="V161" t="str">
        <f t="shared" si="47"/>
        <v>df['ivol_sector_zscore'] = (df['ivol'] - df['ivol_sector_median']) / df['ivol_sector_mad']</v>
      </c>
    </row>
    <row r="162" spans="1:22" x14ac:dyDescent="0.25">
      <c r="A162" t="s">
        <v>319</v>
      </c>
      <c r="B162">
        <v>162</v>
      </c>
      <c r="C162" t="str">
        <f t="shared" si="48"/>
        <v xml:space="preserve">'n', </v>
      </c>
      <c r="D162">
        <v>617</v>
      </c>
      <c r="E162" t="str">
        <f t="shared" si="33"/>
        <v xml:space="preserve">df = df[np.abs(df.n-df.n.apply(np.nanmean())&lt;=(3*df.n.apply(nanstd())] </v>
      </c>
      <c r="F162" t="str">
        <f t="shared" si="34"/>
        <v>n_median = df.groupby(['year-month'])[['n']].apply(np.nanmedian)</v>
      </c>
      <c r="G162">
        <v>618</v>
      </c>
      <c r="H162" t="str">
        <f t="shared" si="35"/>
        <v>n_median.name = 'n_median'</v>
      </c>
      <c r="I162">
        <v>619</v>
      </c>
      <c r="J162">
        <v>620</v>
      </c>
      <c r="K162" t="str">
        <f t="shared" si="36"/>
        <v>df = df.join(n_median, on=['year-month'])</v>
      </c>
      <c r="L162" t="str">
        <f t="shared" si="37"/>
        <v>n_sector_median = df.groupby(['year-month', 'industry'])[['n']].apply(np.nanmedian)</v>
      </c>
      <c r="M162" t="str">
        <f t="shared" si="38"/>
        <v>n_sector_median.name = 'n_sector_median'</v>
      </c>
      <c r="N162" t="str">
        <f t="shared" si="39"/>
        <v>df = df.join(n_sector_median, on=['year-month', 'industry'])</v>
      </c>
      <c r="O162" t="str">
        <f t="shared" si="40"/>
        <v>if df.groupby(['year-month'])[['n']].apply(mad).any() == 0:
    n_mad = df.groupby(['year-month'])[['n']].apply(meanad)
else:
    n_mad = df.groupby(['year-month'])[['n']].apply(mad)</v>
      </c>
      <c r="P162" t="str">
        <f t="shared" si="41"/>
        <v>n_mad.name = 'n_mad'</v>
      </c>
      <c r="Q162" t="str">
        <f t="shared" si="42"/>
        <v>df = df.join(n_mad, on=['year-month'])</v>
      </c>
      <c r="R162" t="str">
        <f t="shared" si="43"/>
        <v>if df.groupby(['year-month', 'industry'])[['n']].apply(mad).any() == 0:
    n_sector_mad = df.groupby(['year-month', 'industry'])[['n']].apply(meanad)
else:
    n_sector_mad = df.groupby(['year-month', 'industry'])[['n']].apply(mad)</v>
      </c>
      <c r="S162" t="str">
        <f t="shared" si="44"/>
        <v>n_sector_mad.name = 'n_sector_mad'</v>
      </c>
      <c r="T162" t="str">
        <f t="shared" si="45"/>
        <v>df = df.join(n_sector_mad, on=['year-month', 'industry'])</v>
      </c>
      <c r="U162" t="str">
        <f t="shared" si="46"/>
        <v>df['n_zscore'] = (df['n'] - df['n_median']) / df['n_mad']</v>
      </c>
      <c r="V162" t="str">
        <f t="shared" si="47"/>
        <v>df['n_sector_zscore'] = (df['n'] - df['n_sector_median']) / df['n_sector_mad']</v>
      </c>
    </row>
    <row r="163" spans="1:22" x14ac:dyDescent="0.25">
      <c r="A163" t="s">
        <v>327</v>
      </c>
      <c r="B163">
        <v>163</v>
      </c>
      <c r="C163" t="str">
        <f t="shared" si="48"/>
        <v xml:space="preserve">'R2', </v>
      </c>
      <c r="D163">
        <v>621</v>
      </c>
      <c r="E163" t="str">
        <f t="shared" si="33"/>
        <v xml:space="preserve">df = df[np.abs(df.R2-df.R2.apply(np.nanmean())&lt;=(3*df.R2.apply(nanstd())] </v>
      </c>
      <c r="F163" t="str">
        <f t="shared" si="34"/>
        <v>R2_median = df.groupby(['year-month'])[['R2']].apply(np.nanmedian)</v>
      </c>
      <c r="G163">
        <v>622</v>
      </c>
      <c r="H163" t="str">
        <f t="shared" si="35"/>
        <v>R2_median.name = 'R2_median'</v>
      </c>
      <c r="I163">
        <v>623</v>
      </c>
      <c r="J163">
        <v>624</v>
      </c>
      <c r="K163" t="str">
        <f t="shared" si="36"/>
        <v>df = df.join(R2_median, on=['year-month'])</v>
      </c>
      <c r="L163" t="str">
        <f t="shared" si="37"/>
        <v>R2_sector_median = df.groupby(['year-month', 'industry'])[['R2']].apply(np.nanmedian)</v>
      </c>
      <c r="M163" t="str">
        <f t="shared" si="38"/>
        <v>R2_sector_median.name = 'R2_sector_median'</v>
      </c>
      <c r="N163" t="str">
        <f t="shared" si="39"/>
        <v>df = df.join(R2_sector_median, on=['year-month', 'industry'])</v>
      </c>
      <c r="O163" t="str">
        <f t="shared" si="40"/>
        <v>if df.groupby(['year-month'])[['R2']].apply(mad).any() == 0:
    R2_mad = df.groupby(['year-month'])[['R2']].apply(meanad)
else:
    R2_mad = df.groupby(['year-month'])[['R2']].apply(mad)</v>
      </c>
      <c r="P163" t="str">
        <f t="shared" si="41"/>
        <v>R2_mad.name = 'R2_mad'</v>
      </c>
      <c r="Q163" t="str">
        <f t="shared" si="42"/>
        <v>df = df.join(R2_mad, on=['year-month'])</v>
      </c>
      <c r="R163" t="str">
        <f t="shared" si="43"/>
        <v>if df.groupby(['year-month', 'industry'])[['R2']].apply(mad).any() == 0:
    R2_sector_mad = df.groupby(['year-month', 'industry'])[['R2']].apply(meanad)
else:
    R2_sector_mad = df.groupby(['year-month', 'industry'])[['R2']].apply(mad)</v>
      </c>
      <c r="S163" t="str">
        <f t="shared" si="44"/>
        <v>R2_sector_mad.name = 'R2_sector_mad'</v>
      </c>
      <c r="T163" t="str">
        <f t="shared" si="45"/>
        <v>df = df.join(R2_sector_mad, on=['year-month', 'industry'])</v>
      </c>
      <c r="U163" t="str">
        <f t="shared" si="46"/>
        <v>df['R2_zscore'] = (df['R2'] - df['R2_median']) / df['R2_mad']</v>
      </c>
      <c r="V163" t="str">
        <f t="shared" si="47"/>
        <v>df['R2_sector_zscore'] = (df['R2'] - df['R2_sector_median']) / df['R2_sector_mad']</v>
      </c>
    </row>
    <row r="164" spans="1:22" x14ac:dyDescent="0.25">
      <c r="A164" t="s">
        <v>326</v>
      </c>
      <c r="B164">
        <v>165</v>
      </c>
      <c r="C164" t="str">
        <f t="shared" si="48"/>
        <v xml:space="preserve">'tvol', </v>
      </c>
      <c r="D164">
        <v>625</v>
      </c>
      <c r="E164" t="str">
        <f t="shared" si="33"/>
        <v xml:space="preserve">df = df[np.abs(df.tvol-df.tvol.apply(np.nanmean())&lt;=(3*df.tvol.apply(nanstd())] </v>
      </c>
      <c r="F164" t="str">
        <f t="shared" si="34"/>
        <v>tvol_median = df.groupby(['year-month'])[['tvol']].apply(np.nanmedian)</v>
      </c>
      <c r="G164">
        <v>626</v>
      </c>
      <c r="H164" t="str">
        <f t="shared" si="35"/>
        <v>tvol_median.name = 'tvol_median'</v>
      </c>
      <c r="I164">
        <v>627</v>
      </c>
      <c r="J164">
        <v>628</v>
      </c>
      <c r="K164" t="str">
        <f t="shared" si="36"/>
        <v>df = df.join(tvol_median, on=['year-month'])</v>
      </c>
      <c r="L164" t="str">
        <f t="shared" si="37"/>
        <v>tvol_sector_median = df.groupby(['year-month', 'industry'])[['tvol']].apply(np.nanmedian)</v>
      </c>
      <c r="M164" t="str">
        <f t="shared" si="38"/>
        <v>tvol_sector_median.name = 'tvol_sector_median'</v>
      </c>
      <c r="N164" t="str">
        <f t="shared" si="39"/>
        <v>df = df.join(tvol_sector_median, on=['year-month', 'industry'])</v>
      </c>
      <c r="O164" t="str">
        <f t="shared" si="40"/>
        <v>if df.groupby(['year-month'])[['tvol']].apply(mad).any() == 0:
    tvol_mad = df.groupby(['year-month'])[['tvol']].apply(meanad)
else:
    tvol_mad = df.groupby(['year-month'])[['tvol']].apply(mad)</v>
      </c>
      <c r="P164" t="str">
        <f t="shared" si="41"/>
        <v>tvol_mad.name = 'tvol_mad'</v>
      </c>
      <c r="Q164" t="str">
        <f t="shared" si="42"/>
        <v>df = df.join(tvol_mad, on=['year-month'])</v>
      </c>
      <c r="R164" t="str">
        <f t="shared" si="43"/>
        <v>if df.groupby(['year-month', 'industry'])[['tvol']].apply(mad).any() == 0:
    tvol_sector_mad = df.groupby(['year-month', 'industry'])[['tvol']].apply(meanad)
else:
    tvol_sector_mad = df.groupby(['year-month', 'industry'])[['tvol']].apply(mad)</v>
      </c>
      <c r="S164" t="str">
        <f t="shared" si="44"/>
        <v>tvol_sector_mad.name = 'tvol_sector_mad'</v>
      </c>
      <c r="T164" t="str">
        <f t="shared" si="45"/>
        <v>df = df.join(tvol_sector_mad, on=['year-month', 'industry'])</v>
      </c>
      <c r="U164" t="str">
        <f t="shared" si="46"/>
        <v>df['tvol_zscore'] = (df['tvol'] - df['tvol_median']) / df['tvol_mad']</v>
      </c>
      <c r="V164" t="str">
        <f t="shared" si="47"/>
        <v>df['tvol_sector_zscore'] = (df['tvol'] - df['tvol_sector_median']) / df['tvol_sector_mad']</v>
      </c>
    </row>
    <row r="165" spans="1:22" x14ac:dyDescent="0.25">
      <c r="A165" t="s">
        <v>368</v>
      </c>
      <c r="B165">
        <v>178</v>
      </c>
      <c r="C165" t="str">
        <f t="shared" si="48"/>
        <v xml:space="preserve">'BUYPCT', </v>
      </c>
      <c r="D165">
        <v>629</v>
      </c>
      <c r="E165" t="str">
        <f t="shared" si="33"/>
        <v xml:space="preserve">df = df[np.abs(df.BUYPCT-df.BUYPCT.apply(np.nanmean())&lt;=(3*df.BUYPCT.apply(nanstd())] </v>
      </c>
      <c r="F165" t="str">
        <f t="shared" si="34"/>
        <v>BUYPCT_median = df.groupby(['year-month'])[['BUYPCT']].apply(np.nanmedian)</v>
      </c>
      <c r="G165">
        <v>630</v>
      </c>
      <c r="H165" t="str">
        <f t="shared" si="35"/>
        <v>BUYPCT_median.name = 'BUYPCT_median'</v>
      </c>
      <c r="I165">
        <v>631</v>
      </c>
      <c r="J165">
        <v>632</v>
      </c>
      <c r="K165" t="str">
        <f t="shared" si="36"/>
        <v>df = df.join(BUYPCT_median, on=['year-month'])</v>
      </c>
      <c r="L165" t="str">
        <f t="shared" si="37"/>
        <v>BUYPCT_sector_median = df.groupby(['year-month', 'industry'])[['BUYPCT']].apply(np.nanmedian)</v>
      </c>
      <c r="M165" t="str">
        <f t="shared" si="38"/>
        <v>BUYPCT_sector_median.name = 'BUYPCT_sector_median'</v>
      </c>
      <c r="N165" t="str">
        <f t="shared" si="39"/>
        <v>df = df.join(BUYPCT_sector_median, on=['year-month', 'industry'])</v>
      </c>
      <c r="O165" t="str">
        <f t="shared" si="40"/>
        <v>if df.groupby(['year-month'])[['BUYPCT']].apply(mad).any() == 0:
    BUYPCT_mad = df.groupby(['year-month'])[['BUYPCT']].apply(meanad)
else:
    BUYPCT_mad = df.groupby(['year-month'])[['BUYPCT']].apply(mad)</v>
      </c>
      <c r="P165" t="str">
        <f t="shared" si="41"/>
        <v>BUYPCT_mad.name = 'BUYPCT_mad'</v>
      </c>
      <c r="Q165" t="str">
        <f t="shared" si="42"/>
        <v>df = df.join(BUYPCT_mad, on=['year-month'])</v>
      </c>
      <c r="R165" t="str">
        <f t="shared" si="43"/>
        <v>if df.groupby(['year-month', 'industry'])[['BUYPCT']].apply(mad).any() == 0:
    BUYPCT_sector_mad = df.groupby(['year-month', 'industry'])[['BUYPCT']].apply(meanad)
else:
    BUYPCT_sector_mad = df.groupby(['year-month', 'industry'])[['BUYPCT']].apply(mad)</v>
      </c>
      <c r="S165" t="str">
        <f t="shared" si="44"/>
        <v>BUYPCT_sector_mad.name = 'BUYPCT_sector_mad'</v>
      </c>
      <c r="T165" t="str">
        <f t="shared" si="45"/>
        <v>df = df.join(BUYPCT_sector_mad, on=['year-month', 'industry'])</v>
      </c>
      <c r="U165" t="str">
        <f t="shared" si="46"/>
        <v>df['BUYPCT_zscore'] = (df['BUYPCT'] - df['BUYPCT_median']) / df['BUYPCT_mad']</v>
      </c>
      <c r="V165" t="str">
        <f t="shared" si="47"/>
        <v>df['BUYPCT_sector_zscore'] = (df['BUYPCT'] - df['BUYPCT_sector_median']) / df['BUYPCT_sector_mad']</v>
      </c>
    </row>
    <row r="166" spans="1:22" x14ac:dyDescent="0.25">
      <c r="A166" t="s">
        <v>371</v>
      </c>
      <c r="B166">
        <v>179</v>
      </c>
      <c r="C166" t="str">
        <f t="shared" si="48"/>
        <v xml:space="preserve">'HOLDPCT', </v>
      </c>
      <c r="D166">
        <v>633</v>
      </c>
      <c r="E166" t="str">
        <f t="shared" si="33"/>
        <v xml:space="preserve">df = df[np.abs(df.HOLDPCT-df.HOLDPCT.apply(np.nanmean())&lt;=(3*df.HOLDPCT.apply(nanstd())] </v>
      </c>
      <c r="F166" t="str">
        <f t="shared" si="34"/>
        <v>HOLDPCT_median = df.groupby(['year-month'])[['HOLDPCT']].apply(np.nanmedian)</v>
      </c>
      <c r="G166">
        <v>634</v>
      </c>
      <c r="H166" t="str">
        <f t="shared" si="35"/>
        <v>HOLDPCT_median.name = 'HOLDPCT_median'</v>
      </c>
      <c r="I166">
        <v>635</v>
      </c>
      <c r="J166">
        <v>636</v>
      </c>
      <c r="K166" t="str">
        <f t="shared" si="36"/>
        <v>df = df.join(HOLDPCT_median, on=['year-month'])</v>
      </c>
      <c r="L166" t="str">
        <f t="shared" si="37"/>
        <v>HOLDPCT_sector_median = df.groupby(['year-month', 'industry'])[['HOLDPCT']].apply(np.nanmedian)</v>
      </c>
      <c r="M166" t="str">
        <f t="shared" si="38"/>
        <v>HOLDPCT_sector_median.name = 'HOLDPCT_sector_median'</v>
      </c>
      <c r="N166" t="str">
        <f t="shared" si="39"/>
        <v>df = df.join(HOLDPCT_sector_median, on=['year-month', 'industry'])</v>
      </c>
      <c r="O166" t="str">
        <f t="shared" si="40"/>
        <v>if df.groupby(['year-month'])[['HOLDPCT']].apply(mad).any() == 0:
    HOLDPCT_mad = df.groupby(['year-month'])[['HOLDPCT']].apply(meanad)
else:
    HOLDPCT_mad = df.groupby(['year-month'])[['HOLDPCT']].apply(mad)</v>
      </c>
      <c r="P166" t="str">
        <f t="shared" si="41"/>
        <v>HOLDPCT_mad.name = 'HOLDPCT_mad'</v>
      </c>
      <c r="Q166" t="str">
        <f t="shared" si="42"/>
        <v>df = df.join(HOLDPCT_mad, on=['year-month'])</v>
      </c>
      <c r="R166" t="str">
        <f t="shared" si="43"/>
        <v>if df.groupby(['year-month', 'industry'])[['HOLDPCT']].apply(mad).any() == 0:
    HOLDPCT_sector_mad = df.groupby(['year-month', 'industry'])[['HOLDPCT']].apply(meanad)
else:
    HOLDPCT_sector_mad = df.groupby(['year-month', 'industry'])[['HOLDPCT']].apply(mad)</v>
      </c>
      <c r="S166" t="str">
        <f t="shared" si="44"/>
        <v>HOLDPCT_sector_mad.name = 'HOLDPCT_sector_mad'</v>
      </c>
      <c r="T166" t="str">
        <f t="shared" si="45"/>
        <v>df = df.join(HOLDPCT_sector_mad, on=['year-month', 'industry'])</v>
      </c>
      <c r="U166" t="str">
        <f t="shared" si="46"/>
        <v>df['HOLDPCT_zscore'] = (df['HOLDPCT'] - df['HOLDPCT_median']) / df['HOLDPCT_mad']</v>
      </c>
      <c r="V166" t="str">
        <f t="shared" si="47"/>
        <v>df['HOLDPCT_sector_zscore'] = (df['HOLDPCT'] - df['HOLDPCT_sector_median']) / df['HOLDPCT_sector_mad']</v>
      </c>
    </row>
    <row r="167" spans="1:22" x14ac:dyDescent="0.25">
      <c r="A167" t="s">
        <v>369</v>
      </c>
      <c r="B167">
        <v>180</v>
      </c>
      <c r="C167" t="str">
        <f t="shared" si="48"/>
        <v xml:space="preserve">'MEANREC', </v>
      </c>
      <c r="D167">
        <v>637</v>
      </c>
      <c r="E167" t="str">
        <f t="shared" si="33"/>
        <v xml:space="preserve">df = df[np.abs(df.MEANREC-df.MEANREC.apply(np.nanmean())&lt;=(3*df.MEANREC.apply(nanstd())] </v>
      </c>
      <c r="F167" t="str">
        <f t="shared" si="34"/>
        <v>MEANREC_median = df.groupby(['year-month'])[['MEANREC']].apply(np.nanmedian)</v>
      </c>
      <c r="G167">
        <v>638</v>
      </c>
      <c r="H167" t="str">
        <f t="shared" si="35"/>
        <v>MEANREC_median.name = 'MEANREC_median'</v>
      </c>
      <c r="I167">
        <v>639</v>
      </c>
      <c r="J167">
        <v>640</v>
      </c>
      <c r="K167" t="str">
        <f t="shared" si="36"/>
        <v>df = df.join(MEANREC_median, on=['year-month'])</v>
      </c>
      <c r="L167" t="str">
        <f t="shared" si="37"/>
        <v>MEANREC_sector_median = df.groupby(['year-month', 'industry'])[['MEANREC']].apply(np.nanmedian)</v>
      </c>
      <c r="M167" t="str">
        <f t="shared" si="38"/>
        <v>MEANREC_sector_median.name = 'MEANREC_sector_median'</v>
      </c>
      <c r="N167" t="str">
        <f t="shared" si="39"/>
        <v>df = df.join(MEANREC_sector_median, on=['year-month', 'industry'])</v>
      </c>
      <c r="O167" t="str">
        <f t="shared" si="40"/>
        <v>if df.groupby(['year-month'])[['MEANREC']].apply(mad).any() == 0:
    MEANREC_mad = df.groupby(['year-month'])[['MEANREC']].apply(meanad)
else:
    MEANREC_mad = df.groupby(['year-month'])[['MEANREC']].apply(mad)</v>
      </c>
      <c r="P167" t="str">
        <f t="shared" si="41"/>
        <v>MEANREC_mad.name = 'MEANREC_mad'</v>
      </c>
      <c r="Q167" t="str">
        <f t="shared" si="42"/>
        <v>df = df.join(MEANREC_mad, on=['year-month'])</v>
      </c>
      <c r="R167" t="str">
        <f t="shared" si="43"/>
        <v>if df.groupby(['year-month', 'industry'])[['MEANREC']].apply(mad).any() == 0:
    MEANREC_sector_mad = df.groupby(['year-month', 'industry'])[['MEANREC']].apply(meanad)
else:
    MEANREC_sector_mad = df.groupby(['year-month', 'industry'])[['MEANREC']].apply(mad)</v>
      </c>
      <c r="S167" t="str">
        <f t="shared" si="44"/>
        <v>MEANREC_sector_mad.name = 'MEANREC_sector_mad'</v>
      </c>
      <c r="T167" t="str">
        <f t="shared" si="45"/>
        <v>df = df.join(MEANREC_sector_mad, on=['year-month', 'industry'])</v>
      </c>
      <c r="U167" t="str">
        <f t="shared" si="46"/>
        <v>df['MEANREC_zscore'] = (df['MEANREC'] - df['MEANREC_median']) / df['MEANREC_mad']</v>
      </c>
      <c r="V167" t="str">
        <f t="shared" si="47"/>
        <v>df['MEANREC_sector_zscore'] = (df['MEANREC'] - df['MEANREC_sector_median']) / df['MEANREC_sector_mad']</v>
      </c>
    </row>
    <row r="168" spans="1:22" x14ac:dyDescent="0.25">
      <c r="A168" t="s">
        <v>378</v>
      </c>
      <c r="B168">
        <v>181</v>
      </c>
      <c r="C168" t="str">
        <f t="shared" si="48"/>
        <v xml:space="preserve">'MEDREC', </v>
      </c>
      <c r="D168">
        <v>641</v>
      </c>
      <c r="E168" t="str">
        <f t="shared" si="33"/>
        <v xml:space="preserve">df = df[np.abs(df.MEDREC-df.MEDREC.apply(np.nanmean())&lt;=(3*df.MEDREC.apply(nanstd())] </v>
      </c>
      <c r="F168" t="str">
        <f t="shared" si="34"/>
        <v>MEDREC_median = df.groupby(['year-month'])[['MEDREC']].apply(np.nanmedian)</v>
      </c>
      <c r="G168">
        <v>642</v>
      </c>
      <c r="H168" t="str">
        <f t="shared" si="35"/>
        <v>MEDREC_median.name = 'MEDREC_median'</v>
      </c>
      <c r="I168">
        <v>643</v>
      </c>
      <c r="J168">
        <v>644</v>
      </c>
      <c r="K168" t="str">
        <f t="shared" si="36"/>
        <v>df = df.join(MEDREC_median, on=['year-month'])</v>
      </c>
      <c r="L168" t="str">
        <f t="shared" si="37"/>
        <v>MEDREC_sector_median = df.groupby(['year-month', 'industry'])[['MEDREC']].apply(np.nanmedian)</v>
      </c>
      <c r="M168" t="str">
        <f t="shared" si="38"/>
        <v>MEDREC_sector_median.name = 'MEDREC_sector_median'</v>
      </c>
      <c r="N168" t="str">
        <f t="shared" si="39"/>
        <v>df = df.join(MEDREC_sector_median, on=['year-month', 'industry'])</v>
      </c>
      <c r="O168" t="str">
        <f t="shared" si="40"/>
        <v>if df.groupby(['year-month'])[['MEDREC']].apply(mad).any() == 0:
    MEDREC_mad = df.groupby(['year-month'])[['MEDREC']].apply(meanad)
else:
    MEDREC_mad = df.groupby(['year-month'])[['MEDREC']].apply(mad)</v>
      </c>
      <c r="P168" t="str">
        <f t="shared" si="41"/>
        <v>MEDREC_mad.name = 'MEDREC_mad'</v>
      </c>
      <c r="Q168" t="str">
        <f t="shared" si="42"/>
        <v>df = df.join(MEDREC_mad, on=['year-month'])</v>
      </c>
      <c r="R168" t="str">
        <f t="shared" si="43"/>
        <v>if df.groupby(['year-month', 'industry'])[['MEDREC']].apply(mad).any() == 0:
    MEDREC_sector_mad = df.groupby(['year-month', 'industry'])[['MEDREC']].apply(meanad)
else:
    MEDREC_sector_mad = df.groupby(['year-month', 'industry'])[['MEDREC']].apply(mad)</v>
      </c>
      <c r="S168" t="str">
        <f t="shared" si="44"/>
        <v>MEDREC_sector_mad.name = 'MEDREC_sector_mad'</v>
      </c>
      <c r="T168" t="str">
        <f t="shared" si="45"/>
        <v>df = df.join(MEDREC_sector_mad, on=['year-month', 'industry'])</v>
      </c>
      <c r="U168" t="str">
        <f t="shared" si="46"/>
        <v>df['MEDREC_zscore'] = (df['MEDREC'] - df['MEDREC_median']) / df['MEDREC_mad']</v>
      </c>
      <c r="V168" t="str">
        <f t="shared" si="47"/>
        <v>df['MEDREC_sector_zscore'] = (df['MEDREC'] - df['MEDREC_sector_median']) / df['MEDREC_sector_mad']</v>
      </c>
    </row>
    <row r="169" spans="1:22" x14ac:dyDescent="0.25">
      <c r="A169" t="s">
        <v>373</v>
      </c>
      <c r="B169">
        <v>182</v>
      </c>
      <c r="C169" t="str">
        <f t="shared" si="48"/>
        <v xml:space="preserve">'NUMDOWN', </v>
      </c>
      <c r="D169">
        <v>645</v>
      </c>
      <c r="E169" t="str">
        <f t="shared" si="33"/>
        <v xml:space="preserve">df = df[np.abs(df.NUMDOWN-df.NUMDOWN.apply(np.nanmean())&lt;=(3*df.NUMDOWN.apply(nanstd())] </v>
      </c>
      <c r="F169" t="str">
        <f t="shared" si="34"/>
        <v>NUMDOWN_median = df.groupby(['year-month'])[['NUMDOWN']].apply(np.nanmedian)</v>
      </c>
      <c r="G169">
        <v>646</v>
      </c>
      <c r="H169" t="str">
        <f t="shared" si="35"/>
        <v>NUMDOWN_median.name = 'NUMDOWN_median'</v>
      </c>
      <c r="I169">
        <v>647</v>
      </c>
      <c r="J169">
        <v>648</v>
      </c>
      <c r="K169" t="str">
        <f t="shared" si="36"/>
        <v>df = df.join(NUMDOWN_median, on=['year-month'])</v>
      </c>
      <c r="L169" t="str">
        <f t="shared" si="37"/>
        <v>NUMDOWN_sector_median = df.groupby(['year-month', 'industry'])[['NUMDOWN']].apply(np.nanmedian)</v>
      </c>
      <c r="M169" t="str">
        <f t="shared" si="38"/>
        <v>NUMDOWN_sector_median.name = 'NUMDOWN_sector_median'</v>
      </c>
      <c r="N169" t="str">
        <f t="shared" si="39"/>
        <v>df = df.join(NUMDOWN_sector_median, on=['year-month', 'industry'])</v>
      </c>
      <c r="O169" t="str">
        <f t="shared" si="40"/>
        <v>if df.groupby(['year-month'])[['NUMDOWN']].apply(mad).any() == 0:
    NUMDOWN_mad = df.groupby(['year-month'])[['NUMDOWN']].apply(meanad)
else:
    NUMDOWN_mad = df.groupby(['year-month'])[['NUMDOWN']].apply(mad)</v>
      </c>
      <c r="P169" t="str">
        <f t="shared" si="41"/>
        <v>NUMDOWN_mad.name = 'NUMDOWN_mad'</v>
      </c>
      <c r="Q169" t="str">
        <f t="shared" si="42"/>
        <v>df = df.join(NUMDOWN_mad, on=['year-month'])</v>
      </c>
      <c r="R169" t="str">
        <f t="shared" si="43"/>
        <v>if df.groupby(['year-month', 'industry'])[['NUMDOWN']].apply(mad).any() == 0:
    NUMDOWN_sector_mad = df.groupby(['year-month', 'industry'])[['NUMDOWN']].apply(meanad)
else:
    NUMDOWN_sector_mad = df.groupby(['year-month', 'industry'])[['NUMDOWN']].apply(mad)</v>
      </c>
      <c r="S169" t="str">
        <f t="shared" si="44"/>
        <v>NUMDOWN_sector_mad.name = 'NUMDOWN_sector_mad'</v>
      </c>
      <c r="T169" t="str">
        <f t="shared" si="45"/>
        <v>df = df.join(NUMDOWN_sector_mad, on=['year-month', 'industry'])</v>
      </c>
      <c r="U169" t="str">
        <f t="shared" si="46"/>
        <v>df['NUMDOWN_zscore'] = (df['NUMDOWN'] - df['NUMDOWN_median']) / df['NUMDOWN_mad']</v>
      </c>
      <c r="V169" t="str">
        <f t="shared" si="47"/>
        <v>df['NUMDOWN_sector_zscore'] = (df['NUMDOWN'] - df['NUMDOWN_sector_median']) / df['NUMDOWN_sector_mad']</v>
      </c>
    </row>
    <row r="170" spans="1:22" x14ac:dyDescent="0.25">
      <c r="A170" t="s">
        <v>376</v>
      </c>
      <c r="B170">
        <v>183</v>
      </c>
      <c r="C170" t="str">
        <f t="shared" si="48"/>
        <v xml:space="preserve">'NUMREC', </v>
      </c>
      <c r="D170">
        <v>649</v>
      </c>
      <c r="E170" t="str">
        <f t="shared" si="33"/>
        <v xml:space="preserve">df = df[np.abs(df.NUMREC-df.NUMREC.apply(np.nanmean())&lt;=(3*df.NUMREC.apply(nanstd())] </v>
      </c>
      <c r="F170" t="str">
        <f t="shared" si="34"/>
        <v>NUMREC_median = df.groupby(['year-month'])[['NUMREC']].apply(np.nanmedian)</v>
      </c>
      <c r="G170">
        <v>650</v>
      </c>
      <c r="H170" t="str">
        <f t="shared" si="35"/>
        <v>NUMREC_median.name = 'NUMREC_median'</v>
      </c>
      <c r="I170">
        <v>651</v>
      </c>
      <c r="J170">
        <v>652</v>
      </c>
      <c r="K170" t="str">
        <f t="shared" si="36"/>
        <v>df = df.join(NUMREC_median, on=['year-month'])</v>
      </c>
      <c r="L170" t="str">
        <f t="shared" si="37"/>
        <v>NUMREC_sector_median = df.groupby(['year-month', 'industry'])[['NUMREC']].apply(np.nanmedian)</v>
      </c>
      <c r="M170" t="str">
        <f t="shared" si="38"/>
        <v>NUMREC_sector_median.name = 'NUMREC_sector_median'</v>
      </c>
      <c r="N170" t="str">
        <f t="shared" si="39"/>
        <v>df = df.join(NUMREC_sector_median, on=['year-month', 'industry'])</v>
      </c>
      <c r="O170" t="str">
        <f t="shared" si="40"/>
        <v>if df.groupby(['year-month'])[['NUMREC']].apply(mad).any() == 0:
    NUMREC_mad = df.groupby(['year-month'])[['NUMREC']].apply(meanad)
else:
    NUMREC_mad = df.groupby(['year-month'])[['NUMREC']].apply(mad)</v>
      </c>
      <c r="P170" t="str">
        <f t="shared" si="41"/>
        <v>NUMREC_mad.name = 'NUMREC_mad'</v>
      </c>
      <c r="Q170" t="str">
        <f t="shared" si="42"/>
        <v>df = df.join(NUMREC_mad, on=['year-month'])</v>
      </c>
      <c r="R170" t="str">
        <f t="shared" si="43"/>
        <v>if df.groupby(['year-month', 'industry'])[['NUMREC']].apply(mad).any() == 0:
    NUMREC_sector_mad = df.groupby(['year-month', 'industry'])[['NUMREC']].apply(meanad)
else:
    NUMREC_sector_mad = df.groupby(['year-month', 'industry'])[['NUMREC']].apply(mad)</v>
      </c>
      <c r="S170" t="str">
        <f t="shared" si="44"/>
        <v>NUMREC_sector_mad.name = 'NUMREC_sector_mad'</v>
      </c>
      <c r="T170" t="str">
        <f t="shared" si="45"/>
        <v>df = df.join(NUMREC_sector_mad, on=['year-month', 'industry'])</v>
      </c>
      <c r="U170" t="str">
        <f t="shared" si="46"/>
        <v>df['NUMREC_zscore'] = (df['NUMREC'] - df['NUMREC_median']) / df['NUMREC_mad']</v>
      </c>
      <c r="V170" t="str">
        <f t="shared" si="47"/>
        <v>df['NUMREC_sector_zscore'] = (df['NUMREC'] - df['NUMREC_sector_median']) / df['NUMREC_sector_mad']</v>
      </c>
    </row>
    <row r="171" spans="1:22" x14ac:dyDescent="0.25">
      <c r="A171" t="s">
        <v>375</v>
      </c>
      <c r="B171">
        <v>184</v>
      </c>
      <c r="C171" t="str">
        <f t="shared" si="48"/>
        <v xml:space="preserve">'NUMUP', </v>
      </c>
      <c r="D171">
        <v>653</v>
      </c>
      <c r="E171" t="str">
        <f t="shared" si="33"/>
        <v xml:space="preserve">df = df[np.abs(df.NUMUP-df.NUMUP.apply(np.nanmean())&lt;=(3*df.NUMUP.apply(nanstd())] </v>
      </c>
      <c r="F171" t="str">
        <f t="shared" si="34"/>
        <v>NUMUP_median = df.groupby(['year-month'])[['NUMUP']].apply(np.nanmedian)</v>
      </c>
      <c r="G171">
        <v>654</v>
      </c>
      <c r="H171" t="str">
        <f t="shared" si="35"/>
        <v>NUMUP_median.name = 'NUMUP_median'</v>
      </c>
      <c r="I171">
        <v>655</v>
      </c>
      <c r="J171">
        <v>656</v>
      </c>
      <c r="K171" t="str">
        <f t="shared" si="36"/>
        <v>df = df.join(NUMUP_median, on=['year-month'])</v>
      </c>
      <c r="L171" t="str">
        <f t="shared" si="37"/>
        <v>NUMUP_sector_median = df.groupby(['year-month', 'industry'])[['NUMUP']].apply(np.nanmedian)</v>
      </c>
      <c r="M171" t="str">
        <f t="shared" si="38"/>
        <v>NUMUP_sector_median.name = 'NUMUP_sector_median'</v>
      </c>
      <c r="N171" t="str">
        <f t="shared" si="39"/>
        <v>df = df.join(NUMUP_sector_median, on=['year-month', 'industry'])</v>
      </c>
      <c r="O171" t="str">
        <f t="shared" si="40"/>
        <v>if df.groupby(['year-month'])[['NUMUP']].apply(mad).any() == 0:
    NUMUP_mad = df.groupby(['year-month'])[['NUMUP']].apply(meanad)
else:
    NUMUP_mad = df.groupby(['year-month'])[['NUMUP']].apply(mad)</v>
      </c>
      <c r="P171" t="str">
        <f t="shared" si="41"/>
        <v>NUMUP_mad.name = 'NUMUP_mad'</v>
      </c>
      <c r="Q171" t="str">
        <f t="shared" si="42"/>
        <v>df = df.join(NUMUP_mad, on=['year-month'])</v>
      </c>
      <c r="R171" t="str">
        <f t="shared" si="43"/>
        <v>if df.groupby(['year-month', 'industry'])[['NUMUP']].apply(mad).any() == 0:
    NUMUP_sector_mad = df.groupby(['year-month', 'industry'])[['NUMUP']].apply(meanad)
else:
    NUMUP_sector_mad = df.groupby(['year-month', 'industry'])[['NUMUP']].apply(mad)</v>
      </c>
      <c r="S171" t="str">
        <f t="shared" si="44"/>
        <v>NUMUP_sector_mad.name = 'NUMUP_sector_mad'</v>
      </c>
      <c r="T171" t="str">
        <f t="shared" si="45"/>
        <v>df = df.join(NUMUP_sector_mad, on=['year-month', 'industry'])</v>
      </c>
      <c r="U171" t="str">
        <f t="shared" si="46"/>
        <v>df['NUMUP_zscore'] = (df['NUMUP'] - df['NUMUP_median']) / df['NUMUP_mad']</v>
      </c>
      <c r="V171" t="str">
        <f t="shared" si="47"/>
        <v>df['NUMUP_sector_zscore'] = (df['NUMUP'] - df['NUMUP_sector_median']) / df['NUMUP_sector_mad']</v>
      </c>
    </row>
    <row r="172" spans="1:22" x14ac:dyDescent="0.25">
      <c r="A172" t="s">
        <v>372</v>
      </c>
      <c r="B172">
        <v>185</v>
      </c>
      <c r="C172" t="str">
        <f t="shared" si="48"/>
        <v xml:space="preserve">'SELLPCT', </v>
      </c>
      <c r="D172">
        <v>657</v>
      </c>
      <c r="E172" t="str">
        <f t="shared" si="33"/>
        <v xml:space="preserve">df = df[np.abs(df.SELLPCT-df.SELLPCT.apply(np.nanmean())&lt;=(3*df.SELLPCT.apply(nanstd())] </v>
      </c>
      <c r="F172" t="str">
        <f t="shared" si="34"/>
        <v>SELLPCT_median = df.groupby(['year-month'])[['SELLPCT']].apply(np.nanmedian)</v>
      </c>
      <c r="G172">
        <v>658</v>
      </c>
      <c r="H172" t="str">
        <f t="shared" si="35"/>
        <v>SELLPCT_median.name = 'SELLPCT_median'</v>
      </c>
      <c r="I172">
        <v>659</v>
      </c>
      <c r="J172">
        <v>660</v>
      </c>
      <c r="K172" t="str">
        <f t="shared" si="36"/>
        <v>df = df.join(SELLPCT_median, on=['year-month'])</v>
      </c>
      <c r="L172" t="str">
        <f t="shared" si="37"/>
        <v>SELLPCT_sector_median = df.groupby(['year-month', 'industry'])[['SELLPCT']].apply(np.nanmedian)</v>
      </c>
      <c r="M172" t="str">
        <f t="shared" si="38"/>
        <v>SELLPCT_sector_median.name = 'SELLPCT_sector_median'</v>
      </c>
      <c r="N172" t="str">
        <f t="shared" si="39"/>
        <v>df = df.join(SELLPCT_sector_median, on=['year-month', 'industry'])</v>
      </c>
      <c r="O172" t="str">
        <f t="shared" si="40"/>
        <v>if df.groupby(['year-month'])[['SELLPCT']].apply(mad).any() == 0:
    SELLPCT_mad = df.groupby(['year-month'])[['SELLPCT']].apply(meanad)
else:
    SELLPCT_mad = df.groupby(['year-month'])[['SELLPCT']].apply(mad)</v>
      </c>
      <c r="P172" t="str">
        <f t="shared" si="41"/>
        <v>SELLPCT_mad.name = 'SELLPCT_mad'</v>
      </c>
      <c r="Q172" t="str">
        <f t="shared" si="42"/>
        <v>df = df.join(SELLPCT_mad, on=['year-month'])</v>
      </c>
      <c r="R172" t="str">
        <f t="shared" si="43"/>
        <v>if df.groupby(['year-month', 'industry'])[['SELLPCT']].apply(mad).any() == 0:
    SELLPCT_sector_mad = df.groupby(['year-month', 'industry'])[['SELLPCT']].apply(meanad)
else:
    SELLPCT_sector_mad = df.groupby(['year-month', 'industry'])[['SELLPCT']].apply(mad)</v>
      </c>
      <c r="S172" t="str">
        <f t="shared" si="44"/>
        <v>SELLPCT_sector_mad.name = 'SELLPCT_sector_mad'</v>
      </c>
      <c r="T172" t="str">
        <f t="shared" si="45"/>
        <v>df = df.join(SELLPCT_sector_mad, on=['year-month', 'industry'])</v>
      </c>
      <c r="U172" t="str">
        <f t="shared" si="46"/>
        <v>df['SELLPCT_zscore'] = (df['SELLPCT'] - df['SELLPCT_median']) / df['SELLPCT_mad']</v>
      </c>
      <c r="V172" t="str">
        <f t="shared" si="47"/>
        <v>df['SELLPCT_sector_zscore'] = (df['SELLPCT'] - df['SELLPCT_sector_median']) / df['SELLPCT_sector_mad']</v>
      </c>
    </row>
    <row r="173" spans="1:22" x14ac:dyDescent="0.25">
      <c r="A173" t="s">
        <v>377</v>
      </c>
      <c r="B173">
        <v>186</v>
      </c>
      <c r="C173" t="str">
        <f t="shared" si="48"/>
        <v xml:space="preserve">'STDEV', </v>
      </c>
      <c r="D173">
        <v>661</v>
      </c>
      <c r="E173" t="str">
        <f t="shared" si="33"/>
        <v xml:space="preserve">df = df[np.abs(df.STDEV-df.STDEV.apply(np.nanmean())&lt;=(3*df.STDEV.apply(nanstd())] </v>
      </c>
      <c r="F173" t="str">
        <f t="shared" si="34"/>
        <v>STDEV_median = df.groupby(['year-month'])[['STDEV']].apply(np.nanmedian)</v>
      </c>
      <c r="G173">
        <v>662</v>
      </c>
      <c r="H173" t="str">
        <f t="shared" si="35"/>
        <v>STDEV_median.name = 'STDEV_median'</v>
      </c>
      <c r="I173">
        <v>663</v>
      </c>
      <c r="J173">
        <v>664</v>
      </c>
      <c r="K173" t="str">
        <f t="shared" si="36"/>
        <v>df = df.join(STDEV_median, on=['year-month'])</v>
      </c>
      <c r="L173" t="str">
        <f t="shared" si="37"/>
        <v>STDEV_sector_median = df.groupby(['year-month', 'industry'])[['STDEV']].apply(np.nanmedian)</v>
      </c>
      <c r="M173" t="str">
        <f t="shared" si="38"/>
        <v>STDEV_sector_median.name = 'STDEV_sector_median'</v>
      </c>
      <c r="N173" t="str">
        <f t="shared" si="39"/>
        <v>df = df.join(STDEV_sector_median, on=['year-month', 'industry'])</v>
      </c>
      <c r="O173" t="str">
        <f t="shared" si="40"/>
        <v>if df.groupby(['year-month'])[['STDEV']].apply(mad).any() == 0:
    STDEV_mad = df.groupby(['year-month'])[['STDEV']].apply(meanad)
else:
    STDEV_mad = df.groupby(['year-month'])[['STDEV']].apply(mad)</v>
      </c>
      <c r="P173" t="str">
        <f t="shared" si="41"/>
        <v>STDEV_mad.name = 'STDEV_mad'</v>
      </c>
      <c r="Q173" t="str">
        <f t="shared" si="42"/>
        <v>df = df.join(STDEV_mad, on=['year-month'])</v>
      </c>
      <c r="R173" t="str">
        <f t="shared" si="43"/>
        <v>if df.groupby(['year-month', 'industry'])[['STDEV']].apply(mad).any() == 0:
    STDEV_sector_mad = df.groupby(['year-month', 'industry'])[['STDEV']].apply(meanad)
else:
    STDEV_sector_mad = df.groupby(['year-month', 'industry'])[['STDEV']].apply(mad)</v>
      </c>
      <c r="S173" t="str">
        <f t="shared" si="44"/>
        <v>STDEV_sector_mad.name = 'STDEV_sector_mad'</v>
      </c>
      <c r="T173" t="str">
        <f t="shared" si="45"/>
        <v>df = df.join(STDEV_sector_mad, on=['year-month', 'industry'])</v>
      </c>
      <c r="U173" t="str">
        <f t="shared" si="46"/>
        <v>df['STDEV_zscore'] = (df['STDEV'] - df['STDEV_median']) / df['STDEV_mad']</v>
      </c>
      <c r="V173" t="str">
        <f t="shared" si="47"/>
        <v>df['STDEV_sector_zscore'] = (df['STDEV'] - df['STDEV_sector_median']) / df['STDEV_sector_mad']</v>
      </c>
    </row>
    <row r="174" spans="1:22" x14ac:dyDescent="0.25">
      <c r="A174" t="s">
        <v>477</v>
      </c>
      <c r="B174">
        <v>166</v>
      </c>
      <c r="C174" t="str">
        <f t="shared" si="48"/>
        <v xml:space="preserve">'january', </v>
      </c>
    </row>
    <row r="175" spans="1:22" x14ac:dyDescent="0.25">
      <c r="A175" t="s">
        <v>483</v>
      </c>
      <c r="B175">
        <v>167</v>
      </c>
      <c r="C175" t="str">
        <f t="shared" si="48"/>
        <v xml:space="preserve">'february', </v>
      </c>
    </row>
    <row r="176" spans="1:22" x14ac:dyDescent="0.25">
      <c r="A176" t="s">
        <v>478</v>
      </c>
      <c r="B176">
        <v>168</v>
      </c>
      <c r="C176" t="str">
        <f t="shared" si="48"/>
        <v xml:space="preserve">'march', </v>
      </c>
    </row>
    <row r="177" spans="1:3" x14ac:dyDescent="0.25">
      <c r="A177" t="s">
        <v>479</v>
      </c>
      <c r="B177">
        <v>169</v>
      </c>
      <c r="C177" t="str">
        <f t="shared" si="48"/>
        <v xml:space="preserve">'april', </v>
      </c>
    </row>
    <row r="178" spans="1:3" x14ac:dyDescent="0.25">
      <c r="A178" t="s">
        <v>480</v>
      </c>
      <c r="B178">
        <v>170</v>
      </c>
      <c r="C178" t="str">
        <f t="shared" si="48"/>
        <v xml:space="preserve">'may', </v>
      </c>
    </row>
    <row r="179" spans="1:3" x14ac:dyDescent="0.25">
      <c r="A179" t="s">
        <v>481</v>
      </c>
      <c r="B179">
        <v>171</v>
      </c>
      <c r="C179" t="str">
        <f t="shared" si="48"/>
        <v xml:space="preserve">'june', </v>
      </c>
    </row>
    <row r="180" spans="1:3" x14ac:dyDescent="0.25">
      <c r="A180" t="s">
        <v>482</v>
      </c>
      <c r="B180">
        <v>172</v>
      </c>
      <c r="C180" t="str">
        <f t="shared" si="48"/>
        <v xml:space="preserve">'july', </v>
      </c>
    </row>
    <row r="181" spans="1:3" x14ac:dyDescent="0.25">
      <c r="A181" t="s">
        <v>476</v>
      </c>
      <c r="B181">
        <v>173</v>
      </c>
      <c r="C181" t="str">
        <f t="shared" si="48"/>
        <v xml:space="preserve">'august', </v>
      </c>
    </row>
    <row r="182" spans="1:3" x14ac:dyDescent="0.25">
      <c r="A182" t="s">
        <v>475</v>
      </c>
      <c r="B182">
        <v>174</v>
      </c>
      <c r="C182" t="str">
        <f t="shared" si="48"/>
        <v xml:space="preserve">'september', </v>
      </c>
    </row>
    <row r="183" spans="1:3" x14ac:dyDescent="0.25">
      <c r="A183" t="s">
        <v>473</v>
      </c>
      <c r="B183">
        <v>175</v>
      </c>
      <c r="C183" t="str">
        <f t="shared" si="48"/>
        <v xml:space="preserve">'october', </v>
      </c>
    </row>
    <row r="184" spans="1:3" x14ac:dyDescent="0.25">
      <c r="A184" t="s">
        <v>474</v>
      </c>
      <c r="B184">
        <v>176</v>
      </c>
      <c r="C184" t="str">
        <f t="shared" si="48"/>
        <v xml:space="preserve">'november', </v>
      </c>
    </row>
    <row r="185" spans="1:3" x14ac:dyDescent="0.25">
      <c r="A185" t="s">
        <v>541</v>
      </c>
      <c r="B185">
        <v>177</v>
      </c>
      <c r="C185" t="str">
        <f t="shared" si="48"/>
        <v xml:space="preserve">'december', 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893</v>
      </c>
      <c r="B1" t="s">
        <v>899</v>
      </c>
    </row>
    <row r="2" spans="1:2" ht="409.5" x14ac:dyDescent="0.25">
      <c r="A2">
        <v>1</v>
      </c>
      <c r="B2" s="3" t="s">
        <v>1252</v>
      </c>
    </row>
    <row r="3" spans="1:2" x14ac:dyDescent="0.25">
      <c r="A3">
        <v>2</v>
      </c>
      <c r="B3" t="s">
        <v>910</v>
      </c>
    </row>
    <row r="4" spans="1:2" x14ac:dyDescent="0.25">
      <c r="A4">
        <v>3</v>
      </c>
      <c r="B4" t="s">
        <v>1081</v>
      </c>
    </row>
    <row r="5" spans="1:2" x14ac:dyDescent="0.25">
      <c r="A5">
        <v>4</v>
      </c>
    </row>
    <row r="6" spans="1:2" x14ac:dyDescent="0.25">
      <c r="A6">
        <v>5</v>
      </c>
      <c r="B6" s="3" t="s">
        <v>1253</v>
      </c>
    </row>
    <row r="7" spans="1:2" x14ac:dyDescent="0.25">
      <c r="A7">
        <v>6</v>
      </c>
      <c r="B7" t="s">
        <v>911</v>
      </c>
    </row>
    <row r="8" spans="1:2" x14ac:dyDescent="0.25">
      <c r="A8">
        <v>7</v>
      </c>
      <c r="B8" t="s">
        <v>1082</v>
      </c>
    </row>
    <row r="9" spans="1:2" x14ac:dyDescent="0.25">
      <c r="A9">
        <v>8</v>
      </c>
    </row>
    <row r="10" spans="1:2" x14ac:dyDescent="0.25">
      <c r="A10">
        <v>9</v>
      </c>
      <c r="B10" s="3" t="s">
        <v>1254</v>
      </c>
    </row>
    <row r="11" spans="1:2" x14ac:dyDescent="0.25">
      <c r="A11">
        <v>10</v>
      </c>
      <c r="B11" t="s">
        <v>912</v>
      </c>
    </row>
    <row r="12" spans="1:2" x14ac:dyDescent="0.25">
      <c r="A12">
        <v>11</v>
      </c>
      <c r="B12" t="s">
        <v>1083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1255</v>
      </c>
    </row>
    <row r="15" spans="1:2" x14ac:dyDescent="0.25">
      <c r="A15">
        <v>14</v>
      </c>
      <c r="B15" t="s">
        <v>913</v>
      </c>
    </row>
    <row r="16" spans="1:2" x14ac:dyDescent="0.25">
      <c r="A16">
        <v>15</v>
      </c>
      <c r="B16" t="s">
        <v>1084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1256</v>
      </c>
    </row>
    <row r="19" spans="1:2" x14ac:dyDescent="0.25">
      <c r="A19">
        <v>18</v>
      </c>
      <c r="B19" t="s">
        <v>914</v>
      </c>
    </row>
    <row r="20" spans="1:2" x14ac:dyDescent="0.25">
      <c r="A20">
        <v>19</v>
      </c>
      <c r="B20" t="s">
        <v>1085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1257</v>
      </c>
    </row>
    <row r="23" spans="1:2" x14ac:dyDescent="0.25">
      <c r="A23">
        <v>22</v>
      </c>
      <c r="B23" t="s">
        <v>915</v>
      </c>
    </row>
    <row r="24" spans="1:2" x14ac:dyDescent="0.25">
      <c r="A24">
        <v>23</v>
      </c>
      <c r="B24" t="s">
        <v>1086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1258</v>
      </c>
    </row>
    <row r="27" spans="1:2" x14ac:dyDescent="0.25">
      <c r="A27">
        <v>26</v>
      </c>
      <c r="B27" t="s">
        <v>916</v>
      </c>
    </row>
    <row r="28" spans="1:2" x14ac:dyDescent="0.25">
      <c r="A28">
        <v>27</v>
      </c>
      <c r="B28" t="s">
        <v>1087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1259</v>
      </c>
    </row>
    <row r="31" spans="1:2" x14ac:dyDescent="0.25">
      <c r="A31">
        <v>30</v>
      </c>
      <c r="B31" t="s">
        <v>917</v>
      </c>
    </row>
    <row r="32" spans="1:2" x14ac:dyDescent="0.25">
      <c r="A32">
        <v>31</v>
      </c>
      <c r="B32" t="s">
        <v>1088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1260</v>
      </c>
    </row>
    <row r="35" spans="1:2" x14ac:dyDescent="0.25">
      <c r="A35">
        <v>34</v>
      </c>
      <c r="B35" t="s">
        <v>918</v>
      </c>
    </row>
    <row r="36" spans="1:2" x14ac:dyDescent="0.25">
      <c r="A36">
        <v>35</v>
      </c>
      <c r="B36" t="s">
        <v>1089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1261</v>
      </c>
    </row>
    <row r="39" spans="1:2" x14ac:dyDescent="0.25">
      <c r="A39">
        <v>38</v>
      </c>
      <c r="B39" t="s">
        <v>919</v>
      </c>
    </row>
    <row r="40" spans="1:2" x14ac:dyDescent="0.25">
      <c r="A40">
        <v>39</v>
      </c>
      <c r="B40" t="s">
        <v>1090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1262</v>
      </c>
    </row>
    <row r="43" spans="1:2" x14ac:dyDescent="0.25">
      <c r="A43">
        <v>42</v>
      </c>
      <c r="B43" t="s">
        <v>920</v>
      </c>
    </row>
    <row r="44" spans="1:2" x14ac:dyDescent="0.25">
      <c r="A44">
        <v>43</v>
      </c>
      <c r="B44" t="s">
        <v>1091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1263</v>
      </c>
    </row>
    <row r="47" spans="1:2" x14ac:dyDescent="0.25">
      <c r="A47">
        <v>46</v>
      </c>
      <c r="B47" t="s">
        <v>921</v>
      </c>
    </row>
    <row r="48" spans="1:2" x14ac:dyDescent="0.25">
      <c r="A48">
        <v>47</v>
      </c>
      <c r="B48" t="s">
        <v>1092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1264</v>
      </c>
    </row>
    <row r="51" spans="1:2" x14ac:dyDescent="0.25">
      <c r="A51">
        <v>50</v>
      </c>
      <c r="B51" t="s">
        <v>922</v>
      </c>
    </row>
    <row r="52" spans="1:2" x14ac:dyDescent="0.25">
      <c r="A52">
        <v>51</v>
      </c>
      <c r="B52" t="s">
        <v>1093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1265</v>
      </c>
    </row>
    <row r="55" spans="1:2" x14ac:dyDescent="0.25">
      <c r="A55">
        <v>54</v>
      </c>
      <c r="B55" t="s">
        <v>923</v>
      </c>
    </row>
    <row r="56" spans="1:2" x14ac:dyDescent="0.25">
      <c r="A56">
        <v>55</v>
      </c>
      <c r="B56" t="s">
        <v>1094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1266</v>
      </c>
    </row>
    <row r="59" spans="1:2" x14ac:dyDescent="0.25">
      <c r="A59">
        <v>58</v>
      </c>
      <c r="B59" t="s">
        <v>924</v>
      </c>
    </row>
    <row r="60" spans="1:2" x14ac:dyDescent="0.25">
      <c r="A60">
        <v>59</v>
      </c>
      <c r="B60" t="s">
        <v>1095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1267</v>
      </c>
    </row>
    <row r="63" spans="1:2" x14ac:dyDescent="0.25">
      <c r="A63">
        <v>62</v>
      </c>
      <c r="B63" t="s">
        <v>925</v>
      </c>
    </row>
    <row r="64" spans="1:2" x14ac:dyDescent="0.25">
      <c r="A64">
        <v>63</v>
      </c>
      <c r="B64" t="s">
        <v>1096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1268</v>
      </c>
    </row>
    <row r="67" spans="1:2" x14ac:dyDescent="0.25">
      <c r="A67">
        <v>66</v>
      </c>
      <c r="B67" t="s">
        <v>926</v>
      </c>
    </row>
    <row r="68" spans="1:2" x14ac:dyDescent="0.25">
      <c r="A68">
        <v>67</v>
      </c>
      <c r="B68" t="s">
        <v>1097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1269</v>
      </c>
    </row>
    <row r="71" spans="1:2" x14ac:dyDescent="0.25">
      <c r="A71">
        <v>70</v>
      </c>
      <c r="B71" t="s">
        <v>927</v>
      </c>
    </row>
    <row r="72" spans="1:2" x14ac:dyDescent="0.25">
      <c r="A72">
        <v>71</v>
      </c>
      <c r="B72" t="s">
        <v>1098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1270</v>
      </c>
    </row>
    <row r="75" spans="1:2" x14ac:dyDescent="0.25">
      <c r="A75">
        <v>74</v>
      </c>
      <c r="B75" t="s">
        <v>928</v>
      </c>
    </row>
    <row r="76" spans="1:2" x14ac:dyDescent="0.25">
      <c r="A76">
        <v>75</v>
      </c>
      <c r="B76" t="s">
        <v>1099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1271</v>
      </c>
    </row>
    <row r="79" spans="1:2" x14ac:dyDescent="0.25">
      <c r="A79">
        <v>78</v>
      </c>
      <c r="B79" t="s">
        <v>929</v>
      </c>
    </row>
    <row r="80" spans="1:2" x14ac:dyDescent="0.25">
      <c r="A80">
        <v>79</v>
      </c>
      <c r="B80" t="s">
        <v>1100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1272</v>
      </c>
    </row>
    <row r="83" spans="1:2" x14ac:dyDescent="0.25">
      <c r="A83">
        <v>82</v>
      </c>
      <c r="B83" t="s">
        <v>930</v>
      </c>
    </row>
    <row r="84" spans="1:2" x14ac:dyDescent="0.25">
      <c r="A84">
        <v>83</v>
      </c>
      <c r="B84" t="s">
        <v>1101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1273</v>
      </c>
    </row>
    <row r="87" spans="1:2" x14ac:dyDescent="0.25">
      <c r="A87">
        <v>86</v>
      </c>
      <c r="B87" t="s">
        <v>931</v>
      </c>
    </row>
    <row r="88" spans="1:2" x14ac:dyDescent="0.25">
      <c r="A88">
        <v>87</v>
      </c>
      <c r="B88" t="s">
        <v>1102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1274</v>
      </c>
    </row>
    <row r="91" spans="1:2" x14ac:dyDescent="0.25">
      <c r="A91">
        <v>90</v>
      </c>
      <c r="B91" t="s">
        <v>932</v>
      </c>
    </row>
    <row r="92" spans="1:2" x14ac:dyDescent="0.25">
      <c r="A92">
        <v>91</v>
      </c>
      <c r="B92" t="s">
        <v>1103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1275</v>
      </c>
    </row>
    <row r="95" spans="1:2" x14ac:dyDescent="0.25">
      <c r="A95">
        <v>94</v>
      </c>
      <c r="B95" t="s">
        <v>933</v>
      </c>
    </row>
    <row r="96" spans="1:2" x14ac:dyDescent="0.25">
      <c r="A96">
        <v>95</v>
      </c>
      <c r="B96" t="s">
        <v>1104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1276</v>
      </c>
    </row>
    <row r="99" spans="1:2" x14ac:dyDescent="0.25">
      <c r="A99">
        <v>98</v>
      </c>
      <c r="B99" t="s">
        <v>934</v>
      </c>
    </row>
    <row r="100" spans="1:2" x14ac:dyDescent="0.25">
      <c r="A100">
        <v>99</v>
      </c>
      <c r="B100" t="s">
        <v>1105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1277</v>
      </c>
    </row>
    <row r="103" spans="1:2" x14ac:dyDescent="0.25">
      <c r="A103">
        <v>102</v>
      </c>
      <c r="B103" t="s">
        <v>935</v>
      </c>
    </row>
    <row r="104" spans="1:2" x14ac:dyDescent="0.25">
      <c r="A104">
        <v>103</v>
      </c>
      <c r="B104" t="s">
        <v>1106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1278</v>
      </c>
    </row>
    <row r="107" spans="1:2" x14ac:dyDescent="0.25">
      <c r="A107">
        <v>106</v>
      </c>
      <c r="B107" t="s">
        <v>936</v>
      </c>
    </row>
    <row r="108" spans="1:2" x14ac:dyDescent="0.25">
      <c r="A108">
        <v>107</v>
      </c>
      <c r="B108" t="s">
        <v>1107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1279</v>
      </c>
    </row>
    <row r="111" spans="1:2" x14ac:dyDescent="0.25">
      <c r="A111">
        <v>110</v>
      </c>
      <c r="B111" t="s">
        <v>937</v>
      </c>
    </row>
    <row r="112" spans="1:2" x14ac:dyDescent="0.25">
      <c r="A112">
        <v>111</v>
      </c>
      <c r="B112" t="s">
        <v>1108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1280</v>
      </c>
    </row>
    <row r="115" spans="1:2" x14ac:dyDescent="0.25">
      <c r="A115">
        <v>114</v>
      </c>
      <c r="B115" t="s">
        <v>938</v>
      </c>
    </row>
    <row r="116" spans="1:2" x14ac:dyDescent="0.25">
      <c r="A116">
        <v>115</v>
      </c>
      <c r="B116" t="s">
        <v>1109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1281</v>
      </c>
    </row>
    <row r="119" spans="1:2" x14ac:dyDescent="0.25">
      <c r="A119">
        <v>118</v>
      </c>
      <c r="B119" t="s">
        <v>939</v>
      </c>
    </row>
    <row r="120" spans="1:2" x14ac:dyDescent="0.25">
      <c r="A120">
        <v>119</v>
      </c>
      <c r="B120" t="s">
        <v>1110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1282</v>
      </c>
    </row>
    <row r="123" spans="1:2" x14ac:dyDescent="0.25">
      <c r="A123">
        <v>122</v>
      </c>
      <c r="B123" t="s">
        <v>940</v>
      </c>
    </row>
    <row r="124" spans="1:2" x14ac:dyDescent="0.25">
      <c r="A124">
        <v>123</v>
      </c>
      <c r="B124" t="s">
        <v>1111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1283</v>
      </c>
    </row>
    <row r="127" spans="1:2" x14ac:dyDescent="0.25">
      <c r="A127">
        <v>126</v>
      </c>
      <c r="B127" t="s">
        <v>941</v>
      </c>
    </row>
    <row r="128" spans="1:2" x14ac:dyDescent="0.25">
      <c r="A128">
        <v>127</v>
      </c>
      <c r="B128" t="s">
        <v>1112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1284</v>
      </c>
    </row>
    <row r="131" spans="1:2" x14ac:dyDescent="0.25">
      <c r="A131">
        <v>130</v>
      </c>
      <c r="B131" t="s">
        <v>942</v>
      </c>
    </row>
    <row r="132" spans="1:2" x14ac:dyDescent="0.25">
      <c r="A132">
        <v>131</v>
      </c>
      <c r="B132" t="s">
        <v>1113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1285</v>
      </c>
    </row>
    <row r="135" spans="1:2" x14ac:dyDescent="0.25">
      <c r="A135">
        <v>134</v>
      </c>
      <c r="B135" t="s">
        <v>943</v>
      </c>
    </row>
    <row r="136" spans="1:2" x14ac:dyDescent="0.25">
      <c r="A136">
        <v>135</v>
      </c>
      <c r="B136" t="s">
        <v>1114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1286</v>
      </c>
    </row>
    <row r="139" spans="1:2" x14ac:dyDescent="0.25">
      <c r="A139">
        <v>138</v>
      </c>
      <c r="B139" t="s">
        <v>944</v>
      </c>
    </row>
    <row r="140" spans="1:2" x14ac:dyDescent="0.25">
      <c r="A140">
        <v>139</v>
      </c>
      <c r="B140" t="s">
        <v>1115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1287</v>
      </c>
    </row>
    <row r="143" spans="1:2" x14ac:dyDescent="0.25">
      <c r="A143">
        <v>142</v>
      </c>
      <c r="B143" t="s">
        <v>945</v>
      </c>
    </row>
    <row r="144" spans="1:2" x14ac:dyDescent="0.25">
      <c r="A144">
        <v>143</v>
      </c>
      <c r="B144" t="s">
        <v>1116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1288</v>
      </c>
    </row>
    <row r="147" spans="1:2" x14ac:dyDescent="0.25">
      <c r="A147">
        <v>146</v>
      </c>
      <c r="B147" t="s">
        <v>946</v>
      </c>
    </row>
    <row r="148" spans="1:2" x14ac:dyDescent="0.25">
      <c r="A148">
        <v>147</v>
      </c>
      <c r="B148" t="s">
        <v>1117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1289</v>
      </c>
    </row>
    <row r="151" spans="1:2" x14ac:dyDescent="0.25">
      <c r="A151">
        <v>150</v>
      </c>
      <c r="B151" t="s">
        <v>947</v>
      </c>
    </row>
    <row r="152" spans="1:2" x14ac:dyDescent="0.25">
      <c r="A152">
        <v>151</v>
      </c>
      <c r="B152" t="s">
        <v>1118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1290</v>
      </c>
    </row>
    <row r="155" spans="1:2" x14ac:dyDescent="0.25">
      <c r="A155">
        <v>154</v>
      </c>
      <c r="B155" t="s">
        <v>948</v>
      </c>
    </row>
    <row r="156" spans="1:2" x14ac:dyDescent="0.25">
      <c r="A156">
        <v>155</v>
      </c>
      <c r="B156" t="s">
        <v>1119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1291</v>
      </c>
    </row>
    <row r="159" spans="1:2" x14ac:dyDescent="0.25">
      <c r="A159">
        <v>158</v>
      </c>
      <c r="B159" t="s">
        <v>949</v>
      </c>
    </row>
    <row r="160" spans="1:2" x14ac:dyDescent="0.25">
      <c r="A160">
        <v>159</v>
      </c>
      <c r="B160" t="s">
        <v>1120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1292</v>
      </c>
    </row>
    <row r="163" spans="1:2" x14ac:dyDescent="0.25">
      <c r="A163">
        <v>162</v>
      </c>
      <c r="B163" t="s">
        <v>950</v>
      </c>
    </row>
    <row r="164" spans="1:2" x14ac:dyDescent="0.25">
      <c r="A164">
        <v>163</v>
      </c>
      <c r="B164" t="s">
        <v>1121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1293</v>
      </c>
    </row>
    <row r="167" spans="1:2" x14ac:dyDescent="0.25">
      <c r="A167">
        <v>166</v>
      </c>
      <c r="B167" t="s">
        <v>951</v>
      </c>
    </row>
    <row r="168" spans="1:2" x14ac:dyDescent="0.25">
      <c r="A168">
        <v>167</v>
      </c>
      <c r="B168" t="s">
        <v>1122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1294</v>
      </c>
    </row>
    <row r="171" spans="1:2" x14ac:dyDescent="0.25">
      <c r="A171">
        <v>170</v>
      </c>
      <c r="B171" t="s">
        <v>952</v>
      </c>
    </row>
    <row r="172" spans="1:2" x14ac:dyDescent="0.25">
      <c r="A172">
        <v>171</v>
      </c>
      <c r="B172" t="s">
        <v>1123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1295</v>
      </c>
    </row>
    <row r="175" spans="1:2" x14ac:dyDescent="0.25">
      <c r="A175">
        <v>174</v>
      </c>
      <c r="B175" t="s">
        <v>953</v>
      </c>
    </row>
    <row r="176" spans="1:2" x14ac:dyDescent="0.25">
      <c r="A176">
        <v>175</v>
      </c>
      <c r="B176" t="s">
        <v>1124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1296</v>
      </c>
    </row>
    <row r="179" spans="1:2" x14ac:dyDescent="0.25">
      <c r="A179">
        <v>178</v>
      </c>
      <c r="B179" t="s">
        <v>954</v>
      </c>
    </row>
    <row r="180" spans="1:2" x14ac:dyDescent="0.25">
      <c r="A180">
        <v>179</v>
      </c>
      <c r="B180" t="s">
        <v>1125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1297</v>
      </c>
    </row>
    <row r="183" spans="1:2" x14ac:dyDescent="0.25">
      <c r="A183">
        <v>182</v>
      </c>
      <c r="B183" t="s">
        <v>955</v>
      </c>
    </row>
    <row r="184" spans="1:2" x14ac:dyDescent="0.25">
      <c r="A184">
        <v>183</v>
      </c>
      <c r="B184" t="s">
        <v>1126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1298</v>
      </c>
    </row>
    <row r="187" spans="1:2" x14ac:dyDescent="0.25">
      <c r="A187">
        <v>186</v>
      </c>
      <c r="B187" t="s">
        <v>956</v>
      </c>
    </row>
    <row r="188" spans="1:2" x14ac:dyDescent="0.25">
      <c r="A188">
        <v>187</v>
      </c>
      <c r="B188" t="s">
        <v>1127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1299</v>
      </c>
    </row>
    <row r="191" spans="1:2" x14ac:dyDescent="0.25">
      <c r="A191">
        <v>190</v>
      </c>
      <c r="B191" t="s">
        <v>957</v>
      </c>
    </row>
    <row r="192" spans="1:2" x14ac:dyDescent="0.25">
      <c r="A192">
        <v>191</v>
      </c>
      <c r="B192" t="s">
        <v>1128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1300</v>
      </c>
    </row>
    <row r="195" spans="1:2" x14ac:dyDescent="0.25">
      <c r="A195">
        <v>194</v>
      </c>
      <c r="B195" t="s">
        <v>958</v>
      </c>
    </row>
    <row r="196" spans="1:2" x14ac:dyDescent="0.25">
      <c r="A196">
        <v>195</v>
      </c>
      <c r="B196" t="s">
        <v>1129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1301</v>
      </c>
    </row>
    <row r="199" spans="1:2" x14ac:dyDescent="0.25">
      <c r="A199">
        <v>198</v>
      </c>
      <c r="B199" t="s">
        <v>959</v>
      </c>
    </row>
    <row r="200" spans="1:2" x14ac:dyDescent="0.25">
      <c r="A200">
        <v>199</v>
      </c>
      <c r="B200" t="s">
        <v>1130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1302</v>
      </c>
    </row>
    <row r="203" spans="1:2" x14ac:dyDescent="0.25">
      <c r="A203">
        <v>202</v>
      </c>
      <c r="B203" t="s">
        <v>960</v>
      </c>
    </row>
    <row r="204" spans="1:2" x14ac:dyDescent="0.25">
      <c r="A204">
        <v>203</v>
      </c>
      <c r="B204" t="s">
        <v>1131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1303</v>
      </c>
    </row>
    <row r="207" spans="1:2" x14ac:dyDescent="0.25">
      <c r="A207">
        <v>206</v>
      </c>
      <c r="B207" t="s">
        <v>961</v>
      </c>
    </row>
    <row r="208" spans="1:2" x14ac:dyDescent="0.25">
      <c r="A208">
        <v>207</v>
      </c>
      <c r="B208" t="s">
        <v>1132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1304</v>
      </c>
    </row>
    <row r="211" spans="1:2" x14ac:dyDescent="0.25">
      <c r="A211">
        <v>210</v>
      </c>
      <c r="B211" t="s">
        <v>962</v>
      </c>
    </row>
    <row r="212" spans="1:2" x14ac:dyDescent="0.25">
      <c r="A212">
        <v>211</v>
      </c>
      <c r="B212" t="s">
        <v>1133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1305</v>
      </c>
    </row>
    <row r="215" spans="1:2" x14ac:dyDescent="0.25">
      <c r="A215">
        <v>214</v>
      </c>
      <c r="B215" t="s">
        <v>963</v>
      </c>
    </row>
    <row r="216" spans="1:2" x14ac:dyDescent="0.25">
      <c r="A216">
        <v>215</v>
      </c>
      <c r="B216" t="s">
        <v>1134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1306</v>
      </c>
    </row>
    <row r="219" spans="1:2" x14ac:dyDescent="0.25">
      <c r="A219">
        <v>218</v>
      </c>
      <c r="B219" t="s">
        <v>964</v>
      </c>
    </row>
    <row r="220" spans="1:2" x14ac:dyDescent="0.25">
      <c r="A220">
        <v>219</v>
      </c>
      <c r="B220" t="s">
        <v>1135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1307</v>
      </c>
    </row>
    <row r="223" spans="1:2" x14ac:dyDescent="0.25">
      <c r="A223">
        <v>222</v>
      </c>
      <c r="B223" t="s">
        <v>965</v>
      </c>
    </row>
    <row r="224" spans="1:2" x14ac:dyDescent="0.25">
      <c r="A224">
        <v>223</v>
      </c>
      <c r="B224" t="s">
        <v>1136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1308</v>
      </c>
    </row>
    <row r="227" spans="1:2" x14ac:dyDescent="0.25">
      <c r="A227">
        <v>226</v>
      </c>
      <c r="B227" t="s">
        <v>966</v>
      </c>
    </row>
    <row r="228" spans="1:2" x14ac:dyDescent="0.25">
      <c r="A228">
        <v>227</v>
      </c>
      <c r="B228" t="s">
        <v>1137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1309</v>
      </c>
    </row>
    <row r="231" spans="1:2" x14ac:dyDescent="0.25">
      <c r="A231">
        <v>230</v>
      </c>
      <c r="B231" t="s">
        <v>967</v>
      </c>
    </row>
    <row r="232" spans="1:2" x14ac:dyDescent="0.25">
      <c r="A232">
        <v>231</v>
      </c>
      <c r="B232" t="s">
        <v>1138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1310</v>
      </c>
    </row>
    <row r="235" spans="1:2" x14ac:dyDescent="0.25">
      <c r="A235">
        <v>234</v>
      </c>
      <c r="B235" t="s">
        <v>968</v>
      </c>
    </row>
    <row r="236" spans="1:2" x14ac:dyDescent="0.25">
      <c r="A236">
        <v>235</v>
      </c>
      <c r="B236" t="s">
        <v>1139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1311</v>
      </c>
    </row>
    <row r="239" spans="1:2" x14ac:dyDescent="0.25">
      <c r="A239">
        <v>238</v>
      </c>
      <c r="B239" t="s">
        <v>969</v>
      </c>
    </row>
    <row r="240" spans="1:2" x14ac:dyDescent="0.25">
      <c r="A240">
        <v>239</v>
      </c>
      <c r="B240" t="s">
        <v>1140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1312</v>
      </c>
    </row>
    <row r="243" spans="1:2" x14ac:dyDescent="0.25">
      <c r="A243">
        <v>242</v>
      </c>
      <c r="B243" t="s">
        <v>970</v>
      </c>
    </row>
    <row r="244" spans="1:2" x14ac:dyDescent="0.25">
      <c r="A244">
        <v>243</v>
      </c>
      <c r="B244" t="s">
        <v>1141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1313</v>
      </c>
    </row>
    <row r="247" spans="1:2" x14ac:dyDescent="0.25">
      <c r="A247">
        <v>246</v>
      </c>
      <c r="B247" t="s">
        <v>971</v>
      </c>
    </row>
    <row r="248" spans="1:2" x14ac:dyDescent="0.25">
      <c r="A248">
        <v>247</v>
      </c>
      <c r="B248" t="s">
        <v>1142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1314</v>
      </c>
    </row>
    <row r="251" spans="1:2" x14ac:dyDescent="0.25">
      <c r="A251">
        <v>250</v>
      </c>
      <c r="B251" t="s">
        <v>972</v>
      </c>
    </row>
    <row r="252" spans="1:2" x14ac:dyDescent="0.25">
      <c r="A252">
        <v>251</v>
      </c>
      <c r="B252" t="s">
        <v>1143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1315</v>
      </c>
    </row>
    <row r="255" spans="1:2" x14ac:dyDescent="0.25">
      <c r="A255">
        <v>254</v>
      </c>
      <c r="B255" t="s">
        <v>973</v>
      </c>
    </row>
    <row r="256" spans="1:2" x14ac:dyDescent="0.25">
      <c r="A256">
        <v>255</v>
      </c>
      <c r="B256" t="s">
        <v>1144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1316</v>
      </c>
    </row>
    <row r="259" spans="1:2" x14ac:dyDescent="0.25">
      <c r="A259">
        <v>258</v>
      </c>
      <c r="B259" t="s">
        <v>974</v>
      </c>
    </row>
    <row r="260" spans="1:2" x14ac:dyDescent="0.25">
      <c r="A260">
        <v>259</v>
      </c>
      <c r="B260" t="s">
        <v>1145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1317</v>
      </c>
    </row>
    <row r="263" spans="1:2" x14ac:dyDescent="0.25">
      <c r="A263">
        <v>262</v>
      </c>
      <c r="B263" t="s">
        <v>975</v>
      </c>
    </row>
    <row r="264" spans="1:2" x14ac:dyDescent="0.25">
      <c r="A264">
        <v>263</v>
      </c>
      <c r="B264" t="s">
        <v>1146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1318</v>
      </c>
    </row>
    <row r="267" spans="1:2" x14ac:dyDescent="0.25">
      <c r="A267">
        <v>266</v>
      </c>
      <c r="B267" t="s">
        <v>976</v>
      </c>
    </row>
    <row r="268" spans="1:2" x14ac:dyDescent="0.25">
      <c r="A268">
        <v>267</v>
      </c>
      <c r="B268" t="s">
        <v>1147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1319</v>
      </c>
    </row>
    <row r="271" spans="1:2" x14ac:dyDescent="0.25">
      <c r="A271">
        <v>270</v>
      </c>
      <c r="B271" t="s">
        <v>977</v>
      </c>
    </row>
    <row r="272" spans="1:2" x14ac:dyDescent="0.25">
      <c r="A272">
        <v>271</v>
      </c>
      <c r="B272" t="s">
        <v>1148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1320</v>
      </c>
    </row>
    <row r="275" spans="1:2" x14ac:dyDescent="0.25">
      <c r="A275">
        <v>274</v>
      </c>
      <c r="B275" t="s">
        <v>978</v>
      </c>
    </row>
    <row r="276" spans="1:2" x14ac:dyDescent="0.25">
      <c r="A276">
        <v>275</v>
      </c>
      <c r="B276" t="s">
        <v>1149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1321</v>
      </c>
    </row>
    <row r="279" spans="1:2" x14ac:dyDescent="0.25">
      <c r="A279">
        <v>278</v>
      </c>
      <c r="B279" t="s">
        <v>979</v>
      </c>
    </row>
    <row r="280" spans="1:2" x14ac:dyDescent="0.25">
      <c r="A280">
        <v>279</v>
      </c>
      <c r="B280" t="s">
        <v>1150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1322</v>
      </c>
    </row>
    <row r="283" spans="1:2" x14ac:dyDescent="0.25">
      <c r="A283">
        <v>282</v>
      </c>
      <c r="B283" t="s">
        <v>980</v>
      </c>
    </row>
    <row r="284" spans="1:2" x14ac:dyDescent="0.25">
      <c r="A284">
        <v>283</v>
      </c>
      <c r="B284" t="s">
        <v>1151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1323</v>
      </c>
    </row>
    <row r="287" spans="1:2" x14ac:dyDescent="0.25">
      <c r="A287">
        <v>286</v>
      </c>
      <c r="B287" t="s">
        <v>981</v>
      </c>
    </row>
    <row r="288" spans="1:2" x14ac:dyDescent="0.25">
      <c r="A288">
        <v>287</v>
      </c>
      <c r="B288" t="s">
        <v>1152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1324</v>
      </c>
    </row>
    <row r="291" spans="1:2" x14ac:dyDescent="0.25">
      <c r="A291">
        <v>290</v>
      </c>
      <c r="B291" t="s">
        <v>982</v>
      </c>
    </row>
    <row r="292" spans="1:2" x14ac:dyDescent="0.25">
      <c r="A292">
        <v>291</v>
      </c>
      <c r="B292" t="s">
        <v>1153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1325</v>
      </c>
    </row>
    <row r="295" spans="1:2" x14ac:dyDescent="0.25">
      <c r="A295">
        <v>294</v>
      </c>
      <c r="B295" t="s">
        <v>983</v>
      </c>
    </row>
    <row r="296" spans="1:2" x14ac:dyDescent="0.25">
      <c r="A296">
        <v>295</v>
      </c>
      <c r="B296" t="s">
        <v>1154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1326</v>
      </c>
    </row>
    <row r="299" spans="1:2" x14ac:dyDescent="0.25">
      <c r="A299">
        <v>298</v>
      </c>
      <c r="B299" t="s">
        <v>984</v>
      </c>
    </row>
    <row r="300" spans="1:2" x14ac:dyDescent="0.25">
      <c r="A300">
        <v>299</v>
      </c>
      <c r="B300" t="s">
        <v>1155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1327</v>
      </c>
    </row>
    <row r="303" spans="1:2" x14ac:dyDescent="0.25">
      <c r="A303">
        <v>302</v>
      </c>
      <c r="B303" t="s">
        <v>985</v>
      </c>
    </row>
    <row r="304" spans="1:2" x14ac:dyDescent="0.25">
      <c r="A304">
        <v>303</v>
      </c>
      <c r="B304" t="s">
        <v>1156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1328</v>
      </c>
    </row>
    <row r="307" spans="1:2" x14ac:dyDescent="0.25">
      <c r="A307">
        <v>306</v>
      </c>
      <c r="B307" t="s">
        <v>986</v>
      </c>
    </row>
    <row r="308" spans="1:2" x14ac:dyDescent="0.25">
      <c r="A308">
        <v>307</v>
      </c>
      <c r="B308" t="s">
        <v>1157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1329</v>
      </c>
    </row>
    <row r="311" spans="1:2" x14ac:dyDescent="0.25">
      <c r="A311">
        <v>310</v>
      </c>
      <c r="B311" t="s">
        <v>987</v>
      </c>
    </row>
    <row r="312" spans="1:2" x14ac:dyDescent="0.25">
      <c r="A312">
        <v>311</v>
      </c>
      <c r="B312" t="s">
        <v>1158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1330</v>
      </c>
    </row>
    <row r="315" spans="1:2" x14ac:dyDescent="0.25">
      <c r="A315">
        <v>314</v>
      </c>
      <c r="B315" t="s">
        <v>988</v>
      </c>
    </row>
    <row r="316" spans="1:2" x14ac:dyDescent="0.25">
      <c r="A316">
        <v>315</v>
      </c>
      <c r="B316" t="s">
        <v>1159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1331</v>
      </c>
    </row>
    <row r="319" spans="1:2" x14ac:dyDescent="0.25">
      <c r="A319">
        <v>318</v>
      </c>
      <c r="B319" t="s">
        <v>989</v>
      </c>
    </row>
    <row r="320" spans="1:2" x14ac:dyDescent="0.25">
      <c r="A320">
        <v>319</v>
      </c>
      <c r="B320" t="s">
        <v>1160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1332</v>
      </c>
    </row>
    <row r="323" spans="1:2" x14ac:dyDescent="0.25">
      <c r="A323">
        <v>322</v>
      </c>
      <c r="B323" t="s">
        <v>990</v>
      </c>
    </row>
    <row r="324" spans="1:2" x14ac:dyDescent="0.25">
      <c r="A324">
        <v>323</v>
      </c>
      <c r="B324" t="s">
        <v>1161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1333</v>
      </c>
    </row>
    <row r="327" spans="1:2" x14ac:dyDescent="0.25">
      <c r="A327">
        <v>326</v>
      </c>
      <c r="B327" t="s">
        <v>991</v>
      </c>
    </row>
    <row r="328" spans="1:2" x14ac:dyDescent="0.25">
      <c r="A328">
        <v>327</v>
      </c>
      <c r="B328" t="s">
        <v>1162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1334</v>
      </c>
    </row>
    <row r="331" spans="1:2" x14ac:dyDescent="0.25">
      <c r="A331">
        <v>330</v>
      </c>
      <c r="B331" t="s">
        <v>992</v>
      </c>
    </row>
    <row r="332" spans="1:2" x14ac:dyDescent="0.25">
      <c r="A332">
        <v>331</v>
      </c>
      <c r="B332" t="s">
        <v>1163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1335</v>
      </c>
    </row>
    <row r="335" spans="1:2" x14ac:dyDescent="0.25">
      <c r="A335">
        <v>334</v>
      </c>
      <c r="B335" t="s">
        <v>993</v>
      </c>
    </row>
    <row r="336" spans="1:2" x14ac:dyDescent="0.25">
      <c r="A336">
        <v>335</v>
      </c>
      <c r="B336" t="s">
        <v>1164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1336</v>
      </c>
    </row>
    <row r="339" spans="1:2" x14ac:dyDescent="0.25">
      <c r="A339">
        <v>338</v>
      </c>
      <c r="B339" t="s">
        <v>994</v>
      </c>
    </row>
    <row r="340" spans="1:2" x14ac:dyDescent="0.25">
      <c r="A340">
        <v>339</v>
      </c>
      <c r="B340" t="s">
        <v>1165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1337</v>
      </c>
    </row>
    <row r="343" spans="1:2" x14ac:dyDescent="0.25">
      <c r="A343">
        <v>342</v>
      </c>
      <c r="B343" t="s">
        <v>995</v>
      </c>
    </row>
    <row r="344" spans="1:2" x14ac:dyDescent="0.25">
      <c r="A344">
        <v>343</v>
      </c>
      <c r="B344" t="s">
        <v>1166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1338</v>
      </c>
    </row>
    <row r="347" spans="1:2" x14ac:dyDescent="0.25">
      <c r="A347">
        <v>346</v>
      </c>
      <c r="B347" t="s">
        <v>996</v>
      </c>
    </row>
    <row r="348" spans="1:2" x14ac:dyDescent="0.25">
      <c r="A348">
        <v>347</v>
      </c>
      <c r="B348" t="s">
        <v>1167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1339</v>
      </c>
    </row>
    <row r="351" spans="1:2" x14ac:dyDescent="0.25">
      <c r="A351">
        <v>350</v>
      </c>
      <c r="B351" t="s">
        <v>997</v>
      </c>
    </row>
    <row r="352" spans="1:2" x14ac:dyDescent="0.25">
      <c r="A352">
        <v>351</v>
      </c>
      <c r="B352" t="s">
        <v>1168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1340</v>
      </c>
    </row>
    <row r="355" spans="1:2" x14ac:dyDescent="0.25">
      <c r="A355">
        <v>354</v>
      </c>
      <c r="B355" t="s">
        <v>998</v>
      </c>
    </row>
    <row r="356" spans="1:2" x14ac:dyDescent="0.25">
      <c r="A356">
        <v>355</v>
      </c>
      <c r="B356" t="s">
        <v>1169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1341</v>
      </c>
    </row>
    <row r="359" spans="1:2" x14ac:dyDescent="0.25">
      <c r="A359">
        <v>358</v>
      </c>
      <c r="B359" t="s">
        <v>999</v>
      </c>
    </row>
    <row r="360" spans="1:2" x14ac:dyDescent="0.25">
      <c r="A360">
        <v>359</v>
      </c>
      <c r="B360" t="s">
        <v>1170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1342</v>
      </c>
    </row>
    <row r="363" spans="1:2" x14ac:dyDescent="0.25">
      <c r="A363">
        <v>362</v>
      </c>
      <c r="B363" t="s">
        <v>1000</v>
      </c>
    </row>
    <row r="364" spans="1:2" x14ac:dyDescent="0.25">
      <c r="A364">
        <v>363</v>
      </c>
      <c r="B364" t="s">
        <v>1171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1343</v>
      </c>
    </row>
    <row r="367" spans="1:2" x14ac:dyDescent="0.25">
      <c r="A367">
        <v>366</v>
      </c>
      <c r="B367" t="s">
        <v>1001</v>
      </c>
    </row>
    <row r="368" spans="1:2" x14ac:dyDescent="0.25">
      <c r="A368">
        <v>367</v>
      </c>
      <c r="B368" t="s">
        <v>1172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1344</v>
      </c>
    </row>
    <row r="371" spans="1:2" x14ac:dyDescent="0.25">
      <c r="A371">
        <v>370</v>
      </c>
      <c r="B371" t="s">
        <v>1002</v>
      </c>
    </row>
    <row r="372" spans="1:2" x14ac:dyDescent="0.25">
      <c r="A372">
        <v>371</v>
      </c>
      <c r="B372" t="s">
        <v>1173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1345</v>
      </c>
    </row>
    <row r="375" spans="1:2" x14ac:dyDescent="0.25">
      <c r="A375">
        <v>374</v>
      </c>
      <c r="B375" t="s">
        <v>1003</v>
      </c>
    </row>
    <row r="376" spans="1:2" x14ac:dyDescent="0.25">
      <c r="A376">
        <v>375</v>
      </c>
      <c r="B376" t="s">
        <v>1174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1346</v>
      </c>
    </row>
    <row r="379" spans="1:2" x14ac:dyDescent="0.25">
      <c r="A379">
        <v>378</v>
      </c>
      <c r="B379" t="s">
        <v>1004</v>
      </c>
    </row>
    <row r="380" spans="1:2" x14ac:dyDescent="0.25">
      <c r="A380">
        <v>379</v>
      </c>
      <c r="B380" t="s">
        <v>1175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1347</v>
      </c>
    </row>
    <row r="383" spans="1:2" x14ac:dyDescent="0.25">
      <c r="A383">
        <v>382</v>
      </c>
      <c r="B383" t="s">
        <v>1005</v>
      </c>
    </row>
    <row r="384" spans="1:2" x14ac:dyDescent="0.25">
      <c r="A384">
        <v>383</v>
      </c>
      <c r="B384" t="s">
        <v>1176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1348</v>
      </c>
    </row>
    <row r="387" spans="1:2" x14ac:dyDescent="0.25">
      <c r="A387">
        <v>386</v>
      </c>
      <c r="B387" t="s">
        <v>1006</v>
      </c>
    </row>
    <row r="388" spans="1:2" x14ac:dyDescent="0.25">
      <c r="A388">
        <v>387</v>
      </c>
      <c r="B388" t="s">
        <v>1177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1349</v>
      </c>
    </row>
    <row r="391" spans="1:2" x14ac:dyDescent="0.25">
      <c r="A391">
        <v>390</v>
      </c>
      <c r="B391" t="s">
        <v>1007</v>
      </c>
    </row>
    <row r="392" spans="1:2" x14ac:dyDescent="0.25">
      <c r="A392">
        <v>391</v>
      </c>
      <c r="B392" t="s">
        <v>1178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1350</v>
      </c>
    </row>
    <row r="395" spans="1:2" x14ac:dyDescent="0.25">
      <c r="A395">
        <v>394</v>
      </c>
      <c r="B395" t="s">
        <v>1008</v>
      </c>
    </row>
    <row r="396" spans="1:2" x14ac:dyDescent="0.25">
      <c r="A396">
        <v>395</v>
      </c>
      <c r="B396" t="s">
        <v>1179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1351</v>
      </c>
    </row>
    <row r="399" spans="1:2" x14ac:dyDescent="0.25">
      <c r="A399">
        <v>398</v>
      </c>
      <c r="B399" t="s">
        <v>1009</v>
      </c>
    </row>
    <row r="400" spans="1:2" x14ac:dyDescent="0.25">
      <c r="A400">
        <v>399</v>
      </c>
      <c r="B400" t="s">
        <v>1180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1352</v>
      </c>
    </row>
    <row r="403" spans="1:2" x14ac:dyDescent="0.25">
      <c r="A403">
        <v>402</v>
      </c>
      <c r="B403" t="s">
        <v>1010</v>
      </c>
    </row>
    <row r="404" spans="1:2" x14ac:dyDescent="0.25">
      <c r="A404">
        <v>403</v>
      </c>
      <c r="B404" t="s">
        <v>1181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1353</v>
      </c>
    </row>
    <row r="407" spans="1:2" x14ac:dyDescent="0.25">
      <c r="A407">
        <v>406</v>
      </c>
      <c r="B407" t="s">
        <v>1011</v>
      </c>
    </row>
    <row r="408" spans="1:2" x14ac:dyDescent="0.25">
      <c r="A408">
        <v>407</v>
      </c>
      <c r="B408" t="s">
        <v>1182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1354</v>
      </c>
    </row>
    <row r="411" spans="1:2" x14ac:dyDescent="0.25">
      <c r="A411">
        <v>410</v>
      </c>
      <c r="B411" t="s">
        <v>1012</v>
      </c>
    </row>
    <row r="412" spans="1:2" x14ac:dyDescent="0.25">
      <c r="A412">
        <v>411</v>
      </c>
      <c r="B412" t="s">
        <v>1183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1355</v>
      </c>
    </row>
    <row r="415" spans="1:2" x14ac:dyDescent="0.25">
      <c r="A415">
        <v>414</v>
      </c>
      <c r="B415" t="s">
        <v>1013</v>
      </c>
    </row>
    <row r="416" spans="1:2" x14ac:dyDescent="0.25">
      <c r="A416">
        <v>415</v>
      </c>
      <c r="B416" t="s">
        <v>1184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1356</v>
      </c>
    </row>
    <row r="419" spans="1:2" x14ac:dyDescent="0.25">
      <c r="A419">
        <v>418</v>
      </c>
      <c r="B419" t="s">
        <v>1014</v>
      </c>
    </row>
    <row r="420" spans="1:2" x14ac:dyDescent="0.25">
      <c r="A420">
        <v>419</v>
      </c>
      <c r="B420" t="s">
        <v>1185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1357</v>
      </c>
    </row>
    <row r="423" spans="1:2" x14ac:dyDescent="0.25">
      <c r="A423">
        <v>422</v>
      </c>
      <c r="B423" t="s">
        <v>1015</v>
      </c>
    </row>
    <row r="424" spans="1:2" x14ac:dyDescent="0.25">
      <c r="A424">
        <v>423</v>
      </c>
      <c r="B424" t="s">
        <v>1186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1358</v>
      </c>
    </row>
    <row r="427" spans="1:2" x14ac:dyDescent="0.25">
      <c r="A427">
        <v>426</v>
      </c>
      <c r="B427" t="s">
        <v>1016</v>
      </c>
    </row>
    <row r="428" spans="1:2" x14ac:dyDescent="0.25">
      <c r="A428">
        <v>427</v>
      </c>
      <c r="B428" t="s">
        <v>1187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1359</v>
      </c>
    </row>
    <row r="431" spans="1:2" x14ac:dyDescent="0.25">
      <c r="A431">
        <v>430</v>
      </c>
      <c r="B431" t="s">
        <v>1017</v>
      </c>
    </row>
    <row r="432" spans="1:2" x14ac:dyDescent="0.25">
      <c r="A432">
        <v>431</v>
      </c>
      <c r="B432" t="s">
        <v>1188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1360</v>
      </c>
    </row>
    <row r="435" spans="1:2" x14ac:dyDescent="0.25">
      <c r="A435">
        <v>434</v>
      </c>
      <c r="B435" t="s">
        <v>1018</v>
      </c>
    </row>
    <row r="436" spans="1:2" x14ac:dyDescent="0.25">
      <c r="A436">
        <v>435</v>
      </c>
      <c r="B436" t="s">
        <v>1189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1361</v>
      </c>
    </row>
    <row r="439" spans="1:2" x14ac:dyDescent="0.25">
      <c r="A439">
        <v>438</v>
      </c>
      <c r="B439" t="s">
        <v>1019</v>
      </c>
    </row>
    <row r="440" spans="1:2" x14ac:dyDescent="0.25">
      <c r="A440">
        <v>439</v>
      </c>
      <c r="B440" t="s">
        <v>1190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1362</v>
      </c>
    </row>
    <row r="443" spans="1:2" x14ac:dyDescent="0.25">
      <c r="A443">
        <v>442</v>
      </c>
      <c r="B443" t="s">
        <v>1020</v>
      </c>
    </row>
    <row r="444" spans="1:2" x14ac:dyDescent="0.25">
      <c r="A444">
        <v>443</v>
      </c>
      <c r="B444" t="s">
        <v>1191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1363</v>
      </c>
    </row>
    <row r="447" spans="1:2" x14ac:dyDescent="0.25">
      <c r="A447">
        <v>446</v>
      </c>
      <c r="B447" t="s">
        <v>1021</v>
      </c>
    </row>
    <row r="448" spans="1:2" x14ac:dyDescent="0.25">
      <c r="A448">
        <v>447</v>
      </c>
      <c r="B448" t="s">
        <v>1192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1364</v>
      </c>
    </row>
    <row r="451" spans="1:2" x14ac:dyDescent="0.25">
      <c r="A451">
        <v>450</v>
      </c>
      <c r="B451" t="s">
        <v>1022</v>
      </c>
    </row>
    <row r="452" spans="1:2" x14ac:dyDescent="0.25">
      <c r="A452">
        <v>451</v>
      </c>
      <c r="B452" t="s">
        <v>1193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1365</v>
      </c>
    </row>
    <row r="455" spans="1:2" x14ac:dyDescent="0.25">
      <c r="A455">
        <v>454</v>
      </c>
      <c r="B455" t="s">
        <v>1023</v>
      </c>
    </row>
    <row r="456" spans="1:2" x14ac:dyDescent="0.25">
      <c r="A456">
        <v>455</v>
      </c>
      <c r="B456" t="s">
        <v>1194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1366</v>
      </c>
    </row>
    <row r="459" spans="1:2" x14ac:dyDescent="0.25">
      <c r="A459">
        <v>458</v>
      </c>
      <c r="B459" t="s">
        <v>1024</v>
      </c>
    </row>
    <row r="460" spans="1:2" x14ac:dyDescent="0.25">
      <c r="A460">
        <v>459</v>
      </c>
      <c r="B460" t="s">
        <v>1195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1367</v>
      </c>
    </row>
    <row r="463" spans="1:2" x14ac:dyDescent="0.25">
      <c r="A463">
        <v>462</v>
      </c>
      <c r="B463" t="s">
        <v>1025</v>
      </c>
    </row>
    <row r="464" spans="1:2" x14ac:dyDescent="0.25">
      <c r="A464">
        <v>463</v>
      </c>
      <c r="B464" t="s">
        <v>1196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1368</v>
      </c>
    </row>
    <row r="467" spans="1:2" x14ac:dyDescent="0.25">
      <c r="A467">
        <v>466</v>
      </c>
      <c r="B467" t="s">
        <v>1026</v>
      </c>
    </row>
    <row r="468" spans="1:2" x14ac:dyDescent="0.25">
      <c r="A468">
        <v>467</v>
      </c>
      <c r="B468" t="s">
        <v>1197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1369</v>
      </c>
    </row>
    <row r="471" spans="1:2" x14ac:dyDescent="0.25">
      <c r="A471">
        <v>470</v>
      </c>
      <c r="B471" t="s">
        <v>1027</v>
      </c>
    </row>
    <row r="472" spans="1:2" x14ac:dyDescent="0.25">
      <c r="A472">
        <v>471</v>
      </c>
      <c r="B472" t="s">
        <v>1198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1370</v>
      </c>
    </row>
    <row r="475" spans="1:2" x14ac:dyDescent="0.25">
      <c r="A475">
        <v>474</v>
      </c>
      <c r="B475" t="s">
        <v>1028</v>
      </c>
    </row>
    <row r="476" spans="1:2" x14ac:dyDescent="0.25">
      <c r="A476">
        <v>475</v>
      </c>
      <c r="B476" t="s">
        <v>1199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1371</v>
      </c>
    </row>
    <row r="479" spans="1:2" x14ac:dyDescent="0.25">
      <c r="A479">
        <v>478</v>
      </c>
      <c r="B479" t="s">
        <v>1029</v>
      </c>
    </row>
    <row r="480" spans="1:2" x14ac:dyDescent="0.25">
      <c r="A480">
        <v>479</v>
      </c>
      <c r="B480" t="s">
        <v>1200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1372</v>
      </c>
    </row>
    <row r="483" spans="1:2" x14ac:dyDescent="0.25">
      <c r="A483">
        <v>482</v>
      </c>
      <c r="B483" t="s">
        <v>1030</v>
      </c>
    </row>
    <row r="484" spans="1:2" x14ac:dyDescent="0.25">
      <c r="A484">
        <v>483</v>
      </c>
      <c r="B484" t="s">
        <v>1201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1373</v>
      </c>
    </row>
    <row r="487" spans="1:2" x14ac:dyDescent="0.25">
      <c r="A487">
        <v>486</v>
      </c>
      <c r="B487" t="s">
        <v>1031</v>
      </c>
    </row>
    <row r="488" spans="1:2" x14ac:dyDescent="0.25">
      <c r="A488">
        <v>487</v>
      </c>
      <c r="B488" t="s">
        <v>1202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1374</v>
      </c>
    </row>
    <row r="491" spans="1:2" x14ac:dyDescent="0.25">
      <c r="A491">
        <v>490</v>
      </c>
      <c r="B491" t="s">
        <v>1032</v>
      </c>
    </row>
    <row r="492" spans="1:2" x14ac:dyDescent="0.25">
      <c r="A492">
        <v>491</v>
      </c>
      <c r="B492" t="s">
        <v>1203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1375</v>
      </c>
    </row>
    <row r="495" spans="1:2" x14ac:dyDescent="0.25">
      <c r="A495">
        <v>494</v>
      </c>
      <c r="B495" t="s">
        <v>1033</v>
      </c>
    </row>
    <row r="496" spans="1:2" x14ac:dyDescent="0.25">
      <c r="A496">
        <v>495</v>
      </c>
      <c r="B496" t="s">
        <v>1204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1376</v>
      </c>
    </row>
    <row r="499" spans="1:2" x14ac:dyDescent="0.25">
      <c r="A499">
        <v>498</v>
      </c>
      <c r="B499" t="s">
        <v>1034</v>
      </c>
    </row>
    <row r="500" spans="1:2" x14ac:dyDescent="0.25">
      <c r="A500">
        <v>499</v>
      </c>
      <c r="B500" t="s">
        <v>1205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1377</v>
      </c>
    </row>
    <row r="503" spans="1:2" x14ac:dyDescent="0.25">
      <c r="A503">
        <v>502</v>
      </c>
      <c r="B503" t="s">
        <v>1035</v>
      </c>
    </row>
    <row r="504" spans="1:2" x14ac:dyDescent="0.25">
      <c r="A504">
        <v>503</v>
      </c>
      <c r="B504" t="s">
        <v>1206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1378</v>
      </c>
    </row>
    <row r="507" spans="1:2" x14ac:dyDescent="0.25">
      <c r="A507">
        <v>506</v>
      </c>
      <c r="B507" t="s">
        <v>1036</v>
      </c>
    </row>
    <row r="508" spans="1:2" x14ac:dyDescent="0.25">
      <c r="A508">
        <v>507</v>
      </c>
      <c r="B508" t="s">
        <v>1207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1379</v>
      </c>
    </row>
    <row r="511" spans="1:2" x14ac:dyDescent="0.25">
      <c r="A511">
        <v>510</v>
      </c>
      <c r="B511" t="s">
        <v>1037</v>
      </c>
    </row>
    <row r="512" spans="1:2" x14ac:dyDescent="0.25">
      <c r="A512">
        <v>511</v>
      </c>
      <c r="B512" t="s">
        <v>1208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1380</v>
      </c>
    </row>
    <row r="515" spans="1:2" x14ac:dyDescent="0.25">
      <c r="A515">
        <v>514</v>
      </c>
      <c r="B515" t="s">
        <v>1038</v>
      </c>
    </row>
    <row r="516" spans="1:2" x14ac:dyDescent="0.25">
      <c r="A516">
        <v>515</v>
      </c>
      <c r="B516" t="s">
        <v>1209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1381</v>
      </c>
    </row>
    <row r="519" spans="1:2" x14ac:dyDescent="0.25">
      <c r="A519">
        <v>518</v>
      </c>
      <c r="B519" t="s">
        <v>1039</v>
      </c>
    </row>
    <row r="520" spans="1:2" x14ac:dyDescent="0.25">
      <c r="A520">
        <v>519</v>
      </c>
      <c r="B520" t="s">
        <v>1210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1382</v>
      </c>
    </row>
    <row r="523" spans="1:2" x14ac:dyDescent="0.25">
      <c r="A523">
        <v>522</v>
      </c>
      <c r="B523" t="s">
        <v>1040</v>
      </c>
    </row>
    <row r="524" spans="1:2" x14ac:dyDescent="0.25">
      <c r="A524">
        <v>523</v>
      </c>
      <c r="B524" t="s">
        <v>1211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1383</v>
      </c>
    </row>
    <row r="527" spans="1:2" x14ac:dyDescent="0.25">
      <c r="A527">
        <v>526</v>
      </c>
      <c r="B527" t="s">
        <v>1041</v>
      </c>
    </row>
    <row r="528" spans="1:2" x14ac:dyDescent="0.25">
      <c r="A528">
        <v>527</v>
      </c>
      <c r="B528" t="s">
        <v>1212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1384</v>
      </c>
    </row>
    <row r="531" spans="1:2" x14ac:dyDescent="0.25">
      <c r="A531">
        <v>530</v>
      </c>
      <c r="B531" t="s">
        <v>1042</v>
      </c>
    </row>
    <row r="532" spans="1:2" x14ac:dyDescent="0.25">
      <c r="A532">
        <v>531</v>
      </c>
      <c r="B532" t="s">
        <v>1213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1385</v>
      </c>
    </row>
    <row r="535" spans="1:2" x14ac:dyDescent="0.25">
      <c r="A535">
        <v>534</v>
      </c>
      <c r="B535" t="s">
        <v>1043</v>
      </c>
    </row>
    <row r="536" spans="1:2" x14ac:dyDescent="0.25">
      <c r="A536">
        <v>535</v>
      </c>
      <c r="B536" t="s">
        <v>1214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1386</v>
      </c>
    </row>
    <row r="539" spans="1:2" x14ac:dyDescent="0.25">
      <c r="A539">
        <v>538</v>
      </c>
      <c r="B539" t="s">
        <v>1044</v>
      </c>
    </row>
    <row r="540" spans="1:2" x14ac:dyDescent="0.25">
      <c r="A540">
        <v>539</v>
      </c>
      <c r="B540" t="s">
        <v>1215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1387</v>
      </c>
    </row>
    <row r="543" spans="1:2" x14ac:dyDescent="0.25">
      <c r="A543">
        <v>542</v>
      </c>
      <c r="B543" t="s">
        <v>1045</v>
      </c>
    </row>
    <row r="544" spans="1:2" x14ac:dyDescent="0.25">
      <c r="A544">
        <v>543</v>
      </c>
      <c r="B544" t="s">
        <v>1216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1388</v>
      </c>
    </row>
    <row r="547" spans="1:2" x14ac:dyDescent="0.25">
      <c r="A547">
        <v>546</v>
      </c>
      <c r="B547" t="s">
        <v>1046</v>
      </c>
    </row>
    <row r="548" spans="1:2" x14ac:dyDescent="0.25">
      <c r="A548">
        <v>547</v>
      </c>
      <c r="B548" t="s">
        <v>1217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1389</v>
      </c>
    </row>
    <row r="551" spans="1:2" x14ac:dyDescent="0.25">
      <c r="A551">
        <v>550</v>
      </c>
      <c r="B551" t="s">
        <v>1047</v>
      </c>
    </row>
    <row r="552" spans="1:2" x14ac:dyDescent="0.25">
      <c r="A552">
        <v>551</v>
      </c>
      <c r="B552" t="s">
        <v>1218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1390</v>
      </c>
    </row>
    <row r="555" spans="1:2" x14ac:dyDescent="0.25">
      <c r="A555">
        <v>554</v>
      </c>
      <c r="B555" t="s">
        <v>1048</v>
      </c>
    </row>
    <row r="556" spans="1:2" x14ac:dyDescent="0.25">
      <c r="A556">
        <v>555</v>
      </c>
      <c r="B556" t="s">
        <v>1219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1391</v>
      </c>
    </row>
    <row r="559" spans="1:2" x14ac:dyDescent="0.25">
      <c r="A559">
        <v>558</v>
      </c>
      <c r="B559" t="s">
        <v>1049</v>
      </c>
    </row>
    <row r="560" spans="1:2" x14ac:dyDescent="0.25">
      <c r="A560">
        <v>559</v>
      </c>
      <c r="B560" t="s">
        <v>1220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1392</v>
      </c>
    </row>
    <row r="563" spans="1:2" x14ac:dyDescent="0.25">
      <c r="A563">
        <v>562</v>
      </c>
      <c r="B563" t="s">
        <v>1050</v>
      </c>
    </row>
    <row r="564" spans="1:2" x14ac:dyDescent="0.25">
      <c r="A564">
        <v>563</v>
      </c>
      <c r="B564" t="s">
        <v>1221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1393</v>
      </c>
    </row>
    <row r="567" spans="1:2" x14ac:dyDescent="0.25">
      <c r="A567">
        <v>566</v>
      </c>
      <c r="B567" t="s">
        <v>1051</v>
      </c>
    </row>
    <row r="568" spans="1:2" x14ac:dyDescent="0.25">
      <c r="A568">
        <v>567</v>
      </c>
      <c r="B568" t="s">
        <v>1222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1394</v>
      </c>
    </row>
    <row r="571" spans="1:2" x14ac:dyDescent="0.25">
      <c r="A571">
        <v>570</v>
      </c>
      <c r="B571" t="s">
        <v>1052</v>
      </c>
    </row>
    <row r="572" spans="1:2" x14ac:dyDescent="0.25">
      <c r="A572">
        <v>571</v>
      </c>
      <c r="B572" t="s">
        <v>1223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1395</v>
      </c>
    </row>
    <row r="575" spans="1:2" x14ac:dyDescent="0.25">
      <c r="A575">
        <v>574</v>
      </c>
      <c r="B575" t="s">
        <v>1053</v>
      </c>
    </row>
    <row r="576" spans="1:2" x14ac:dyDescent="0.25">
      <c r="A576">
        <v>575</v>
      </c>
      <c r="B576" t="s">
        <v>1224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1396</v>
      </c>
    </row>
    <row r="579" spans="1:2" x14ac:dyDescent="0.25">
      <c r="A579">
        <v>578</v>
      </c>
      <c r="B579" t="s">
        <v>1054</v>
      </c>
    </row>
    <row r="580" spans="1:2" x14ac:dyDescent="0.25">
      <c r="A580">
        <v>579</v>
      </c>
      <c r="B580" t="s">
        <v>1225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1397</v>
      </c>
    </row>
    <row r="583" spans="1:2" x14ac:dyDescent="0.25">
      <c r="A583">
        <v>582</v>
      </c>
      <c r="B583" t="s">
        <v>1055</v>
      </c>
    </row>
    <row r="584" spans="1:2" x14ac:dyDescent="0.25">
      <c r="A584">
        <v>583</v>
      </c>
      <c r="B584" t="s">
        <v>1226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1398</v>
      </c>
    </row>
    <row r="587" spans="1:2" x14ac:dyDescent="0.25">
      <c r="A587">
        <v>586</v>
      </c>
      <c r="B587" t="s">
        <v>1056</v>
      </c>
    </row>
    <row r="588" spans="1:2" x14ac:dyDescent="0.25">
      <c r="A588">
        <v>587</v>
      </c>
      <c r="B588" t="s">
        <v>1227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1399</v>
      </c>
    </row>
    <row r="591" spans="1:2" x14ac:dyDescent="0.25">
      <c r="A591">
        <v>590</v>
      </c>
      <c r="B591" t="s">
        <v>1057</v>
      </c>
    </row>
    <row r="592" spans="1:2" x14ac:dyDescent="0.25">
      <c r="A592">
        <v>591</v>
      </c>
      <c r="B592" t="s">
        <v>1228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1400</v>
      </c>
    </row>
    <row r="595" spans="1:2" x14ac:dyDescent="0.25">
      <c r="A595">
        <v>594</v>
      </c>
      <c r="B595" t="s">
        <v>1058</v>
      </c>
    </row>
    <row r="596" spans="1:2" x14ac:dyDescent="0.25">
      <c r="A596">
        <v>595</v>
      </c>
      <c r="B596" t="s">
        <v>1229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1401</v>
      </c>
    </row>
    <row r="599" spans="1:2" x14ac:dyDescent="0.25">
      <c r="A599">
        <v>598</v>
      </c>
      <c r="B599" t="s">
        <v>1059</v>
      </c>
    </row>
    <row r="600" spans="1:2" x14ac:dyDescent="0.25">
      <c r="A600">
        <v>599</v>
      </c>
      <c r="B600" t="s">
        <v>1230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1402</v>
      </c>
    </row>
    <row r="603" spans="1:2" x14ac:dyDescent="0.25">
      <c r="A603">
        <v>602</v>
      </c>
      <c r="B603" t="s">
        <v>1060</v>
      </c>
    </row>
    <row r="604" spans="1:2" x14ac:dyDescent="0.25">
      <c r="A604">
        <v>603</v>
      </c>
      <c r="B604" t="s">
        <v>1231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1403</v>
      </c>
    </row>
    <row r="607" spans="1:2" x14ac:dyDescent="0.25">
      <c r="A607">
        <v>606</v>
      </c>
      <c r="B607" t="s">
        <v>1061</v>
      </c>
    </row>
    <row r="608" spans="1:2" x14ac:dyDescent="0.25">
      <c r="A608">
        <v>607</v>
      </c>
      <c r="B608" t="s">
        <v>1232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1404</v>
      </c>
    </row>
    <row r="611" spans="1:2" x14ac:dyDescent="0.25">
      <c r="A611">
        <v>610</v>
      </c>
      <c r="B611" t="s">
        <v>1062</v>
      </c>
    </row>
    <row r="612" spans="1:2" x14ac:dyDescent="0.25">
      <c r="A612">
        <v>611</v>
      </c>
      <c r="B612" t="s">
        <v>1233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1405</v>
      </c>
    </row>
    <row r="615" spans="1:2" x14ac:dyDescent="0.25">
      <c r="A615">
        <v>614</v>
      </c>
      <c r="B615" t="s">
        <v>1063</v>
      </c>
    </row>
    <row r="616" spans="1:2" x14ac:dyDescent="0.25">
      <c r="A616">
        <v>615</v>
      </c>
      <c r="B616" t="s">
        <v>1234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1406</v>
      </c>
    </row>
    <row r="619" spans="1:2" x14ac:dyDescent="0.25">
      <c r="A619">
        <v>618</v>
      </c>
      <c r="B619" t="s">
        <v>1064</v>
      </c>
    </row>
    <row r="620" spans="1:2" x14ac:dyDescent="0.25">
      <c r="A620">
        <v>619</v>
      </c>
      <c r="B620" t="s">
        <v>1235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1407</v>
      </c>
    </row>
    <row r="623" spans="1:2" x14ac:dyDescent="0.25">
      <c r="A623">
        <v>622</v>
      </c>
      <c r="B623" t="s">
        <v>1065</v>
      </c>
    </row>
    <row r="624" spans="1:2" x14ac:dyDescent="0.25">
      <c r="A624">
        <v>623</v>
      </c>
      <c r="B624" t="s">
        <v>1236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1408</v>
      </c>
    </row>
    <row r="627" spans="1:2" x14ac:dyDescent="0.25">
      <c r="A627">
        <v>626</v>
      </c>
      <c r="B627" t="s">
        <v>1066</v>
      </c>
    </row>
    <row r="628" spans="1:2" x14ac:dyDescent="0.25">
      <c r="A628">
        <v>627</v>
      </c>
      <c r="B628" t="s">
        <v>1237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1409</v>
      </c>
    </row>
    <row r="631" spans="1:2" x14ac:dyDescent="0.25">
      <c r="A631">
        <v>630</v>
      </c>
      <c r="B631" t="s">
        <v>1067</v>
      </c>
    </row>
    <row r="632" spans="1:2" x14ac:dyDescent="0.25">
      <c r="A632">
        <v>631</v>
      </c>
      <c r="B632" t="s">
        <v>1238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1410</v>
      </c>
    </row>
    <row r="635" spans="1:2" x14ac:dyDescent="0.25">
      <c r="A635">
        <v>634</v>
      </c>
      <c r="B635" t="s">
        <v>1068</v>
      </c>
    </row>
    <row r="636" spans="1:2" x14ac:dyDescent="0.25">
      <c r="A636">
        <v>635</v>
      </c>
      <c r="B636" t="s">
        <v>1239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1411</v>
      </c>
    </row>
    <row r="639" spans="1:2" x14ac:dyDescent="0.25">
      <c r="A639">
        <v>638</v>
      </c>
      <c r="B639" t="s">
        <v>1069</v>
      </c>
    </row>
    <row r="640" spans="1:2" x14ac:dyDescent="0.25">
      <c r="A640">
        <v>639</v>
      </c>
      <c r="B640" t="s">
        <v>1240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1412</v>
      </c>
    </row>
    <row r="643" spans="1:2" x14ac:dyDescent="0.25">
      <c r="A643">
        <v>642</v>
      </c>
      <c r="B643" t="s">
        <v>1070</v>
      </c>
    </row>
    <row r="644" spans="1:2" x14ac:dyDescent="0.25">
      <c r="A644">
        <v>643</v>
      </c>
      <c r="B644" t="s">
        <v>1241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1413</v>
      </c>
    </row>
    <row r="647" spans="1:2" x14ac:dyDescent="0.25">
      <c r="A647">
        <v>646</v>
      </c>
      <c r="B647" t="s">
        <v>1071</v>
      </c>
    </row>
    <row r="648" spans="1:2" x14ac:dyDescent="0.25">
      <c r="A648">
        <v>647</v>
      </c>
      <c r="B648" t="s">
        <v>1242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1414</v>
      </c>
    </row>
    <row r="651" spans="1:2" x14ac:dyDescent="0.25">
      <c r="A651">
        <v>650</v>
      </c>
      <c r="B651" t="s">
        <v>1072</v>
      </c>
    </row>
    <row r="652" spans="1:2" x14ac:dyDescent="0.25">
      <c r="A652">
        <v>651</v>
      </c>
      <c r="B652" t="s">
        <v>1243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1415</v>
      </c>
    </row>
    <row r="655" spans="1:2" x14ac:dyDescent="0.25">
      <c r="A655">
        <v>654</v>
      </c>
      <c r="B655" t="s">
        <v>1073</v>
      </c>
    </row>
    <row r="656" spans="1:2" x14ac:dyDescent="0.25">
      <c r="A656">
        <v>655</v>
      </c>
      <c r="B656" t="s">
        <v>1244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1416</v>
      </c>
    </row>
    <row r="659" spans="1:2" x14ac:dyDescent="0.25">
      <c r="A659">
        <v>658</v>
      </c>
      <c r="B659" t="s">
        <v>1074</v>
      </c>
    </row>
    <row r="660" spans="1:2" x14ac:dyDescent="0.25">
      <c r="A660">
        <v>659</v>
      </c>
      <c r="B660" t="s">
        <v>1245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1417</v>
      </c>
    </row>
    <row r="663" spans="1:2" x14ac:dyDescent="0.25">
      <c r="A663">
        <v>662</v>
      </c>
      <c r="B663" t="s">
        <v>1075</v>
      </c>
    </row>
    <row r="664" spans="1:2" x14ac:dyDescent="0.25">
      <c r="A664">
        <v>663</v>
      </c>
      <c r="B664" t="s">
        <v>1246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1418</v>
      </c>
    </row>
    <row r="667" spans="1:2" x14ac:dyDescent="0.25">
      <c r="A667">
        <v>666</v>
      </c>
      <c r="B667" t="s">
        <v>1076</v>
      </c>
    </row>
    <row r="668" spans="1:2" x14ac:dyDescent="0.25">
      <c r="A668">
        <v>667</v>
      </c>
      <c r="B668" t="s">
        <v>1247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1419</v>
      </c>
    </row>
    <row r="671" spans="1:2" x14ac:dyDescent="0.25">
      <c r="A671">
        <v>670</v>
      </c>
      <c r="B671" t="s">
        <v>1077</v>
      </c>
    </row>
    <row r="672" spans="1:2" x14ac:dyDescent="0.25">
      <c r="A672">
        <v>671</v>
      </c>
      <c r="B672" t="s">
        <v>1248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1420</v>
      </c>
    </row>
    <row r="675" spans="1:2" x14ac:dyDescent="0.25">
      <c r="A675">
        <v>674</v>
      </c>
      <c r="B675" t="s">
        <v>1078</v>
      </c>
    </row>
    <row r="676" spans="1:2" x14ac:dyDescent="0.25">
      <c r="A676">
        <v>675</v>
      </c>
      <c r="B676" t="s">
        <v>1249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1421</v>
      </c>
    </row>
    <row r="679" spans="1:2" x14ac:dyDescent="0.25">
      <c r="A679">
        <v>678</v>
      </c>
      <c r="B679" t="s">
        <v>1079</v>
      </c>
    </row>
    <row r="680" spans="1:2" x14ac:dyDescent="0.25">
      <c r="A680">
        <v>679</v>
      </c>
      <c r="B680" t="s">
        <v>1250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1422</v>
      </c>
    </row>
    <row r="683" spans="1:2" x14ac:dyDescent="0.25">
      <c r="A683">
        <v>682</v>
      </c>
      <c r="B683" t="s">
        <v>1080</v>
      </c>
    </row>
    <row r="684" spans="1:2" x14ac:dyDescent="0.25">
      <c r="A684">
        <v>683</v>
      </c>
      <c r="B684" t="s">
        <v>1251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Variable Library</vt:lpstr>
      <vt:lpstr>Index</vt:lpstr>
      <vt:lpstr>Python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2017-04-18T18:30:34Z</dcterms:modified>
</cp:coreProperties>
</file>